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larapotts/Desktop/ Class  Folder/Crowdfunding Analysis/"/>
    </mc:Choice>
  </mc:AlternateContent>
  <xr:revisionPtr revIDLastSave="0" documentId="8_{05AED1AC-B5F2-8641-BA90-C7C0ED148A59}" xr6:coauthVersionLast="47" xr6:coauthVersionMax="47" xr10:uidLastSave="{00000000-0000-0000-0000-000000000000}"/>
  <bookViews>
    <workbookView xWindow="0" yWindow="760" windowWidth="34560" windowHeight="21580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GB Distribution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6" i="8"/>
  <c r="B6" i="8"/>
  <c r="C12" i="8"/>
  <c r="B12" i="8"/>
  <c r="C5" i="8"/>
  <c r="B5" i="8"/>
  <c r="C11" i="8"/>
  <c r="B11" i="8"/>
  <c r="C4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<sst xmlns="http://schemas.openxmlformats.org/spreadsheetml/2006/main" count="38341" uniqueCount="8399">
  <si>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</si>
  <si>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</si>
  <si>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</si>
  <si>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</si>
  <si>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</si>
  <si>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</si>
  <si>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</si>
  <si>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</si>
  <si>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</si>
  <si>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</si>
  <si>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</si>
  <si>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</si>
  <si>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</si>
  <si>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</si>
  <si>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</si>
  <si>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</si>
  <si>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</si>
  <si>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</si>
  <si>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</si>
  <si>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</si>
  <si>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</si>
  <si>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</si>
  <si>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</si>
  <si>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</si>
  <si>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</si>
  <si>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</si>
  <si>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</si>
  <si>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</si>
  <si>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</si>
  <si>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</si>
  <si>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</si>
  <si>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</si>
  <si>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</si>
  <si>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</si>
  <si>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</si>
  <si>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</si>
  <si>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</si>
  <si>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</si>
  <si>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</si>
  <si>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</si>
  <si>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</si>
  <si>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</si>
  <si>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</si>
  <si>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</si>
  <si>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</si>
  <si>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</si>
  <si>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</si>
  <si>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</si>
  <si>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</si>
  <si>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</si>
  <si>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</si>
  <si>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</si>
  <si>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</si>
  <si>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</si>
  <si>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</si>
  <si>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</si>
  <si>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</si>
  <si>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</si>
  <si>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</si>
  <si>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</si>
  <si>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</si>
  <si>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</si>
  <si>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</si>
  <si>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</si>
  <si>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</si>
  <si>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</si>
  <si>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</si>
  <si>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</si>
  <si>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</si>
  <si>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</si>
  <si>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</si>
  <si>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</si>
  <si>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</si>
  <si>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</si>
  <si>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</si>
  <si>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</si>
  <si>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</si>
  <si>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</si>
  <si>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</si>
  <si>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</si>
  <si>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</si>
  <si>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</si>
  <si>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</si>
  <si>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</si>
  <si>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</si>
  <si>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</si>
  <si>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</si>
  <si>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</si>
  <si>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</si>
  <si>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</si>
  <si>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</si>
  <si>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</si>
  <si>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</si>
  <si>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</si>
  <si>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</si>
  <si>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</si>
  <si>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</si>
  <si>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</si>
  <si>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</si>
  <si>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</si>
  <si>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</si>
  <si>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</si>
  <si>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</si>
  <si>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</si>
  <si>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</si>
  <si>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</si>
  <si>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</si>
  <si>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</si>
  <si>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</si>
  <si>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</si>
  <si>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</si>
  <si>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</si>
  <si>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</si>
  <si>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</si>
  <si>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</si>
  <si>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</si>
  <si>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</si>
  <si>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</si>
  <si>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</si>
  <si>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</si>
  <si>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</si>
  <si>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</si>
  <si>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</si>
  <si>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</si>
  <si>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</si>
  <si>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</si>
  <si>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</si>
  <si>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</si>
  <si>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</si>
  <si>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</si>
  <si>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</si>
  <si>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</si>
  <si>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</si>
  <si>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</si>
  <si>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</si>
  <si>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</si>
  <si>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</si>
  <si>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</si>
  <si>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</si>
  <si>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</si>
  <si>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</si>
  <si>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</si>
  <si>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</si>
  <si>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</si>
  <si>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</si>
  <si>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</si>
  <si>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</si>
  <si>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</si>
  <si>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</si>
  <si>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</si>
  <si>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</si>
  <si>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</si>
  <si>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</si>
  <si>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</si>
  <si>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</si>
  <si>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</si>
  <si>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</si>
  <si>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</si>
  <si>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</si>
  <si>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</si>
  <si>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</si>
  <si>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</si>
  <si>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</si>
  <si>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</si>
  <si>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</si>
  <si>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</si>
  <si>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</si>
  <si>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</si>
  <si>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</si>
  <si>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</si>
  <si>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</si>
  <si>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</si>
  <si>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</si>
  <si>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</si>
  <si>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</si>
  <si>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</si>
  <si>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</si>
  <si>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</si>
  <si>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</si>
  <si>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</si>
  <si>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</si>
  <si>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</si>
  <si>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</si>
  <si>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</si>
  <si>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</si>
  <si>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</si>
  <si>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</si>
  <si>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</si>
  <si>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</si>
  <si>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</si>
  <si>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</si>
  <si>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</si>
  <si>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</si>
  <si>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</si>
  <si>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</si>
  <si>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</si>
  <si>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</si>
  <si>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</si>
  <si>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</si>
  <si>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</si>
  <si>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</si>
  <si>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</si>
  <si>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</si>
  <si>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</si>
  <si>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</si>
  <si>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</si>
  <si>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</si>
  <si>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</si>
  <si>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</si>
  <si>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</si>
  <si>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</si>
  <si>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</si>
  <si>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</si>
  <si>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</si>
  <si>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</si>
  <si>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</si>
  <si>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</si>
  <si>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</si>
  <si>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</si>
  <si>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</si>
  <si>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</si>
  <si>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</si>
  <si>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</si>
  <si>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</si>
  <si>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</si>
  <si>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</si>
  <si>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</si>
  <si>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</si>
  <si>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</si>
  <si>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</si>
  <si>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</si>
  <si>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</si>
  <si>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</si>
  <si>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</si>
  <si>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</si>
  <si>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</si>
  <si>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</si>
  <si>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</si>
  <si>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</si>
  <si>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</si>
  <si>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</si>
  <si>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</si>
  <si>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</si>
  <si>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</si>
  <si>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</si>
  <si>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</si>
  <si>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</si>
  <si>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</si>
  <si>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</si>
  <si>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</si>
  <si>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</si>
  <si>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</si>
  <si>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</si>
  <si>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</si>
  <si>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</si>
  <si>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</si>
  <si>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</si>
  <si>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</si>
  <si>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</si>
  <si>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</si>
  <si>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</si>
  <si>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</si>
  <si>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</si>
  <si>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</si>
  <si>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</si>
  <si>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</si>
  <si>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</si>
  <si>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</si>
  <si>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</si>
  <si>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</si>
  <si>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</si>
  <si>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</si>
  <si>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</si>
  <si>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</si>
  <si>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</si>
  <si>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</si>
  <si>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</si>
  <si>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</si>
  <si>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</si>
  <si>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</si>
  <si>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</si>
  <si>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</si>
  <si>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</si>
  <si>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</si>
  <si>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</si>
  <si>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</si>
  <si>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</si>
  <si>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</si>
  <si>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</si>
  <si>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</si>
  <si>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</si>
  <si>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</si>
  <si>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</si>
  <si>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</si>
  <si>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</si>
  <si>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</si>
  <si>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</si>
  <si>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</si>
  <si>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</si>
  <si>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</si>
  <si>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</si>
  <si>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</si>
  <si>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</si>
  <si>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</si>
  <si>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</si>
  <si>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</si>
  <si>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</si>
  <si>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</si>
  <si>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</si>
  <si>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</si>
  <si>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</si>
  <si>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</si>
  <si>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</si>
  <si>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</si>
  <si>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</si>
  <si>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</si>
  <si>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</si>
  <si>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</si>
  <si>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</si>
  <si>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</si>
  <si>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</si>
  <si>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</si>
  <si>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</si>
  <si>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</si>
  <si>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</si>
  <si>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</si>
  <si>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</si>
  <si>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</si>
  <si>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</si>
  <si>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</si>
  <si>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</si>
  <si>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</si>
  <si>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</si>
  <si>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</si>
  <si>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</si>
  <si>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</si>
  <si>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</si>
  <si>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</si>
  <si>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</si>
  <si>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</si>
  <si>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</si>
  <si>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</si>
  <si>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</si>
  <si>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</si>
  <si>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</si>
  <si>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</si>
  <si>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</si>
  <si>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</si>
  <si>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</si>
  <si>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</si>
  <si>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</si>
  <si>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</si>
  <si>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</si>
  <si>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</si>
  <si>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</si>
  <si>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</si>
  <si>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</si>
  <si>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</si>
  <si>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</si>
  <si>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</si>
  <si>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</si>
  <si>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</si>
  <si>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</si>
  <si>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</si>
  <si>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</si>
  <si>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</si>
  <si>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</si>
  <si>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</si>
  <si>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</si>
  <si>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</si>
  <si>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</si>
  <si>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</si>
  <si>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</si>
  <si>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</si>
  <si>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</si>
  <si>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</si>
  <si>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</si>
  <si>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</si>
  <si>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</si>
  <si>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</si>
  <si>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</si>
  <si>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</si>
  <si>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</si>
  <si>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</si>
  <si>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</si>
  <si>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</si>
  <si>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</si>
  <si>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</si>
  <si>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</si>
  <si>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</si>
  <si>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</si>
  <si>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</si>
  <si>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</si>
  <si>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</si>
  <si>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</si>
  <si>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</si>
  <si>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</si>
  <si>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</si>
  <si>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</si>
  <si>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</si>
  <si>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</si>
  <si>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</si>
  <si>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</si>
  <si>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</si>
  <si>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</si>
  <si>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</si>
  <si>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</si>
  <si>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</si>
  <si>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</si>
  <si>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</si>
  <si>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</si>
  <si>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</si>
  <si>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</si>
  <si>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</si>
  <si>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</si>
  <si>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</si>
  <si>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</si>
  <si>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</si>
  <si>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</si>
  <si>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</si>
  <si>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</si>
  <si>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</si>
  <si>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</si>
  <si>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</si>
  <si>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</si>
  <si>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</si>
  <si>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</si>
  <si>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</si>
  <si>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</si>
  <si>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</si>
  <si>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</si>
  <si>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</si>
  <si>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</si>
  <si>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</si>
  <si>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</si>
  <si>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</si>
  <si>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</si>
  <si>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</si>
  <si>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</si>
  <si>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</si>
  <si>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</si>
  <si>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</si>
  <si>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</si>
  <si>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</si>
  <si>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</si>
  <si>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</si>
  <si>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</si>
  <si>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</si>
  <si>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</si>
  <si>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</si>
  <si>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</si>
  <si>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</si>
  <si>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</si>
  <si>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</si>
  <si>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</si>
  <si>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</si>
  <si>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</si>
  <si>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</si>
  <si>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</si>
  <si>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</si>
  <si>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</si>
  <si>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</si>
  <si>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</si>
  <si>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</si>
  <si>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</si>
  <si>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</si>
  <si>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</si>
  <si>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</si>
  <si>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</si>
  <si>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</si>
  <si>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</si>
  <si>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</si>
  <si>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</si>
  <si>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</si>
  <si>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</si>
  <si>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</si>
  <si>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</si>
  <si>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</si>
  <si>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</si>
  <si>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</si>
  <si>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</si>
  <si>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</si>
  <si>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</si>
  <si>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</si>
  <si>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</si>
  <si>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</si>
  <si>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</si>
  <si>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</si>
  <si>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</si>
  <si>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</si>
  <si>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</si>
  <si>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</si>
  <si>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</si>
  <si>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</si>
  <si>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</si>
  <si>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</si>
  <si>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</si>
  <si>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</si>
  <si>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</si>
  <si>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</si>
  <si>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</si>
  <si>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</si>
  <si>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</si>
  <si>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</si>
  <si>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</si>
  <si>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</si>
  <si>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</si>
  <si>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</si>
  <si>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</si>
  <si>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</si>
  <si>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</si>
  <si>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</si>
  <si>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</si>
  <si>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</si>
  <si>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</si>
  <si>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</si>
  <si>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</si>
  <si>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</si>
  <si>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</si>
  <si>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</si>
  <si>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</si>
  <si>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</si>
  <si>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</si>
  <si>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</si>
  <si>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</si>
  <si>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</si>
  <si>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</si>
  <si>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</si>
  <si>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</si>
  <si>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</si>
  <si>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</si>
  <si>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</si>
  <si>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</si>
  <si>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</si>
  <si>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</si>
  <si>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</si>
  <si>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</si>
  <si>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</si>
  <si>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</si>
  <si>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</si>
  <si>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</si>
  <si>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</si>
  <si>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</si>
  <si>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</si>
  <si>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</si>
  <si>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</si>
  <si>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</si>
  <si>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</si>
  <si>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</si>
  <si>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</si>
  <si>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</si>
  <si>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</si>
  <si>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</si>
  <si>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</si>
  <si>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</si>
  <si>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</si>
  <si>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</si>
  <si>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</si>
  <si>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</si>
  <si>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</si>
  <si>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</si>
  <si>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</si>
  <si>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</si>
  <si>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</si>
  <si>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</si>
  <si>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</si>
  <si>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</si>
  <si>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</si>
  <si>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</si>
  <si>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</si>
  <si>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</si>
  <si>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</si>
  <si>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</si>
  <si>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</si>
  <si>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</si>
  <si>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</si>
  <si>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</si>
  <si>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</si>
  <si>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</si>
  <si>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</si>
  <si>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</si>
  <si>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</si>
  <si>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</si>
  <si>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</si>
  <si>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</si>
  <si>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</si>
  <si>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</si>
  <si>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</si>
  <si>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</si>
  <si>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</si>
  <si>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</si>
  <si>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</si>
  <si>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</si>
  <si>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</si>
  <si>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</si>
  <si>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</si>
  <si>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</si>
  <si>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</si>
  <si>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</si>
  <si>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</si>
  <si>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</si>
  <si>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</si>
  <si>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</si>
  <si>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</si>
  <si>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</si>
  <si>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</si>
  <si>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</si>
  <si>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</si>
  <si>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</si>
  <si>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</si>
  <si>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</si>
  <si>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</si>
  <si>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</si>
  <si>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</si>
  <si>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</si>
  <si>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</si>
  <si>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</si>
  <si>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</si>
  <si>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</si>
  <si>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</si>
  <si>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</si>
  <si>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</si>
  <si>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</si>
  <si>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</si>
  <si>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</si>
  <si>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</si>
  <si>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</si>
  <si>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</si>
  <si>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</si>
  <si>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</si>
  <si>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</si>
  <si>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</si>
  <si>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</si>
  <si>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</si>
  <si>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</si>
  <si>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</si>
  <si>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</si>
  <si>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</si>
  <si>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</si>
  <si>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</si>
  <si>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</si>
  <si>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</si>
  <si>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</si>
  <si>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</si>
  <si>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</si>
  <si>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</si>
  <si>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</si>
  <si>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</si>
  <si>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</si>
  <si>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</si>
  <si>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</si>
  <si>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</si>
  <si>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</si>
  <si>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</si>
  <si>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</si>
  <si>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</si>
  <si>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</si>
  <si>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</si>
  <si>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</si>
  <si>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</si>
  <si>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</si>
  <si>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</si>
  <si>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</si>
  <si>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</si>
  <si>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</si>
  <si>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</si>
  <si>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</si>
  <si>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</si>
  <si>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</si>
  <si>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</si>
  <si>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</si>
  <si>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</si>
  <si>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</si>
  <si>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</si>
  <si>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</si>
  <si>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</si>
  <si>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</si>
  <si>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</si>
  <si>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</si>
  <si>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</si>
  <si>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</si>
  <si>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</si>
  <si>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</si>
  <si>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</si>
  <si>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</si>
  <si>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</si>
  <si>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</si>
  <si>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</si>
  <si>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</si>
  <si>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</si>
  <si>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</si>
  <si>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</si>
  <si>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</si>
  <si>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</si>
  <si>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</si>
  <si>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</si>
  <si>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</si>
  <si>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</si>
  <si>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</si>
  <si>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</si>
  <si>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</si>
  <si>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</si>
  <si>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</si>
  <si>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</si>
  <si>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</si>
  <si>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</si>
  <si>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</si>
  <si>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</si>
  <si>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</si>
  <si>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</si>
  <si>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</si>
  <si>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</si>
  <si>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</si>
  <si>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</si>
  <si>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</si>
  <si>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</si>
  <si>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</si>
  <si>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</si>
  <si>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</si>
  <si>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</si>
  <si>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</si>
  <si>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</si>
  <si>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</si>
  <si>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</si>
  <si>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</si>
  <si>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</si>
  <si>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</si>
  <si>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</si>
  <si>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</si>
  <si>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</si>
  <si>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</si>
  <si>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</si>
  <si>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</si>
  <si>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</si>
  <si>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</si>
  <si>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</si>
  <si>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</si>
  <si>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</si>
  <si>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</si>
  <si>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</si>
  <si>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</si>
  <si>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</si>
  <si>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</si>
  <si>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</si>
  <si>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</si>
  <si>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</si>
  <si>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</si>
  <si>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</si>
  <si>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</si>
  <si>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</si>
  <si>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</si>
  <si>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</si>
  <si>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</si>
  <si>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</si>
  <si>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</si>
  <si>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</si>
  <si>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</si>
  <si>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</si>
  <si>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</si>
  <si>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</si>
  <si>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</si>
  <si>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</si>
  <si>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</si>
  <si>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</si>
  <si>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</si>
  <si>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</si>
  <si>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</si>
  <si>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</si>
  <si>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</si>
  <si>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</si>
  <si>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</si>
  <si>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</si>
  <si>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</si>
  <si>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</si>
  <si>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</si>
  <si>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</si>
  <si>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</si>
  <si>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</si>
  <si>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</si>
  <si>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</si>
  <si>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</si>
  <si>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</si>
  <si>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</si>
  <si>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</si>
  <si>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</si>
  <si>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</si>
  <si>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</si>
  <si>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</si>
  <si>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</si>
  <si>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</si>
  <si>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</si>
  <si>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</si>
  <si>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</si>
  <si>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</si>
  <si>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</si>
  <si>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</si>
  <si>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</si>
  <si>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</si>
  <si>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</si>
  <si>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</si>
  <si>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</si>
  <si>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</si>
  <si>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</si>
  <si>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</si>
  <si>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</si>
  <si>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</si>
  <si>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</si>
  <si>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</si>
  <si>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</si>
  <si>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</si>
  <si>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</si>
  <si>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</si>
  <si>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</si>
  <si>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</si>
  <si>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</si>
  <si>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</si>
  <si>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</si>
  <si>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</si>
  <si>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</si>
  <si>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</si>
  <si>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</si>
  <si>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</si>
  <si>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</si>
  <si>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</si>
  <si>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</si>
  <si>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</si>
  <si>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</si>
  <si>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</si>
  <si>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</si>
  <si>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</si>
  <si>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</si>
  <si>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</si>
  <si>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</si>
  <si>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</si>
  <si>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</si>
  <si>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</si>
  <si>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</si>
  <si>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</si>
  <si>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</si>
  <si>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</si>
  <si>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</si>
  <si>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</si>
  <si>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</si>
  <si>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</si>
  <si>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</si>
  <si>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</si>
  <si>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</si>
  <si>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</si>
  <si>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</si>
  <si>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</si>
  <si>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</si>
  <si>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</si>
  <si>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</si>
  <si>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</si>
  <si>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</si>
  <si>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</si>
  <si>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</si>
  <si>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</si>
  <si>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</si>
  <si>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</si>
  <si>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</si>
  <si>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</si>
  <si>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</si>
  <si>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</si>
  <si>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</si>
  <si>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</si>
  <si>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</si>
  <si>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</si>
  <si>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</si>
  <si>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</si>
  <si>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</si>
  <si>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</si>
  <si>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</si>
  <si>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</si>
  <si>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</si>
  <si>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</si>
  <si>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</si>
  <si>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</si>
  <si>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</si>
  <si>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</si>
  <si>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</si>
  <si>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</si>
  <si>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</si>
  <si>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</si>
  <si>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</si>
  <si>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</si>
  <si>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</si>
  <si>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</si>
  <si>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</si>
  <si>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</si>
  <si>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</si>
  <si>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</si>
  <si>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</si>
  <si>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</si>
  <si>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</si>
  <si>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</si>
  <si>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</si>
  <si>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</si>
  <si>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</si>
  <si>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</si>
  <si>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</si>
  <si>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</si>
  <si>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</si>
  <si>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</si>
  <si>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</si>
  <si>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</si>
  <si>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</si>
  <si>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</si>
  <si>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</si>
  <si>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</si>
  <si>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</si>
  <si>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</si>
  <si>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</si>
  <si>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</si>
  <si>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</si>
  <si>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</si>
  <si>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</si>
  <si>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</si>
  <si>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</si>
  <si>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</si>
  <si>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</si>
  <si>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</si>
  <si>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</si>
  <si>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</si>
  <si>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</si>
  <si>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</si>
  <si>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</si>
  <si>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</si>
  <si>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</si>
  <si>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</si>
  <si>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</si>
  <si>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</si>
  <si>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</si>
  <si>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</si>
  <si>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</si>
  <si>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</si>
  <si>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</si>
  <si>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</si>
  <si>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</si>
  <si>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</si>
  <si>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</si>
  <si>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</si>
  <si>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</si>
  <si>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</si>
  <si>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</si>
  <si>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</si>
  <si>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</si>
  <si>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</si>
  <si>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</si>
  <si>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</si>
  <si>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</si>
  <si>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</si>
  <si>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</si>
  <si>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</si>
  <si>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</si>
  <si>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</si>
  <si>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</si>
  <si>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</si>
  <si>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</si>
  <si>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</si>
  <si>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</si>
  <si>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</si>
  <si>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</si>
  <si>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</si>
  <si>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</si>
  <si>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</si>
  <si>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</si>
  <si>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</si>
  <si>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</si>
  <si>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</si>
  <si>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</si>
  <si>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</si>
  <si>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</si>
  <si>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</si>
  <si>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</si>
  <si>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</si>
  <si>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</si>
  <si>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</si>
  <si>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</si>
  <si>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</si>
  <si>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</si>
  <si>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</si>
  <si>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</si>
  <si>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</si>
  <si>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</si>
  <si>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</si>
  <si>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</si>
  <si>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</si>
  <si>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</si>
  <si>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</si>
  <si>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</si>
  <si>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</si>
  <si>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</si>
  <si>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</si>
  <si>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</si>
  <si>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</si>
  <si>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</si>
  <si>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</si>
  <si>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</si>
  <si>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</si>
  <si>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</si>
  <si>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</si>
  <si>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</si>
  <si>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</si>
  <si>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</si>
  <si>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</si>
  <si>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</si>
  <si>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</si>
  <si>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</si>
  <si>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</si>
  <si>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</si>
  <si>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</si>
  <si>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</si>
  <si>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</si>
  <si>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</si>
  <si>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</si>
  <si>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</si>
  <si>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</si>
  <si>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</si>
  <si>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</si>
  <si>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</si>
  <si>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</si>
  <si>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</si>
  <si>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</si>
  <si>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</si>
  <si>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</si>
  <si>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</si>
  <si>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</si>
  <si>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</si>
  <si>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</si>
  <si>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</si>
  <si>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</si>
  <si>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</si>
  <si>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</si>
  <si>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</si>
  <si>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</si>
  <si>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</si>
  <si>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</si>
  <si>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</si>
  <si>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</si>
  <si>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</si>
  <si>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</si>
  <si>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</si>
  <si>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</si>
  <si>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</si>
  <si>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</si>
  <si>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</si>
  <si>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</si>
  <si>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</si>
  <si>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</si>
  <si>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</si>
  <si>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</si>
  <si>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</si>
  <si>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</si>
  <si>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</si>
  <si>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</si>
  <si>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</si>
  <si>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</si>
  <si>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</si>
  <si>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</si>
  <si>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</si>
  <si>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</si>
  <si>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</si>
  <si>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</si>
  <si>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</si>
  <si>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</si>
  <si>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</si>
  <si>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</si>
  <si>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</si>
  <si>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</si>
  <si>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</si>
  <si>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</si>
  <si>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</si>
  <si>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</si>
  <si>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</si>
  <si>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</si>
  <si>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</si>
  <si>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</si>
  <si>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</si>
  <si>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</si>
  <si>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</si>
  <si>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</si>
  <si>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</si>
  <si>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</si>
  <si>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</si>
  <si>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</si>
  <si>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</si>
  <si>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</si>
  <si>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</si>
  <si>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</si>
  <si>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</si>
  <si>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</si>
  <si>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</si>
  <si>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</si>
  <si>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</si>
  <si>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</si>
  <si>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</si>
  <si>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</si>
  <si>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</si>
  <si>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</si>
  <si>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</si>
  <si>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</si>
  <si>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</si>
  <si>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</si>
  <si>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</si>
  <si>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</si>
  <si>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</si>
  <si>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</si>
  <si>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</si>
  <si>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</si>
  <si>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</si>
  <si>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</si>
  <si>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</si>
  <si>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</si>
  <si>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</si>
  <si>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</si>
  <si>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</si>
  <si>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</si>
  <si>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</si>
  <si>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</si>
  <si>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</si>
  <si>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</si>
  <si>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</si>
  <si>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</si>
  <si>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</si>
  <si>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</si>
  <si>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</si>
  <si>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</si>
  <si>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</si>
  <si>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</si>
  <si>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</si>
  <si>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</si>
  <si>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</si>
  <si>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</si>
  <si>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</si>
  <si>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</si>
  <si>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</si>
  <si>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</si>
  <si>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</si>
  <si>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</si>
  <si>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</si>
  <si>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</si>
  <si>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</si>
  <si>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</si>
  <si>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</si>
  <si>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</si>
  <si>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</si>
  <si>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</si>
  <si>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</si>
  <si>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</si>
  <si>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</si>
  <si>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</si>
  <si>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</si>
  <si>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</si>
  <si>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</si>
  <si>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</si>
  <si>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</si>
  <si>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</si>
  <si>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</si>
  <si>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</si>
  <si>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</si>
  <si>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</si>
  <si>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</si>
  <si>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</si>
  <si>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</si>
  <si>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</si>
  <si>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</si>
  <si>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</si>
  <si>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</si>
  <si>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</si>
  <si>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</si>
  <si>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</si>
  <si>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</si>
  <si>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</si>
  <si>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</si>
  <si>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</si>
  <si>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</si>
  <si>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</si>
  <si>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</si>
  <si>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</si>
  <si>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</si>
  <si>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</si>
  <si>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</si>
  <si>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</si>
  <si>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</si>
  <si>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</si>
  <si>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</si>
  <si>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</si>
  <si>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</si>
  <si>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</si>
  <si>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</si>
  <si>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</si>
  <si>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</si>
  <si>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</si>
  <si>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</si>
  <si>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</si>
  <si>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</si>
  <si>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</si>
  <si>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</si>
  <si>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</si>
  <si>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</si>
  <si>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</si>
  <si>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</si>
  <si>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</si>
  <si>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</si>
  <si>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</si>
  <si>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</si>
  <si>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</si>
  <si>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</si>
  <si>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</si>
  <si>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</si>
  <si>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</si>
  <si>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</si>
  <si>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</si>
  <si>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</si>
  <si>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</si>
  <si>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</si>
  <si>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</si>
  <si>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</si>
  <si>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</si>
  <si>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</si>
  <si>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</si>
  <si>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</si>
  <si>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</si>
  <si>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</si>
  <si>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</si>
  <si>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</si>
  <si>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</si>
  <si>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</si>
  <si>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</si>
  <si>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</si>
  <si>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</si>
  <si>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</si>
  <si>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</si>
  <si>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</si>
  <si>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</si>
  <si>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</si>
  <si>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</si>
  <si>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</si>
  <si>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</si>
  <si>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</si>
  <si>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</si>
  <si>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</si>
  <si>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</si>
  <si>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</si>
  <si>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</si>
  <si>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</si>
  <si>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</si>
  <si>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</si>
  <si>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</si>
  <si>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</si>
  <si>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</si>
  <si>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</si>
  <si>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</si>
  <si>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</si>
  <si>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</si>
  <si>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</si>
  <si>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</si>
  <si>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</si>
  <si>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</si>
  <si>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</si>
  <si>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</si>
  <si>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</si>
  <si>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</si>
  <si>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</si>
  <si>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</si>
  <si>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</si>
  <si>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</si>
  <si>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</si>
  <si>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</si>
  <si>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</si>
  <si>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</si>
  <si>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</si>
  <si>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</si>
  <si>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</si>
  <si>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</si>
  <si>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</si>
  <si>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</si>
  <si>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</si>
  <si>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</si>
  <si>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</si>
  <si>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</si>
  <si>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</si>
  <si>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</si>
  <si>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</si>
  <si>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</si>
  <si>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</si>
  <si>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</si>
  <si>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</si>
  <si>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</si>
  <si>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</si>
  <si>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</si>
  <si>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</si>
  <si>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</si>
  <si>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</si>
  <si>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</si>
  <si>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</si>
  <si>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</si>
  <si>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</si>
  <si>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</si>
  <si>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</si>
  <si>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</si>
  <si>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</si>
  <si>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</si>
  <si>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</si>
  <si>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</si>
  <si>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</si>
  <si>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</si>
  <si>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</si>
  <si>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</si>
  <si>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</si>
  <si>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</si>
  <si>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</si>
  <si>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</si>
  <si>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</si>
  <si>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</si>
  <si>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</si>
  <si>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</si>
  <si>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</si>
  <si>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</si>
  <si>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</si>
  <si>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</si>
  <si>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</si>
  <si>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</si>
  <si>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</si>
  <si>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</si>
  <si>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</si>
  <si>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</si>
  <si>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</si>
  <si>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</si>
  <si>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</si>
  <si>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</si>
  <si>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</si>
  <si>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</si>
  <si>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</si>
  <si>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</si>
  <si>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</si>
  <si>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</si>
  <si>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</si>
  <si>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</si>
  <si>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</si>
  <si>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</si>
  <si>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</si>
  <si>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</si>
  <si>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</si>
  <si>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</si>
  <si>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</si>
  <si>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</si>
  <si>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</si>
  <si>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</si>
  <si>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</si>
  <si>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</si>
  <si>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</si>
  <si>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</si>
  <si>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</si>
  <si>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</si>
  <si>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</si>
  <si>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</si>
  <si>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</si>
  <si>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</si>
  <si>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</si>
  <si>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</si>
  <si>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</si>
  <si>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</si>
  <si>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</si>
  <si>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</si>
  <si>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</si>
  <si>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</si>
  <si>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</si>
  <si>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</si>
  <si>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</si>
  <si>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</si>
  <si>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</si>
  <si>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</si>
  <si>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</si>
  <si>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</si>
  <si>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</si>
  <si>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</si>
  <si>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</si>
  <si>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</si>
  <si>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</si>
  <si>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</si>
  <si>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</si>
  <si>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</si>
  <si>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</si>
  <si>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</si>
  <si>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</si>
  <si>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</si>
  <si>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</si>
  <si>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</si>
  <si>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</si>
  <si>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</si>
  <si>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</si>
  <si>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</si>
  <si>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</si>
  <si>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</si>
  <si>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</si>
  <si>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</si>
  <si>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</si>
  <si>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</si>
  <si>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</si>
  <si>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</si>
  <si>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</si>
  <si>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</si>
  <si>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</si>
  <si>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</si>
  <si>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</si>
  <si>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</si>
  <si>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</si>
  <si>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</si>
  <si>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</si>
  <si>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</si>
  <si>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</si>
  <si>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</si>
  <si>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</si>
  <si>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</si>
  <si>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</si>
  <si>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</si>
  <si>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</si>
  <si>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</si>
  <si>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</si>
  <si>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</si>
  <si>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</si>
  <si>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</si>
  <si>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</si>
  <si>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</si>
  <si>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</si>
  <si>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</si>
  <si>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</si>
  <si>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</si>
  <si>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</si>
  <si>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</si>
  <si>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</si>
  <si>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</si>
  <si>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</si>
  <si>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</si>
  <si>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</si>
  <si>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</si>
  <si>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</si>
  <si>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</si>
  <si>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</si>
  <si>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</si>
  <si>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</si>
  <si>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</si>
  <si>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</si>
  <si>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</si>
  <si>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</si>
  <si>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</si>
  <si>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</si>
  <si>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</si>
  <si>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</si>
  <si>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</si>
  <si>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</si>
  <si>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</si>
  <si>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</si>
  <si>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</si>
  <si>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</si>
  <si>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</si>
  <si>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</si>
  <si>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</si>
  <si>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</si>
  <si>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</si>
  <si>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</si>
  <si>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</si>
  <si>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</si>
  <si>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</si>
  <si>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</si>
  <si>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</si>
  <si>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</si>
  <si>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</si>
  <si>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</si>
  <si>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</si>
  <si>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</si>
  <si>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</si>
  <si>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</si>
  <si>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</si>
  <si>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</si>
  <si>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</si>
  <si>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</si>
  <si>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</si>
  <si>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</si>
  <si>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</si>
  <si>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</si>
  <si>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</si>
  <si>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</si>
  <si>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</si>
  <si>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</si>
  <si>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</si>
  <si>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</si>
  <si>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</si>
  <si>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</si>
  <si>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</si>
  <si>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</si>
  <si>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</si>
  <si>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</si>
  <si>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</si>
  <si>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</si>
  <si>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</si>
  <si>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</si>
  <si>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</si>
  <si>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</si>
  <si>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</si>
  <si>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</si>
  <si>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</si>
  <si>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</si>
  <si>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</si>
  <si>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</si>
  <si>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</si>
  <si>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</si>
  <si>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</si>
  <si>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</si>
  <si>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</si>
  <si>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</si>
  <si>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</si>
  <si>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</si>
  <si>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</si>
  <si>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</si>
  <si>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</si>
  <si>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</si>
  <si>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</si>
  <si>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</si>
  <si>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</si>
  <si>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</si>
  <si>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</si>
  <si>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</si>
  <si>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</si>
  <si>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</si>
  <si>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</si>
  <si>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</si>
  <si>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</si>
  <si>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</si>
  <si>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</si>
  <si>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</si>
  <si>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</si>
  <si>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</si>
  <si>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</si>
  <si>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</si>
  <si>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</si>
  <si>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</si>
  <si>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</si>
  <si>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</si>
  <si>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</si>
  <si>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</si>
  <si>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</si>
  <si>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</si>
  <si>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</si>
  <si>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</si>
  <si>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</si>
  <si>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</si>
  <si>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</si>
  <si>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</si>
  <si>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</si>
  <si>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</si>
  <si>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</si>
  <si>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</si>
  <si>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</si>
  <si>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</si>
  <si>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</si>
  <si>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</si>
  <si>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</si>
  <si>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</si>
  <si>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</si>
  <si>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</si>
  <si>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</si>
  <si>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</si>
  <si>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</si>
  <si>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</si>
  <si>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</si>
  <si>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</si>
  <si>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</si>
  <si>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</si>
  <si>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</si>
  <si>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</si>
  <si>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</si>
  <si>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</si>
  <si>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</si>
  <si>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</si>
  <si>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</si>
  <si>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</si>
  <si>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</si>
  <si>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</si>
  <si>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</si>
  <si>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</si>
  <si>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</si>
  <si>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</si>
  <si>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</si>
  <si>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</si>
  <si>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</si>
  <si>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</si>
  <si>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</si>
  <si>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</si>
  <si>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</si>
  <si>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</si>
  <si>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</si>
  <si>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</si>
  <si>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</si>
  <si>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</si>
  <si>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</si>
  <si>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</si>
  <si>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</si>
  <si>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</si>
  <si>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</si>
  <si>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</si>
  <si>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</si>
  <si>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</si>
  <si>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</si>
  <si>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</si>
  <si>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</si>
  <si>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</si>
  <si>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</si>
  <si>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</si>
  <si>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</si>
  <si>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</si>
  <si>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</si>
  <si>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</si>
  <si>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</si>
  <si>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</si>
  <si>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</si>
  <si>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</si>
  <si>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</si>
  <si>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</si>
  <si>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</si>
  <si>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</si>
  <si>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</si>
  <si>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</si>
  <si>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</si>
  <si>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</si>
  <si>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</si>
  <si>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</si>
  <si>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</si>
  <si>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</si>
  <si>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</si>
  <si>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</si>
  <si>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</si>
  <si>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</si>
  <si>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</si>
  <si>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</si>
  <si>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</si>
  <si>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</si>
  <si>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</si>
  <si>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</si>
  <si>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</si>
  <si>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</si>
  <si>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</si>
  <si>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</si>
  <si>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</si>
  <si>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</si>
  <si>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</si>
  <si>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</si>
  <si>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</si>
  <si>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</si>
  <si>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</si>
  <si>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</si>
  <si>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</si>
  <si>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</si>
  <si>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</si>
  <si>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</si>
  <si>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</si>
  <si>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</si>
  <si>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</si>
  <si>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</si>
  <si>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</si>
  <si>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</si>
  <si>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</si>
  <si>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</si>
  <si>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</si>
  <si>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</si>
  <si>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</si>
  <si>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</si>
  <si>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</si>
  <si>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</si>
  <si>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</si>
  <si>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</si>
  <si>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</si>
  <si>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</si>
  <si>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</si>
  <si>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</si>
  <si>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</si>
  <si>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</si>
  <si>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</si>
  <si>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</si>
  <si>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</si>
  <si>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</si>
  <si>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</si>
  <si>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</si>
  <si>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</si>
  <si>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</si>
  <si>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</si>
  <si>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</si>
  <si>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</si>
  <si>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</si>
  <si>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</si>
  <si>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</si>
  <si>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</si>
  <si>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</si>
  <si>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</si>
  <si>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</si>
  <si>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</si>
  <si>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</si>
  <si>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</si>
  <si>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</si>
  <si>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</si>
  <si>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</si>
  <si>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</si>
  <si>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</si>
  <si>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</si>
  <si>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</si>
  <si>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</si>
  <si>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</si>
  <si>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</si>
  <si>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</si>
  <si>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</si>
  <si>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</si>
  <si>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</si>
  <si>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</si>
  <si>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</si>
  <si>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</si>
  <si>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</si>
  <si>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</si>
  <si>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</si>
  <si>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</si>
  <si>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</si>
  <si>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</si>
  <si>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</si>
  <si>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</si>
  <si>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</si>
  <si>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</si>
  <si>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</si>
  <si>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</si>
  <si>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</si>
  <si>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</si>
  <si>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</si>
  <si>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</si>
  <si>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</si>
  <si>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</si>
  <si>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</si>
  <si>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</si>
  <si>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</si>
  <si>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</si>
  <si>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</si>
  <si>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</si>
  <si>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</si>
  <si>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</si>
  <si>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</si>
  <si>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</si>
  <si>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</si>
  <si>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</si>
  <si>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</si>
  <si>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</si>
  <si>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</si>
  <si>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</si>
  <si>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</si>
  <si>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</si>
  <si>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</si>
  <si>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</si>
  <si>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</si>
  <si>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</si>
  <si>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</si>
  <si>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</si>
  <si>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</si>
  <si>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</si>
  <si>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</si>
  <si>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</si>
  <si>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</si>
  <si>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</si>
  <si>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</si>
  <si>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</si>
  <si>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</si>
  <si>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</si>
  <si>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</si>
  <si>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</si>
  <si>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</si>
  <si>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</si>
  <si>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</si>
  <si>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</si>
  <si>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</si>
  <si>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</si>
  <si>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</si>
  <si>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</si>
  <si>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</si>
  <si>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</si>
  <si>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</si>
  <si>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</si>
  <si>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</si>
  <si>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</si>
  <si>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</si>
  <si>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</si>
  <si>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</si>
  <si>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</si>
  <si>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</si>
  <si>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</si>
  <si>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</si>
  <si>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</si>
  <si>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</si>
  <si>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</si>
  <si>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</si>
  <si>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</si>
  <si>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</si>
  <si>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</si>
  <si>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</si>
  <si>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</si>
  <si>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</si>
  <si>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</si>
  <si>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</si>
  <si>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</si>
  <si>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</si>
  <si>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</si>
  <si>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</si>
  <si>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</si>
  <si>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</si>
  <si>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</si>
  <si>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</si>
  <si>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</si>
  <si>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</si>
  <si>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</si>
  <si>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</si>
  <si>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</si>
  <si>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</si>
  <si>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</si>
  <si>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</si>
  <si>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</si>
  <si>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</si>
  <si>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</si>
  <si>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</si>
  <si>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</si>
  <si>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</si>
  <si>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</si>
  <si>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</si>
  <si>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</si>
  <si>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</si>
  <si>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</si>
  <si>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</si>
  <si>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</si>
  <si>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</si>
  <si>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</si>
  <si>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</si>
  <si>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</si>
  <si>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</si>
  <si>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</si>
  <si>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</si>
  <si>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</si>
  <si>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</si>
  <si>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</si>
  <si>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</si>
  <si>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</si>
  <si>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</si>
  <si>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</si>
  <si>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</si>
  <si>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</si>
  <si>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</si>
  <si>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</si>
  <si>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</si>
  <si>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</si>
  <si>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</si>
  <si>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</si>
  <si>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</si>
  <si>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</si>
  <si>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</si>
  <si>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</si>
  <si>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</si>
  <si>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</si>
  <si>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</si>
  <si>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</si>
  <si>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</si>
  <si>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</si>
  <si>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</si>
  <si>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</si>
  <si>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</si>
  <si>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</si>
  <si>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</si>
  <si>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</si>
  <si>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</si>
  <si>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</si>
  <si>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</si>
  <si>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</si>
  <si>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</si>
  <si>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</si>
  <si>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</si>
  <si>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</si>
  <si>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</si>
  <si>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</si>
  <si>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</si>
  <si>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</si>
  <si>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</si>
  <si>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</si>
  <si>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</si>
  <si>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</si>
  <si>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</si>
  <si>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</si>
  <si>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</si>
  <si>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</si>
  <si>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</si>
  <si>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</si>
  <si>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</si>
  <si>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</si>
  <si>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</si>
  <si>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</si>
  <si>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</si>
  <si>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</si>
  <si>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</si>
  <si>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</si>
  <si>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</si>
  <si>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</si>
  <si>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</si>
  <si>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</si>
  <si>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</si>
  <si>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</si>
  <si>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</si>
  <si>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</si>
  <si>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</si>
  <si>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</si>
  <si>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</si>
  <si>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</si>
  <si>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</si>
  <si>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</si>
  <si>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</si>
  <si>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</si>
  <si>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</si>
  <si>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</si>
  <si>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</si>
  <si>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</si>
  <si>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</si>
  <si>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</si>
  <si>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</si>
  <si>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</si>
  <si>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</si>
  <si>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</si>
  <si>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</si>
  <si>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</si>
  <si>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</si>
  <si>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</si>
  <si>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</si>
  <si>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</si>
  <si>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</si>
  <si>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</si>
  <si>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</si>
  <si>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</si>
  <si>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</si>
  <si>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</si>
  <si>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</si>
  <si>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</si>
  <si>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</si>
  <si>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</si>
  <si>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</si>
  <si>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</si>
  <si>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</si>
  <si>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</si>
  <si>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</si>
  <si>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</si>
  <si>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</si>
  <si>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</si>
  <si>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</si>
  <si>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</si>
  <si>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</si>
  <si>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</si>
  <si>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</si>
  <si>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</si>
  <si>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</si>
  <si>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</si>
  <si>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</si>
  <si>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</si>
  <si>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</si>
  <si>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</si>
  <si>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</si>
  <si>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</si>
  <si>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</si>
  <si>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</si>
  <si>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</si>
  <si>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</si>
  <si>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</si>
  <si>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</si>
  <si>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</si>
  <si>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</si>
  <si>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</si>
  <si>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</si>
  <si>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</si>
  <si>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</si>
  <si>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</si>
  <si>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</si>
  <si>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</si>
  <si>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</si>
  <si>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</si>
  <si>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</si>
  <si>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</si>
  <si>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</si>
  <si>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</si>
  <si>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</si>
  <si>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</si>
  <si>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</si>
  <si>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</si>
  <si>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</si>
  <si>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</si>
  <si>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</si>
  <si>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</si>
  <si>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</si>
  <si>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</si>
  <si>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</si>
  <si>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</si>
  <si>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</si>
  <si>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</si>
  <si>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</si>
  <si>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</si>
  <si>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</si>
  <si>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</si>
  <si>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</si>
  <si>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</si>
  <si>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</si>
  <si>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</si>
  <si>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</si>
  <si>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</si>
  <si>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</si>
  <si>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</si>
  <si>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</si>
  <si>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</si>
  <si>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</si>
  <si>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</si>
  <si>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</si>
  <si>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</si>
  <si>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</si>
  <si>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</si>
  <si>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</si>
  <si>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</si>
  <si>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</si>
  <si>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</si>
  <si>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</si>
  <si>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</si>
  <si>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</si>
  <si>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</si>
  <si>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</si>
  <si>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</si>
  <si>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</si>
  <si>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</si>
  <si>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</si>
  <si>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</si>
  <si>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</si>
  <si>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</si>
  <si>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</si>
  <si>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</si>
  <si>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</si>
  <si>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</si>
  <si>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</si>
  <si>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</si>
  <si>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</si>
  <si>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</si>
  <si>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</si>
  <si>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</si>
  <si>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</si>
  <si>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</si>
  <si>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</si>
  <si>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</si>
  <si>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</si>
  <si>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</si>
  <si>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</si>
  <si>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</si>
  <si>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</si>
  <si>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</si>
  <si>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</si>
  <si>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</si>
  <si>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</si>
  <si>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</si>
  <si>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</si>
  <si>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</si>
  <si>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</si>
  <si>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</si>
  <si>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</si>
  <si>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</si>
  <si>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</si>
  <si>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</si>
  <si>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</si>
  <si>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</si>
  <si>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</si>
  <si>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</si>
  <si>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</si>
  <si>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</si>
  <si>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</si>
  <si>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</si>
  <si>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</si>
  <si>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</si>
  <si>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</si>
  <si>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</si>
  <si>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</si>
  <si>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</si>
  <si>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</si>
  <si>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</si>
  <si>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</si>
  <si>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</si>
  <si>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</si>
  <si>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</si>
  <si>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</si>
  <si>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</si>
  <si>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</si>
  <si>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</si>
  <si>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</si>
  <si>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</si>
  <si>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</si>
  <si>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</si>
  <si>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</si>
  <si>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</si>
  <si>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</si>
  <si>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</si>
  <si>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</si>
  <si>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</si>
  <si>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</si>
  <si>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</si>
  <si>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</si>
  <si>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</si>
  <si>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</si>
  <si>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</si>
  <si>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</si>
  <si>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</si>
  <si>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</si>
  <si>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</si>
  <si>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</si>
  <si>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</si>
  <si>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</si>
  <si>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</si>
  <si>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</si>
  <si>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</si>
  <si>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</si>
  <si>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</si>
  <si>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</si>
  <si>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</si>
  <si>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</si>
  <si>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</si>
  <si>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</si>
  <si>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</si>
  <si>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</si>
  <si>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</si>
  <si>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</si>
  <si>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</si>
  <si>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</si>
  <si>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</si>
  <si>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</si>
  <si>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</si>
  <si>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</si>
  <si>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</si>
  <si>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</si>
  <si>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</si>
  <si>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</si>
  <si>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</si>
  <si>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</si>
  <si>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</si>
  <si>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</si>
  <si>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</si>
  <si>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</si>
  <si>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</si>
  <si>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</si>
  <si>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</si>
  <si>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</si>
  <si>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</si>
  <si>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</si>
  <si>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</si>
  <si>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</si>
  <si>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</si>
  <si>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</si>
  <si>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</si>
  <si>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</si>
  <si>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</si>
  <si>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</si>
  <si>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</si>
  <si>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</si>
  <si>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</si>
  <si>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</si>
  <si>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</si>
  <si>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</si>
  <si>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</si>
  <si>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</si>
  <si>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</si>
  <si>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</si>
  <si>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</si>
  <si>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</si>
  <si>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</si>
  <si>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</si>
  <si>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</si>
  <si>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</si>
  <si>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</si>
  <si>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</si>
  <si>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</si>
  <si>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</si>
  <si>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</si>
  <si>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</si>
  <si>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</si>
  <si>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</si>
  <si>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</si>
  <si>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</si>
  <si>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</si>
  <si>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</si>
  <si>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</si>
  <si>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</si>
  <si>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</si>
  <si>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</si>
  <si>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</si>
  <si>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</si>
  <si>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</si>
  <si>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</si>
  <si>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</si>
  <si>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</si>
  <si>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</si>
  <si>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</si>
  <si>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</si>
  <si>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</si>
  <si>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</si>
  <si>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</si>
  <si>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</si>
  <si>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</si>
  <si>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</si>
  <si>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</si>
  <si>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</si>
  <si>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</si>
  <si>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</si>
  <si>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</si>
  <si>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</si>
  <si>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</si>
  <si>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</si>
  <si>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</si>
  <si>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</si>
  <si>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</si>
  <si>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</si>
  <si>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</si>
  <si>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</si>
  <si>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</si>
  <si>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</si>
  <si>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</si>
  <si>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</si>
  <si>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</si>
  <si>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</si>
  <si>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</si>
  <si>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</si>
  <si>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</si>
  <si>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</si>
  <si>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</si>
  <si>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</si>
  <si>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</si>
  <si>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</si>
  <si>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</si>
  <si>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</si>
  <si>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</si>
  <si>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</si>
  <si>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</si>
  <si>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</si>
  <si>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</si>
  <si>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</si>
  <si>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</si>
  <si>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</si>
  <si>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</si>
  <si>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</si>
  <si>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</si>
  <si>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</si>
  <si>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</si>
  <si>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</si>
  <si>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</si>
  <si>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</si>
  <si>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</si>
  <si>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</si>
  <si>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</si>
  <si>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</si>
  <si>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</si>
  <si>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</si>
  <si>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</si>
  <si>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</si>
  <si>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</si>
  <si>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</si>
  <si>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</si>
  <si>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</si>
  <si>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</si>
  <si>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</si>
  <si>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</si>
  <si>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</si>
  <si>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</si>
  <si>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</si>
  <si>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</si>
  <si>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</si>
  <si>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</si>
  <si>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</si>
  <si>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</si>
  <si>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</si>
  <si>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</si>
  <si>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</si>
  <si>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</si>
  <si>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</si>
  <si>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</si>
  <si>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</si>
  <si>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</si>
  <si>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</si>
  <si>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</si>
  <si>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</si>
  <si>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</si>
  <si>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</si>
  <si>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</si>
  <si>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</si>
  <si>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</si>
  <si>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</si>
  <si>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</si>
  <si>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</si>
  <si>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</si>
  <si>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</si>
  <si>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</si>
  <si>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</si>
  <si>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</si>
  <si>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</si>
  <si>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</si>
  <si>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</si>
  <si>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</si>
  <si>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</si>
  <si>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</si>
  <si>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</si>
  <si>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</si>
  <si>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</si>
  <si>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</si>
  <si>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</si>
  <si>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</si>
  <si>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</si>
  <si>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</si>
  <si>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</si>
  <si>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</si>
  <si>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</si>
  <si>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</si>
  <si>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</si>
  <si>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</si>
  <si>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</si>
  <si>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</si>
  <si>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</si>
  <si>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</si>
  <si>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</si>
  <si>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</si>
  <si>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</si>
  <si>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</si>
  <si>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</si>
  <si>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</si>
  <si>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</si>
  <si>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</si>
  <si>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</si>
  <si>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</si>
  <si>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</si>
  <si>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</si>
  <si>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</si>
  <si>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</si>
  <si>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</si>
  <si>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</si>
  <si>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</si>
  <si>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</si>
  <si>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</si>
  <si>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</si>
  <si>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</si>
  <si>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</si>
  <si>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</si>
  <si>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</si>
  <si>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</si>
  <si>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</si>
  <si>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</si>
  <si>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</si>
  <si>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</si>
  <si>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</si>
  <si>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</si>
  <si>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</si>
  <si>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</si>
  <si>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</si>
  <si>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</si>
  <si>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</si>
  <si>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</si>
  <si>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</si>
  <si>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</si>
  <si>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</si>
  <si>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</si>
  <si>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</si>
  <si>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</si>
  <si>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</si>
  <si>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</si>
  <si>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</si>
  <si>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</si>
  <si>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</si>
  <si>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</si>
  <si>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</si>
  <si>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</si>
  <si>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</si>
  <si>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</si>
  <si>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</si>
  <si>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</si>
  <si>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</si>
  <si>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</si>
  <si>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</si>
  <si>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</si>
  <si>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</si>
  <si>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</si>
  <si>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</si>
  <si>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</si>
  <si>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</si>
  <si>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</si>
  <si>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</si>
  <si>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</si>
  <si>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</si>
  <si>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</si>
  <si>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</si>
  <si>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</si>
  <si>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</si>
  <si>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</si>
  <si>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</si>
  <si>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</si>
  <si>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</si>
  <si>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</si>
  <si>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</si>
  <si>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</si>
  <si>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</si>
  <si>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</si>
  <si>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</si>
  <si>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</si>
  <si>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</si>
  <si>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</si>
  <si>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</si>
  <si>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</si>
  <si>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</si>
  <si>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</si>
  <si>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</si>
  <si>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</si>
  <si>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</si>
  <si>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</si>
  <si>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</si>
  <si>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</si>
  <si>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</si>
  <si>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</si>
  <si>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</si>
  <si>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</si>
  <si>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</si>
  <si>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</si>
  <si>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</si>
  <si>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</si>
  <si>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</si>
  <si>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</si>
  <si>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</si>
  <si>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</si>
  <si>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</si>
  <si>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</si>
  <si>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</si>
  <si>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</si>
  <si>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</si>
  <si>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</si>
  <si>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</si>
  <si>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</si>
  <si>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</si>
  <si>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</si>
  <si>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</si>
  <si>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</si>
  <si>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</si>
  <si>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</si>
  <si>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</si>
  <si>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</si>
  <si>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</si>
  <si>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</si>
  <si>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</si>
  <si>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</si>
  <si>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</si>
  <si>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</si>
  <si>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</si>
  <si>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</si>
  <si>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</si>
  <si>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</si>
  <si>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</si>
  <si>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</si>
  <si>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</si>
  <si>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</si>
  <si>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</si>
  <si>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</si>
  <si>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</si>
  <si>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</si>
  <si>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</si>
  <si>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</si>
  <si>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</si>
  <si>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</si>
  <si>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</si>
  <si>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</si>
  <si>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</si>
  <si>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</si>
  <si>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</si>
  <si>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</si>
  <si>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</si>
  <si>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</si>
  <si>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</si>
  <si>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</si>
  <si>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</si>
  <si>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</si>
  <si>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</si>
  <si>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</si>
  <si>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</si>
  <si>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</si>
  <si>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</si>
  <si>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</si>
  <si>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</si>
  <si>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</si>
  <si>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</si>
  <si>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</si>
  <si>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</si>
  <si>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</si>
  <si>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</si>
  <si>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</si>
  <si>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</si>
  <si>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</si>
  <si>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</si>
  <si>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</si>
  <si>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</si>
  <si>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</si>
  <si>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</si>
  <si>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</si>
  <si>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</si>
  <si>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</si>
  <si>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</si>
  <si>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</si>
  <si>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</si>
  <si>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</si>
  <si>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</si>
  <si>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</si>
  <si>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</si>
  <si>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</si>
  <si>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</si>
  <si>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</si>
  <si>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</si>
  <si>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</si>
  <si>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</si>
  <si>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</si>
  <si>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</si>
  <si>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</si>
  <si>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</si>
  <si>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</si>
  <si>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</si>
  <si>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</si>
  <si>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</si>
  <si>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</si>
  <si>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</si>
  <si>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</si>
  <si>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</si>
  <si>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</si>
  <si>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</si>
  <si>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</si>
  <si>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</si>
  <si>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</si>
  <si>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</si>
  <si>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</si>
  <si>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</si>
  <si>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</si>
  <si>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</si>
  <si>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</si>
  <si>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</si>
  <si>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</si>
  <si>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</si>
  <si>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</si>
  <si>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</si>
  <si>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</si>
  <si>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</si>
  <si>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</si>
  <si>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</si>
  <si>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</si>
  <si>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</si>
  <si>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</si>
  <si>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</si>
  <si>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</si>
  <si>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</si>
  <si>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</si>
  <si>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</si>
  <si>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</si>
  <si>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</si>
  <si>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</si>
  <si>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</si>
  <si>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</si>
  <si>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</si>
  <si>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</si>
  <si>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</si>
  <si>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</si>
  <si>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</si>
  <si>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</si>
  <si>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</si>
  <si>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</si>
  <si>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</si>
  <si>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</si>
  <si>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</si>
  <si>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</si>
  <si>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</si>
  <si>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</si>
  <si>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</si>
  <si>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</si>
  <si>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</si>
  <si>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</si>
  <si>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</si>
  <si>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</si>
  <si>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</si>
  <si>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</si>
  <si>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</si>
  <si>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</si>
  <si>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</si>
  <si>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</si>
  <si>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</si>
  <si>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</si>
  <si>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</si>
  <si>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</si>
  <si>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</si>
  <si>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</si>
  <si>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</si>
  <si>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</si>
  <si>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</si>
  <si>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</si>
  <si>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</si>
  <si>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</si>
  <si>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</si>
  <si>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</si>
  <si>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</si>
  <si>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</si>
  <si>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</si>
  <si>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</si>
  <si>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</si>
  <si>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</si>
  <si>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</si>
  <si>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</si>
  <si>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</si>
  <si>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</si>
  <si>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</si>
  <si>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</si>
  <si>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</si>
  <si>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</si>
  <si>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</si>
  <si>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</si>
  <si>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</si>
  <si>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</si>
  <si>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</si>
  <si>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</si>
  <si>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</si>
  <si>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</si>
  <si>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</si>
  <si>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</si>
  <si>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</si>
  <si>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</si>
  <si>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</si>
  <si>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</si>
  <si>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</si>
  <si>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</si>
  <si>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</si>
  <si>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</si>
  <si>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</si>
  <si>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</si>
  <si>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</si>
  <si>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</si>
  <si>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</si>
  <si>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</si>
  <si>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</si>
  <si>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</si>
  <si>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</si>
  <si>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</si>
  <si>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</si>
  <si>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</si>
  <si>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</si>
  <si>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</si>
  <si>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</si>
  <si>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</si>
  <si>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</si>
  <si>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</si>
  <si>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</si>
  <si>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</si>
  <si>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</si>
  <si>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</si>
  <si>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</si>
  <si>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</si>
  <si>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</si>
  <si>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</si>
  <si>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</si>
  <si>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</si>
  <si>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</si>
  <si>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</si>
  <si>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</si>
  <si>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</si>
  <si>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</si>
  <si>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</si>
  <si>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</si>
  <si>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</si>
  <si>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</si>
  <si>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</si>
  <si>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</si>
  <si>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</si>
  <si>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</si>
  <si>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</si>
  <si>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</si>
  <si>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</si>
  <si>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</si>
  <si>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</si>
  <si>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</si>
  <si>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</si>
  <si>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</si>
  <si>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</si>
  <si>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</si>
  <si>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</si>
  <si>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</si>
  <si>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</si>
  <si>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</si>
  <si>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</si>
  <si>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</si>
  <si>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</si>
  <si>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</si>
  <si>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</si>
  <si>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</si>
  <si>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</si>
  <si>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</si>
  <si>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</si>
  <si>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</si>
  <si>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</si>
  <si>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</si>
  <si>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</si>
  <si>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</si>
  <si>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</si>
  <si>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</si>
  <si>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</si>
  <si>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</si>
  <si>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</si>
  <si>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</si>
  <si>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</si>
  <si>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</si>
  <si>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</si>
  <si>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</si>
  <si>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</si>
  <si>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</si>
  <si>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</si>
  <si>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</si>
  <si>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</si>
  <si>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</si>
  <si>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</si>
  <si>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</si>
  <si>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</si>
  <si>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</si>
  <si>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</si>
  <si>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</si>
  <si>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</si>
  <si>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</si>
  <si>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</si>
  <si>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</si>
  <si>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</si>
  <si>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</si>
  <si>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</si>
  <si>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</si>
  <si>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</si>
  <si>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</si>
  <si>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</si>
  <si>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</si>
  <si>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</si>
  <si>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</si>
  <si>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</si>
  <si>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</si>
  <si>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</si>
  <si>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</si>
  <si>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</si>
  <si>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</si>
  <si>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</si>
  <si>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</si>
  <si>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</si>
  <si>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</si>
  <si>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</si>
  <si>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</si>
  <si>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</si>
  <si>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</si>
  <si>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</si>
  <si>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</si>
  <si>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</si>
  <si>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</si>
  <si>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</si>
  <si>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</si>
  <si>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</si>
  <si>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</si>
  <si>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</si>
  <si>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</si>
  <si>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</si>
  <si>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</si>
  <si>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</si>
  <si>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</si>
  <si>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</si>
  <si>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</si>
  <si>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</si>
  <si>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</si>
  <si>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</si>
  <si>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</si>
  <si>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</si>
  <si>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</si>
  <si>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</si>
  <si>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</si>
  <si>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</si>
  <si>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</si>
  <si>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</si>
  <si>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</si>
  <si>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</si>
  <si>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</si>
  <si>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</si>
  <si>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</si>
  <si>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</si>
  <si>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</si>
  <si>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</si>
  <si>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</si>
  <si>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</si>
  <si>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</si>
  <si>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</si>
  <si>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</si>
  <si>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</si>
  <si>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</si>
  <si>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</si>
  <si>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</si>
  <si>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</si>
  <si>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</si>
  <si>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</si>
  <si>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</si>
  <si>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</si>
  <si>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</si>
  <si>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</si>
  <si>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</si>
  <si>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</si>
  <si>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</si>
  <si>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</si>
  <si>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</si>
  <si>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</si>
  <si>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</si>
  <si>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</si>
  <si>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</si>
  <si>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</si>
  <si>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</si>
  <si>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</si>
  <si>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</si>
  <si>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</si>
  <si>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</si>
  <si>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</si>
  <si>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</si>
  <si>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</si>
  <si>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</si>
  <si>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</si>
  <si>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</si>
  <si>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</si>
  <si>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</si>
  <si>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</si>
  <si>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</si>
  <si>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</si>
  <si>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</si>
  <si>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</si>
  <si>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</si>
  <si>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</si>
  <si>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</si>
  <si>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</si>
  <si>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</si>
  <si>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</si>
  <si>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</si>
  <si>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</si>
  <si>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</si>
  <si>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</si>
  <si>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</si>
  <si>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</si>
  <si>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</si>
  <si>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</si>
  <si>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</si>
  <si>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</si>
  <si>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</si>
  <si>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</si>
  <si>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</si>
  <si>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</si>
  <si>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</si>
  <si>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</si>
  <si>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</si>
  <si>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</si>
  <si>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</si>
  <si>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</si>
  <si>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</si>
  <si>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</si>
  <si>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</si>
  <si>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</si>
  <si>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</si>
  <si>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</si>
  <si>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</si>
  <si>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</si>
  <si>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</si>
  <si>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</si>
  <si>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</si>
  <si>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</si>
  <si>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</si>
  <si>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</si>
  <si>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</si>
  <si>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</si>
  <si>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</si>
  <si>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</si>
  <si>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</si>
  <si>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</si>
  <si>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</si>
  <si>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</si>
  <si>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</si>
  <si>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</si>
  <si>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</si>
  <si>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</si>
  <si>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</si>
  <si>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</si>
  <si>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</si>
  <si>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</si>
  <si>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</si>
  <si>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</si>
  <si>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</si>
  <si>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</si>
  <si>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</si>
  <si>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</si>
  <si>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</si>
  <si>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</si>
  <si>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</si>
  <si>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</si>
  <si>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</si>
  <si>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</si>
  <si>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</si>
  <si>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</si>
  <si>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</si>
  <si>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</si>
  <si>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</si>
  <si>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</si>
  <si>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</si>
  <si>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</si>
  <si>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</si>
  <si>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</si>
  <si>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</si>
  <si>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</si>
  <si>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</si>
  <si>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</si>
  <si>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</si>
  <si>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</si>
  <si>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</si>
  <si>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</si>
  <si>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</si>
  <si>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</si>
  <si>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</si>
  <si>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</si>
  <si>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</si>
  <si>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</si>
  <si>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</si>
  <si>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</si>
  <si>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</si>
  <si>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</si>
  <si>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</si>
  <si>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</si>
  <si>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</si>
  <si>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</si>
  <si>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</si>
  <si>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</si>
  <si>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</si>
  <si>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</si>
  <si>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</si>
  <si>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</si>
  <si>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</si>
  <si>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</si>
  <si>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</si>
  <si>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</si>
  <si>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</si>
  <si>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</si>
  <si>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</si>
  <si>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</si>
  <si>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</si>
  <si>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</si>
  <si>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</si>
  <si>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</si>
  <si>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</si>
  <si>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</si>
  <si>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</si>
  <si>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</si>
  <si>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</si>
  <si>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</si>
  <si>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</si>
  <si>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</si>
  <si>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</si>
  <si>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</si>
  <si>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</si>
  <si>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</si>
  <si>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</si>
  <si>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</si>
  <si>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</si>
  <si>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</si>
  <si>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</si>
  <si>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</si>
  <si>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</si>
  <si>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</si>
  <si>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</si>
  <si>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</si>
  <si>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</si>
  <si>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</si>
  <si>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</si>
  <si>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</si>
  <si>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</si>
  <si>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</si>
  <si>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</si>
  <si>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</si>
  <si>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</si>
  <si>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</si>
  <si>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</si>
  <si>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</si>
  <si>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</si>
  <si>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</si>
  <si>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</si>
  <si>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</si>
  <si>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</si>
  <si>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</si>
  <si>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</si>
  <si>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</si>
  <si>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</si>
  <si>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</si>
  <si>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</si>
  <si>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</si>
  <si>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</si>
  <si>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</si>
  <si>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</si>
  <si>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</si>
  <si>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</si>
  <si>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</si>
  <si>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</si>
  <si>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</si>
  <si>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</si>
  <si>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</si>
  <si>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</si>
  <si>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</si>
  <si>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</si>
  <si>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</si>
  <si>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</si>
  <si>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</si>
  <si>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</si>
  <si>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</si>
  <si>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</si>
  <si>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</si>
  <si>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</si>
  <si>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</si>
  <si>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</si>
  <si>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</si>
  <si>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</si>
  <si>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</si>
  <si>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</si>
  <si>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</si>
  <si>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</si>
  <si>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</si>
  <si>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</si>
  <si>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</si>
  <si>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</si>
  <si>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</si>
  <si>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</si>
  <si>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</si>
  <si>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</si>
  <si>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</si>
  <si>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</si>
  <si>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</si>
  <si>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</si>
  <si>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</si>
  <si>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</si>
  <si>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</si>
  <si>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</si>
  <si>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</si>
  <si>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</si>
  <si>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</si>
  <si>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</si>
  <si>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</si>
  <si>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</si>
  <si>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</si>
  <si>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</si>
  <si>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</si>
  <si>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</si>
  <si>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</si>
  <si>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</si>
  <si>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</si>
  <si>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</si>
  <si>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</si>
  <si>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</si>
  <si>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</si>
  <si>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</si>
  <si>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</si>
  <si>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</si>
  <si>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</si>
  <si>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</si>
  <si>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</si>
  <si>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</si>
  <si>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</si>
  <si>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</si>
  <si>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</si>
  <si>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</si>
  <si>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</si>
  <si>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</si>
  <si>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</si>
  <si>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</si>
  <si>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</si>
  <si>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</si>
  <si>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</si>
  <si>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</si>
  <si>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</si>
  <si>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</si>
  <si>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</si>
  <si>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</si>
  <si>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</si>
  <si>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</si>
  <si>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</si>
  <si>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</si>
  <si>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</si>
  <si>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</si>
  <si>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</si>
  <si>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</si>
  <si>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</si>
  <si>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</si>
  <si>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</si>
  <si>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</si>
  <si>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</si>
  <si>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</si>
  <si>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</si>
  <si>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</si>
  <si>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</si>
  <si>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</si>
  <si>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</si>
  <si>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</si>
  <si>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</si>
  <si>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</si>
  <si>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</si>
  <si>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</si>
  <si>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</si>
  <si>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</si>
  <si>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</si>
  <si>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</si>
  <si>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</si>
  <si>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</si>
  <si>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</si>
  <si>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</si>
  <si>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</si>
  <si>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</si>
  <si>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</si>
  <si>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</si>
  <si>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</si>
  <si>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</si>
  <si>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</si>
  <si>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</si>
  <si>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</si>
  <si>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</si>
  <si>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</si>
  <si>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</si>
  <si>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</si>
  <si>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</si>
  <si>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</si>
  <si>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</si>
  <si>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</si>
  <si>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</si>
  <si>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</si>
  <si>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</si>
  <si>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</si>
  <si>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</si>
  <si>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</si>
  <si>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</si>
  <si>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</si>
  <si>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</si>
  <si>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</si>
  <si>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</si>
  <si>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</si>
  <si>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</si>
  <si>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</si>
  <si>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</si>
  <si>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</si>
  <si>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</si>
  <si>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</si>
  <si>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</si>
  <si>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</si>
  <si>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</si>
  <si>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</si>
  <si>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</si>
  <si>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</si>
  <si>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</si>
  <si>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</si>
  <si>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</si>
  <si>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</si>
  <si>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</si>
  <si>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</si>
  <si>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</si>
  <si>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</si>
  <si>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</si>
  <si>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</si>
  <si>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</si>
  <si>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</si>
  <si>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</si>
  <si>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</si>
  <si>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</si>
  <si>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</si>
  <si>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</si>
  <si>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</si>
  <si>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</si>
  <si>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</si>
  <si>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</si>
  <si>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</si>
  <si>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</si>
  <si>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</si>
  <si>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</si>
  <si>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</si>
  <si>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</si>
  <si>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</si>
  <si>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</si>
  <si>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</si>
  <si>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</si>
  <si>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</si>
  <si>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</si>
  <si>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</si>
  <si>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</si>
  <si>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</si>
  <si>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</si>
  <si>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</si>
  <si>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</si>
  <si>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</si>
  <si>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</si>
  <si>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</si>
  <si>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</si>
  <si>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</si>
  <si>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</si>
  <si>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</si>
  <si>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</si>
  <si>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</si>
  <si>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</si>
  <si>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</si>
  <si>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</si>
  <si>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</si>
  <si>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</si>
  <si>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</si>
  <si>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</si>
  <si>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</si>
  <si>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</si>
  <si>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</si>
  <si>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</si>
  <si>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</si>
  <si>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</si>
  <si>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</si>
  <si>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</si>
  <si>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</si>
  <si>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</si>
  <si>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</si>
  <si>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</si>
  <si>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</si>
  <si>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</si>
  <si>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</si>
  <si>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</si>
  <si>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</si>
  <si>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</si>
  <si>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</si>
  <si>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</si>
  <si>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</si>
  <si>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</si>
  <si>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</si>
  <si>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</si>
  <si>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</si>
  <si>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</si>
  <si>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</si>
  <si>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</si>
  <si>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</si>
  <si>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</si>
  <si>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</si>
  <si>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</si>
  <si>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</si>
  <si>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</si>
  <si>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</si>
  <si>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</si>
  <si>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</si>
  <si>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</si>
  <si>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</si>
  <si>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</si>
  <si>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</si>
  <si>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</si>
  <si>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</si>
  <si>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</si>
  <si>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</si>
  <si>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</si>
  <si>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</si>
  <si>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</si>
  <si>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</si>
  <si>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</si>
  <si>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</si>
  <si>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</si>
  <si>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</si>
  <si>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</si>
  <si>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</si>
  <si>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</si>
  <si>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</si>
  <si>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</si>
  <si>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</si>
  <si>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</si>
  <si>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</si>
  <si>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</si>
  <si>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</si>
  <si>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</si>
  <si>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</si>
  <si>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</si>
  <si>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</si>
  <si>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</si>
  <si>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</si>
  <si>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</si>
  <si>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</si>
  <si>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</si>
  <si>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</si>
  <si>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</si>
  <si>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</si>
  <si>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</si>
  <si>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</si>
  <si>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</si>
  <si>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</si>
  <si>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</si>
  <si>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</si>
  <si>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</si>
  <si>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</si>
  <si>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</si>
  <si>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</si>
  <si>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</si>
  <si>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</si>
  <si>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</si>
  <si>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</si>
  <si>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</si>
  <si>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</si>
  <si>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</si>
  <si>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</si>
  <si>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</si>
  <si>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</si>
  <si>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</si>
  <si>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</si>
  <si>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</si>
  <si>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</si>
  <si>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</si>
  <si>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</si>
  <si>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</si>
  <si>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</si>
  <si>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</si>
  <si>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</si>
  <si>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</si>
  <si>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</si>
  <si>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</si>
  <si>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</si>
  <si>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</si>
  <si>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</si>
  <si>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</si>
  <si>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</si>
  <si>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</si>
  <si>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</si>
  <si>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</si>
  <si>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</si>
  <si>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</si>
  <si>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</si>
  <si>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</si>
  <si>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</si>
  <si>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</si>
  <si>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</si>
  <si>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</si>
  <si>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</si>
  <si>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</si>
  <si>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</si>
  <si>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</si>
  <si>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</si>
  <si>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</si>
  <si>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</si>
  <si>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</si>
  <si>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</si>
  <si>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</si>
  <si>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</si>
  <si>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</si>
  <si>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</si>
  <si>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</si>
  <si>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</si>
  <si>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</si>
  <si>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</si>
  <si>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</si>
  <si>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</si>
  <si>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</si>
  <si>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</si>
  <si>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</si>
  <si>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</si>
  <si>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</si>
  <si>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</si>
  <si>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</si>
  <si>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</si>
  <si>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</si>
  <si>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</si>
  <si>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</si>
  <si>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</si>
  <si>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</si>
  <si>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</si>
  <si>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</si>
  <si>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</si>
  <si>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</si>
  <si>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</si>
  <si>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</si>
  <si>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</si>
  <si>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</si>
  <si>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</si>
  <si>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</si>
  <si>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</si>
  <si>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</si>
  <si>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</si>
  <si>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</si>
  <si>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</si>
  <si>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</si>
  <si>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</si>
  <si>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</si>
  <si>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</si>
  <si>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</si>
  <si>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</si>
  <si>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</si>
  <si>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</si>
  <si>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</si>
  <si>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</si>
  <si>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</si>
  <si>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</si>
  <si>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</si>
  <si>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</si>
  <si>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</si>
  <si>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</si>
  <si>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</si>
  <si>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</si>
  <si>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</si>
  <si>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</si>
  <si>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</si>
  <si>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</si>
  <si>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</si>
  <si>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</si>
  <si>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</si>
  <si>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</si>
  <si>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</si>
  <si>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</si>
  <si>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</si>
  <si>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</si>
  <si>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</si>
  <si>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</si>
  <si>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</si>
  <si>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</si>
  <si>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</si>
  <si>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</si>
  <si>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</si>
  <si>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</si>
  <si>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</si>
  <si>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</si>
  <si>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</si>
  <si>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</si>
  <si>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</si>
  <si>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</si>
  <si>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</si>
  <si>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</si>
  <si>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</si>
  <si>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</si>
  <si>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</si>
  <si>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</si>
  <si>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</si>
  <si>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</si>
  <si>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</si>
  <si>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</si>
  <si>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</si>
  <si>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</si>
  <si>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</si>
  <si>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</si>
  <si>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</si>
  <si>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</si>
  <si>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</si>
  <si>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</si>
  <si>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</si>
  <si>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</si>
  <si>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</si>
  <si>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</si>
  <si>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</si>
  <si>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</si>
  <si>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</si>
  <si>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</si>
  <si>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</si>
  <si>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</si>
  <si>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</si>
  <si>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</si>
  <si>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</si>
  <si>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</si>
  <si>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</si>
  <si>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</si>
  <si>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</si>
  <si>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</si>
  <si>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</si>
  <si>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</si>
  <si>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</si>
  <si>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</si>
  <si>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</si>
  <si>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</si>
  <si>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</si>
  <si>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</si>
  <si>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</si>
  <si>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</si>
  <si>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</si>
  <si>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</si>
  <si>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</si>
  <si>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</si>
  <si>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</si>
  <si>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</si>
  <si>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</si>
  <si>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</si>
  <si>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</si>
  <si>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</si>
  <si>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</si>
  <si>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</si>
  <si>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</si>
  <si>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</si>
  <si>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</si>
  <si>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</si>
  <si>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</si>
  <si>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</si>
  <si>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</si>
  <si>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</si>
  <si>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</si>
  <si>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</si>
  <si>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</si>
  <si>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</si>
  <si>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</si>
  <si>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</si>
  <si>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</si>
  <si>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</si>
  <si>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</si>
  <si>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</si>
  <si>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</si>
  <si>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</si>
  <si>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</si>
  <si>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</si>
  <si>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</si>
  <si>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</si>
  <si>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</si>
  <si>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</si>
  <si>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</si>
  <si>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</si>
  <si>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</si>
  <si>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</si>
  <si>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</si>
  <si>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</si>
  <si>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</si>
  <si>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</si>
  <si>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</si>
  <si>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</si>
  <si>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</si>
  <si>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</si>
  <si>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</si>
  <si>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</si>
  <si>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</si>
  <si>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</si>
  <si>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</si>
  <si>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</si>
  <si>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</si>
  <si>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</si>
  <si>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</si>
  <si>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</si>
  <si>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</si>
  <si>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</si>
  <si>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</si>
  <si>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</si>
  <si>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</si>
  <si>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</si>
  <si>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</si>
  <si>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</si>
  <si>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</si>
  <si>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</si>
  <si>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</si>
  <si>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</si>
  <si>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</si>
  <si>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</si>
  <si>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</si>
  <si>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</si>
  <si>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</si>
  <si>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</si>
  <si>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</si>
  <si>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</si>
  <si>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</si>
  <si>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</si>
  <si>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</si>
  <si>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</si>
  <si>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</si>
  <si>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</si>
  <si>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</si>
  <si>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</si>
  <si>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</si>
  <si>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</si>
  <si>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</si>
  <si>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</si>
  <si>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</si>
  <si>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</si>
  <si>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</si>
  <si>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</si>
  <si>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</si>
  <si>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</si>
  <si>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</si>
  <si>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</si>
  <si>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</si>
  <si>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</si>
  <si>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</si>
  <si>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</si>
  <si>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</si>
  <si>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</si>
  <si>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</si>
  <si>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</si>
  <si>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</si>
  <si>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</si>
  <si>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</si>
  <si>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</si>
  <si>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</si>
  <si>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</si>
  <si>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</si>
  <si>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</si>
  <si>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</si>
  <si>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</si>
  <si>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</si>
  <si>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</si>
  <si>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</si>
  <si>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</si>
  <si>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</si>
  <si>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</si>
  <si>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</si>
  <si>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</si>
  <si>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</si>
  <si>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</si>
  <si>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</si>
  <si>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</si>
  <si>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</si>
  <si>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</si>
  <si>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</si>
  <si>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</si>
  <si>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</si>
  <si>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</si>
  <si>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</si>
  <si>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</si>
  <si>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</si>
  <si>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</si>
  <si>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</si>
  <si>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</si>
  <si>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</si>
  <si>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</si>
  <si>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</si>
  <si>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</si>
  <si>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</si>
  <si>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</si>
  <si>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</si>
  <si>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</si>
  <si>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</si>
  <si>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</si>
  <si>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</si>
  <si>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</si>
  <si>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</si>
  <si>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</si>
  <si>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</si>
  <si>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</si>
  <si>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</si>
  <si>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</si>
  <si>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</si>
  <si>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</si>
  <si>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</si>
  <si>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</si>
  <si>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</si>
  <si>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</si>
  <si>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</si>
  <si>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</si>
  <si>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</si>
  <si>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</si>
  <si>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</si>
  <si>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</si>
  <si>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</si>
  <si>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</si>
  <si>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</si>
  <si>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</si>
  <si>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</si>
  <si>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</si>
  <si>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</si>
  <si>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</si>
  <si>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</si>
  <si>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</si>
  <si>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</si>
  <si>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</si>
  <si>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</si>
  <si>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</si>
  <si>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</si>
  <si>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</si>
  <si>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</si>
  <si>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</si>
  <si>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</si>
  <si>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</si>
  <si>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</si>
  <si>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</si>
  <si>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</si>
  <si>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</si>
  <si>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</si>
  <si>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</si>
  <si>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</si>
  <si>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</si>
  <si>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</si>
  <si>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</si>
  <si>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</si>
  <si>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</si>
  <si>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</si>
  <si>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</si>
  <si>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</si>
  <si>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</si>
  <si>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</si>
  <si>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</si>
  <si>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</si>
  <si>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</si>
  <si>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</si>
  <si>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</si>
  <si>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</si>
  <si>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</si>
  <si>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</si>
  <si>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</si>
  <si>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</si>
  <si>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</si>
  <si>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</si>
  <si>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</si>
  <si>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</si>
  <si>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</si>
  <si>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</si>
  <si>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</si>
  <si>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</si>
  <si>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</si>
  <si>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</si>
  <si>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</si>
  <si>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</si>
  <si>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</si>
  <si>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</si>
  <si>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</si>
  <si>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</si>
  <si>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</si>
  <si>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</si>
  <si>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</si>
  <si>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</si>
  <si>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</si>
  <si>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</si>
  <si>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</si>
  <si>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</si>
  <si>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</si>
  <si>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</si>
  <si>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</si>
  <si>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</si>
  <si>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</si>
  <si>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</si>
  <si>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</si>
  <si>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</si>
  <si>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</si>
  <si>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</si>
  <si>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</si>
  <si>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</si>
  <si>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</si>
  <si>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</si>
  <si>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</si>
  <si>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</si>
  <si>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</si>
  <si>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</si>
  <si>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</si>
  <si>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</si>
  <si>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</si>
  <si>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</si>
  <si>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</si>
  <si>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</si>
  <si>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</si>
  <si>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</si>
  <si>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</si>
  <si>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</si>
  <si>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</si>
  <si>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</si>
  <si>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</si>
  <si>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</si>
  <si>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</si>
  <si>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</si>
  <si>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</si>
  <si>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</si>
  <si>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</si>
  <si>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</si>
  <si>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</si>
  <si>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</si>
  <si>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</si>
  <si>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</si>
  <si>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</si>
  <si>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</si>
  <si>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</si>
  <si>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</si>
  <si>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</si>
  <si>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</si>
  <si>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</si>
  <si>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</si>
  <si>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</si>
  <si>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</si>
  <si>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</si>
  <si>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</si>
  <si>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</si>
  <si>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</si>
  <si>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</si>
  <si>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</si>
  <si>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</si>
  <si>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</si>
  <si>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</si>
  <si>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</si>
  <si>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</si>
  <si>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</si>
  <si>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</si>
  <si>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</si>
  <si>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</si>
  <si>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</si>
  <si>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</si>
  <si>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</si>
  <si>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</si>
  <si>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</si>
  <si>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</si>
  <si>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</si>
  <si>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</si>
  <si>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</si>
  <si>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</si>
  <si>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</si>
  <si>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</si>
  <si>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</si>
  <si>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</si>
  <si>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</si>
  <si>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</si>
  <si>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</si>
  <si>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</si>
  <si>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</si>
  <si>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</si>
  <si>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</si>
  <si>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</si>
  <si>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</si>
  <si>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</si>
  <si>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</si>
  <si>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</si>
  <si>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</si>
  <si>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</si>
  <si>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</si>
  <si>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</si>
  <si>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</si>
  <si>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</si>
  <si>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</si>
  <si>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</si>
  <si>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</si>
  <si>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</si>
  <si>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</si>
  <si>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</si>
  <si>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</si>
  <si>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</si>
  <si>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</si>
  <si>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</si>
  <si>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</si>
  <si>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</si>
  <si>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</si>
  <si>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</si>
  <si>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</si>
  <si>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</si>
  <si>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</si>
  <si>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</si>
  <si>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</si>
  <si>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</si>
  <si>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</si>
  <si>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</si>
  <si>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</si>
  <si>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</si>
  <si>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</si>
  <si>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</si>
  <si>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</si>
  <si>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</si>
  <si>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</si>
  <si>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</si>
  <si>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</si>
  <si>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</si>
  <si>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</si>
  <si>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</si>
  <si>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</si>
  <si>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</si>
  <si>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</si>
  <si>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</si>
  <si>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</si>
  <si>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</si>
  <si>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</si>
  <si>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</si>
  <si>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</si>
  <si>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</si>
  <si>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</si>
  <si>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</si>
  <si>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</si>
  <si>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</si>
  <si>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</si>
  <si>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</si>
  <si>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</si>
  <si>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</si>
  <si>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</si>
  <si>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</si>
  <si>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</si>
  <si>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</si>
  <si>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</si>
  <si>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</si>
  <si>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</si>
  <si>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</si>
  <si>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</si>
  <si>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</si>
  <si>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</si>
  <si>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</si>
  <si>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</si>
  <si>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</si>
  <si>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</si>
  <si>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</si>
  <si>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</si>
  <si>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</si>
  <si>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</si>
  <si>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</si>
  <si>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</si>
  <si>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</si>
  <si>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</si>
  <si>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</si>
  <si>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</si>
  <si>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</si>
  <si>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</si>
  <si>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</si>
  <si>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</si>
  <si>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</si>
  <si>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</si>
  <si>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</si>
  <si>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</si>
  <si>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</si>
  <si>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</si>
  <si>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</si>
  <si>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</si>
  <si>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</si>
  <si>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</si>
  <si>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</si>
  <si>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</si>
  <si>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</si>
  <si>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</si>
  <si>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</si>
  <si>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</si>
  <si>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</si>
  <si>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</si>
  <si>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</si>
  <si>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</si>
  <si>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</si>
  <si>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</si>
  <si>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</si>
  <si>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</si>
  <si>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</si>
  <si>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</si>
  <si>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</si>
  <si>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</si>
  <si>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</si>
  <si>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</si>
  <si>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</si>
  <si>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</si>
  <si>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</si>
  <si>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</si>
  <si>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</si>
  <si>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</si>
  <si>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</si>
  <si>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</si>
  <si>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</si>
  <si>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</si>
  <si>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</si>
  <si>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</si>
  <si>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</si>
  <si>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</si>
  <si>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</si>
  <si>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</si>
  <si>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</si>
  <si>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</si>
  <si>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</si>
  <si>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</si>
  <si>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</si>
  <si>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</si>
  <si>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</si>
  <si>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</si>
  <si>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</si>
  <si>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</si>
  <si>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</si>
  <si>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</si>
  <si>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</si>
  <si>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</si>
  <si>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</si>
  <si>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</si>
  <si>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</si>
  <si>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</si>
  <si>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</si>
  <si>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</si>
  <si>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</si>
  <si>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</si>
  <si>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</si>
  <si>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</si>
  <si>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</si>
  <si>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</si>
  <si>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</si>
  <si>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</si>
  <si>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</si>
  <si>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</si>
  <si>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</si>
  <si>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</si>
  <si>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</si>
  <si>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</si>
  <si>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</si>
  <si>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</si>
  <si>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</si>
  <si>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</si>
  <si>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</si>
  <si>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</si>
  <si>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</si>
  <si>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</si>
  <si>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</si>
  <si>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</si>
  <si>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</si>
  <si>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</si>
  <si>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</si>
  <si>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</si>
  <si>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</si>
  <si>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</si>
  <si>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</si>
  <si>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</si>
  <si>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</si>
  <si>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</si>
  <si>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</si>
  <si>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</si>
  <si>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</si>
  <si>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</si>
  <si>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</si>
  <si>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</si>
  <si>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</si>
  <si>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</si>
  <si>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</si>
  <si>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</si>
  <si>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</si>
  <si>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</si>
  <si>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</si>
  <si>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</si>
  <si>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</si>
  <si>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</si>
  <si>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</si>
  <si>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</si>
  <si>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</si>
  <si>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</si>
  <si>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</si>
  <si>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</si>
  <si>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</si>
  <si>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</si>
  <si>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</si>
  <si>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</si>
  <si>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</si>
  <si>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</si>
  <si>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</si>
  <si>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</si>
  <si>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</si>
  <si>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</si>
  <si>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</si>
  <si>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</si>
  <si>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</si>
  <si>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</si>
  <si>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</si>
  <si>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</si>
  <si>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</si>
  <si>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</si>
  <si>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</si>
  <si>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</si>
  <si>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</si>
  <si>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</si>
  <si>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</si>
  <si>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</si>
  <si>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</si>
  <si>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</si>
  <si>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</si>
  <si>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</si>
  <si>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</si>
  <si>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</si>
  <si>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</si>
  <si>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</si>
  <si>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</si>
  <si>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</si>
  <si>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</si>
  <si>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</si>
  <si>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</si>
  <si>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</si>
  <si>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</si>
  <si>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</si>
  <si>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</si>
  <si>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</si>
  <si>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</si>
  <si>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</si>
  <si>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</si>
  <si>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</si>
  <si>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</si>
  <si>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</si>
  <si>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</si>
  <si>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</si>
  <si>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</si>
  <si>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</si>
  <si>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</si>
  <si>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</si>
  <si>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</si>
  <si>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</si>
  <si>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</si>
  <si>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</si>
  <si>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</si>
  <si>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</si>
  <si>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</si>
  <si>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</si>
  <si>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</si>
  <si>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</si>
  <si>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</si>
  <si>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</si>
  <si>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</si>
  <si>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</si>
  <si>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</si>
  <si>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</si>
  <si>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</si>
  <si>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</si>
  <si>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</si>
  <si>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</si>
  <si>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</si>
  <si>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</si>
  <si>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</si>
  <si>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</si>
  <si>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</si>
  <si>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</si>
  <si>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</si>
  <si>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</si>
  <si>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</si>
  <si>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</si>
  <si>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</si>
  <si>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</si>
  <si>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</si>
  <si>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</si>
  <si>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</si>
  <si>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</si>
  <si>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</si>
  <si>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</si>
  <si>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</si>
  <si>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</si>
  <si>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</si>
  <si>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</si>
  <si>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</si>
  <si>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</si>
  <si>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</si>
  <si>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</si>
  <si>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</si>
  <si>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</si>
  <si>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</si>
  <si>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</si>
  <si>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</si>
  <si>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</si>
  <si>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</si>
  <si>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</si>
  <si>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</si>
  <si>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</si>
  <si>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</si>
  <si>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</si>
  <si>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</si>
  <si>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</si>
  <si>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</si>
  <si>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</si>
  <si>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</si>
  <si>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</si>
  <si>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</si>
  <si>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</si>
  <si>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</si>
  <si>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</si>
  <si>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</si>
  <si>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</si>
  <si>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</si>
  <si>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</si>
  <si>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</si>
  <si>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</si>
  <si>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</si>
  <si>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</si>
  <si>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</si>
  <si>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</si>
  <si>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</si>
  <si>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</si>
  <si>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</si>
  <si>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</si>
  <si>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</si>
  <si>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</si>
  <si>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</si>
  <si>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</si>
  <si>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</si>
  <si>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</si>
  <si>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</si>
  <si>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</si>
  <si>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</si>
  <si>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</si>
  <si>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</si>
  <si>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</si>
  <si>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</si>
  <si>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</si>
  <si>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</si>
  <si>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</si>
  <si>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</si>
  <si>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</si>
  <si>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</si>
  <si>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</si>
  <si>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</si>
  <si>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</si>
  <si>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</si>
  <si>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</si>
  <si>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</si>
  <si>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</si>
  <si>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</si>
  <si>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</si>
  <si>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</si>
  <si>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</si>
  <si>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</si>
  <si>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</si>
  <si>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</si>
  <si>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</si>
  <si>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</si>
  <si>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</si>
  <si>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</si>
  <si>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</si>
  <si>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</si>
  <si>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</si>
  <si>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</si>
  <si>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</si>
  <si>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</si>
  <si>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</si>
  <si>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</si>
  <si>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</si>
  <si>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</si>
  <si>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</si>
  <si>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</si>
  <si>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</si>
  <si>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</si>
  <si>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</si>
  <si>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</si>
  <si>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</si>
  <si>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</si>
  <si>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</si>
  <si>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</si>
  <si>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</si>
  <si>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</si>
  <si>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</si>
  <si>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</si>
  <si>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</si>
  <si>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</si>
  <si>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</si>
  <si>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</si>
  <si>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</si>
  <si>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</si>
  <si>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</si>
  <si>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</si>
  <si>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</si>
  <si>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</si>
  <si>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</si>
  <si>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</si>
  <si>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</si>
  <si>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</si>
  <si>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</si>
  <si>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</si>
  <si>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</si>
  <si>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</si>
  <si>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</si>
  <si>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</si>
  <si>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</si>
  <si>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</si>
  <si>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</si>
  <si>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</si>
  <si>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</si>
  <si>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</si>
  <si>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</si>
  <si>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</si>
  <si>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</si>
  <si>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</si>
  <si>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</si>
  <si>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</si>
  <si>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</si>
  <si>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</si>
  <si>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</si>
  <si>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</si>
  <si>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</si>
  <si>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</si>
  <si>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</si>
  <si>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</si>
  <si>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</si>
  <si>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</si>
  <si>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</si>
  <si>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</si>
  <si>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</si>
  <si>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</si>
  <si>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</si>
  <si>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</si>
  <si>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</si>
  <si>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</si>
  <si>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</si>
  <si>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</si>
  <si>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</si>
  <si>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</si>
  <si>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</si>
  <si>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</si>
  <si>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</si>
  <si>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</si>
  <si>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</si>
  <si>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</si>
  <si>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</si>
  <si>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</si>
  <si>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</si>
  <si>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</si>
  <si>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</si>
  <si>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</si>
  <si>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</si>
  <si>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</si>
  <si>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</si>
  <si>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</si>
  <si>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</si>
  <si>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</si>
  <si>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</si>
  <si>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</si>
  <si>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</si>
  <si>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</si>
  <si>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</si>
  <si>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</si>
  <si>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</si>
  <si>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</si>
  <si>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</si>
  <si>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</si>
  <si>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</si>
  <si>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</si>
  <si>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</si>
  <si>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</si>
  <si>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</si>
  <si>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</si>
  <si>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</si>
  <si>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</si>
  <si>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</si>
  <si>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</si>
  <si>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</si>
  <si>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</si>
  <si>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</si>
  <si>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</si>
  <si>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</si>
  <si>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</si>
  <si>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</si>
  <si>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</si>
  <si>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</si>
  <si>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</si>
  <si>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</si>
  <si>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</si>
  <si>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</si>
  <si>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</si>
  <si>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</si>
  <si>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</si>
  <si>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</si>
  <si>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</si>
  <si>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</si>
  <si>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</si>
  <si>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</si>
  <si>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</si>
  <si>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</si>
  <si>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</si>
  <si>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</si>
  <si>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</si>
  <si>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</si>
  <si>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</si>
  <si>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</si>
  <si>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</si>
  <si>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</si>
  <si>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</si>
  <si>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</si>
  <si>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</si>
  <si>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</si>
  <si>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</si>
  <si>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</si>
  <si>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</si>
  <si>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</si>
  <si>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</si>
  <si>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</si>
  <si>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</si>
  <si>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</si>
  <si>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</si>
  <si>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</si>
  <si>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</si>
  <si>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</si>
  <si>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</si>
  <si>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</si>
  <si>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</si>
  <si>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</si>
  <si>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</si>
  <si>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</si>
  <si>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</si>
  <si>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</si>
  <si>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</si>
  <si>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</si>
  <si>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</si>
  <si>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</si>
  <si>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</si>
  <si>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</si>
  <si>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</si>
  <si>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</si>
  <si>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</si>
  <si>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</si>
  <si>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</si>
  <si>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</si>
  <si>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</si>
  <si>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</si>
  <si>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</si>
  <si>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</si>
  <si>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</si>
  <si>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</si>
  <si>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</si>
  <si>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</si>
  <si>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</si>
  <si>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</si>
  <si>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</si>
  <si>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</si>
  <si>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</si>
  <si>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</si>
  <si>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</si>
  <si>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</si>
  <si>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</si>
  <si>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</si>
  <si>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</si>
  <si>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</si>
  <si>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</si>
  <si>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</si>
  <si>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</si>
  <si>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</si>
  <si>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</si>
  <si>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</si>
  <si>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</si>
  <si>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</si>
  <si>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</si>
  <si>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</si>
  <si>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</si>
  <si>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</si>
  <si>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</si>
  <si>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</si>
  <si>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</si>
  <si>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</si>
  <si>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</si>
  <si>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</si>
  <si>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</si>
  <si>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</si>
  <si>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</si>
  <si>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</si>
  <si>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</si>
  <si>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</si>
  <si>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</si>
  <si>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</si>
  <si>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</si>
  <si>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</si>
  <si>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</si>
  <si>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</si>
  <si>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</si>
  <si>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</si>
  <si>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</si>
  <si>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</si>
  <si>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</si>
  <si>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</si>
  <si>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</si>
  <si>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</si>
  <si>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</si>
  <si>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</si>
  <si>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</si>
  <si>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</si>
  <si>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</si>
  <si>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</si>
  <si>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</si>
  <si>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</si>
  <si>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</si>
  <si>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</si>
  <si>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</si>
  <si>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</si>
  <si>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</si>
  <si>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</si>
  <si>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</si>
  <si>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</si>
  <si>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</si>
  <si>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</si>
  <si>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</si>
  <si>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</si>
  <si>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</si>
  <si>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</si>
  <si>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</si>
  <si>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</si>
  <si>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</si>
  <si>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</si>
  <si>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</si>
  <si>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</si>
  <si>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</si>
  <si>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</si>
  <si>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</si>
  <si>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</si>
  <si>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</si>
  <si>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</si>
  <si>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</si>
  <si>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</si>
  <si>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</si>
  <si>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</si>
  <si>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</si>
  <si>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</si>
  <si>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</si>
  <si>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</si>
  <si>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</si>
  <si>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</si>
  <si>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</si>
  <si>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</si>
  <si>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</si>
  <si>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</si>
  <si>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</si>
  <si>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</si>
  <si>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</si>
  <si>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</si>
  <si>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</si>
  <si>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</si>
  <si>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</si>
  <si>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</si>
  <si>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</si>
  <si>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</si>
  <si>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</si>
  <si>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</si>
  <si>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</si>
  <si>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</si>
  <si>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</si>
  <si>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</si>
  <si>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</si>
  <si>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</si>
  <si>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</si>
  <si>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</si>
  <si>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</si>
  <si>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</si>
  <si>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</si>
  <si>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</si>
  <si>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</si>
  <si>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</si>
  <si>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</si>
  <si>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</si>
  <si>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</si>
  <si>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</si>
  <si>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</si>
  <si>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</si>
  <si>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</si>
  <si>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</si>
  <si>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</si>
  <si>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</si>
  <si>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</si>
  <si>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</si>
  <si>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</si>
  <si>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</si>
  <si>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</si>
  <si>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</si>
  <si>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</si>
  <si>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</si>
  <si>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</si>
  <si>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</si>
  <si>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</si>
  <si>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</si>
  <si>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</si>
  <si>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</si>
  <si>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</si>
  <si>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</si>
  <si>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</si>
  <si>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</si>
  <si>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</si>
  <si>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</si>
  <si>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</si>
  <si>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</si>
  <si>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</si>
  <si>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</si>
  <si>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</si>
  <si>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</si>
  <si>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</si>
  <si>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</si>
  <si>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</si>
  <si>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</si>
  <si>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</si>
  <si>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</si>
  <si>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</si>
  <si>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</si>
  <si>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</si>
  <si>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</si>
  <si>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</si>
  <si>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</si>
  <si>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</si>
  <si>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</si>
  <si>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</si>
  <si>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</si>
  <si>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</si>
  <si>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</si>
  <si>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</si>
  <si>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</si>
  <si>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</si>
  <si>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</si>
  <si>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</si>
  <si>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</si>
  <si>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</si>
  <si>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</si>
  <si>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</si>
  <si>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</si>
  <si>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</si>
  <si>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</si>
  <si>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</si>
  <si>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</si>
  <si>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</si>
  <si>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</si>
  <si>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</si>
  <si>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</si>
  <si>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</si>
  <si>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</si>
  <si>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</si>
  <si>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</si>
  <si>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</si>
  <si>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</si>
  <si>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</si>
  <si>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</si>
  <si>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</si>
  <si>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</si>
  <si>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</si>
  <si>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</si>
  <si>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</si>
  <si>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</si>
  <si>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</si>
  <si>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</si>
  <si>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</si>
  <si>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</si>
  <si>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</si>
  <si>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</si>
  <si>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</si>
  <si>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</si>
  <si>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</si>
  <si>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</si>
  <si>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</si>
  <si>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</si>
  <si>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</si>
  <si>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</si>
  <si>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</si>
  <si>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</si>
  <si>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</si>
  <si>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</si>
  <si>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</si>
  <si>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</si>
  <si>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</si>
  <si>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</si>
  <si>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</si>
  <si>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</si>
  <si>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</si>
  <si>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</si>
  <si>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</si>
  <si>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</si>
  <si>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</si>
  <si>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</si>
  <si>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</si>
  <si>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</si>
  <si>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</si>
  <si>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</si>
  <si>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</si>
  <si>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</si>
  <si>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</si>
  <si>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</si>
  <si>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</si>
  <si>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</si>
  <si>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</si>
  <si>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</si>
  <si>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</si>
  <si>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</si>
  <si>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</si>
  <si>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</si>
  <si>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</si>
  <si>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</si>
  <si>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</si>
  <si>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</si>
  <si>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</si>
  <si>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</si>
  <si>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</si>
  <si>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</si>
  <si>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</si>
  <si>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</si>
  <si>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</si>
  <si>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</si>
  <si>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</si>
  <si>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</si>
  <si>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</si>
  <si>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</si>
  <si>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</si>
  <si>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</si>
  <si>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</si>
  <si>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</si>
  <si>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</si>
  <si>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</si>
  <si>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</si>
  <si>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</si>
  <si>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</si>
  <si>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</si>
  <si>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</si>
  <si>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</si>
  <si>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</si>
  <si>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</si>
  <si>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</si>
  <si>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</si>
  <si>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</si>
  <si>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</si>
  <si>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</si>
  <si>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</si>
  <si>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</si>
  <si>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</si>
  <si>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</si>
  <si>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</si>
  <si>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</si>
  <si>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</si>
  <si>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</si>
  <si>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</si>
  <si>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</si>
  <si>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</si>
  <si>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</si>
  <si>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</si>
  <si>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</si>
  <si>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</si>
  <si>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</si>
  <si>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</si>
  <si>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</si>
  <si>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</si>
  <si>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</si>
  <si>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</si>
  <si>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</si>
  <si>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</si>
  <si>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</si>
  <si>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</si>
  <si>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</si>
  <si>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</si>
  <si>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</si>
  <si>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</si>
  <si>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</si>
  <si>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</si>
  <si>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</si>
  <si>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</si>
  <si>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</si>
  <si>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</si>
  <si>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</si>
  <si>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</si>
  <si>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</si>
  <si>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</si>
  <si>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</si>
  <si>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</si>
  <si>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</si>
  <si>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</si>
  <si>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</si>
  <si>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</si>
  <si>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</si>
  <si>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</si>
  <si>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</si>
  <si>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</si>
  <si>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</si>
  <si>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</si>
  <si>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</si>
  <si>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</si>
  <si>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</si>
  <si>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</si>
  <si>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</si>
  <si>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</si>
  <si>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</si>
  <si>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</si>
  <si>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</si>
  <si>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</si>
  <si>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</si>
  <si>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</si>
  <si>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</si>
  <si>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</si>
  <si>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</si>
  <si>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</si>
  <si>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</si>
  <si>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</si>
  <si>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</si>
  <si>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</si>
  <si>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</si>
  <si>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</si>
  <si>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</si>
  <si>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</si>
  <si>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</si>
  <si>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</si>
  <si>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</si>
  <si>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</si>
  <si>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</si>
  <si>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</si>
  <si>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</si>
  <si>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</si>
  <si>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</si>
  <si>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</si>
  <si>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</si>
  <si>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</si>
  <si>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</si>
  <si>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</si>
  <si>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</si>
  <si>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</si>
  <si>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</si>
  <si>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</si>
  <si>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</si>
  <si>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</si>
  <si>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</si>
  <si>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</si>
  <si>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</si>
  <si>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</si>
  <si>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</si>
  <si>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</si>
  <si>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</si>
  <si>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</si>
  <si>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</si>
  <si>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</si>
  <si>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</si>
  <si>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</si>
  <si>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</si>
  <si>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</si>
  <si>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</si>
  <si>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</si>
  <si>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</si>
  <si>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</si>
  <si>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</si>
  <si>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</si>
  <si>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</si>
  <si>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</si>
  <si>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</si>
  <si>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</si>
  <si>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</si>
  <si>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</si>
  <si>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</si>
  <si>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</si>
  <si>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</si>
  <si>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</si>
  <si>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</si>
  <si>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</si>
  <si>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</si>
  <si>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</si>
  <si>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</si>
  <si>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</si>
  <si>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</si>
  <si>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</si>
  <si>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</si>
  <si>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</si>
  <si>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</si>
  <si>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</si>
  <si>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</si>
  <si>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</si>
  <si>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</si>
  <si>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</si>
  <si>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</si>
  <si>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</si>
  <si>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</si>
  <si>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</si>
  <si>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</si>
  <si>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</si>
  <si>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</si>
  <si>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</si>
  <si>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</si>
  <si>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</si>
  <si>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</si>
  <si>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</si>
  <si>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</si>
  <si>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</si>
  <si>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</si>
  <si>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</si>
  <si>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</si>
  <si>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</si>
  <si>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</si>
  <si>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</si>
  <si>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</si>
  <si>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</si>
  <si>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</si>
  <si>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</si>
  <si>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</si>
  <si>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</si>
  <si>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</si>
  <si>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</si>
  <si>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</si>
  <si>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</si>
  <si>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</si>
  <si>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</si>
  <si>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</si>
  <si>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</si>
  <si>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</si>
  <si>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</si>
  <si>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</si>
  <si>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</si>
  <si>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</si>
  <si>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</si>
  <si>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</si>
  <si>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</si>
  <si>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</si>
  <si>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</si>
  <si>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</si>
  <si>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</si>
  <si>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</si>
  <si>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</si>
  <si>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</si>
  <si>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</si>
  <si>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</si>
  <si>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</si>
  <si>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</si>
  <si>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</si>
  <si>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</si>
  <si>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</si>
  <si>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</si>
  <si>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</si>
  <si>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</si>
  <si>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</si>
  <si>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</si>
  <si>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</si>
  <si>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</si>
  <si>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</si>
  <si>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</si>
  <si>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</si>
  <si>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</si>
  <si>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</si>
  <si>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</si>
  <si>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</si>
  <si>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</si>
  <si>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</si>
  <si>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</si>
  <si>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</si>
  <si>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</si>
  <si>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</si>
  <si>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</si>
  <si>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</si>
  <si>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</si>
  <si>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</si>
  <si>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</si>
  <si>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</si>
  <si>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</si>
  <si>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</si>
  <si>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</si>
  <si>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</si>
  <si>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</si>
  <si>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</si>
  <si>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</si>
  <si>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</si>
  <si>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</si>
  <si>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</si>
  <si>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</si>
  <si>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</si>
  <si>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</si>
  <si>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</si>
  <si>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</si>
  <si>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</si>
  <si>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</si>
  <si>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</si>
  <si>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</si>
  <si>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</si>
  <si>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</si>
  <si>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</si>
  <si>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</si>
  <si>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</si>
  <si>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</si>
  <si>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</si>
  <si>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</si>
  <si>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</si>
  <si>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</si>
  <si>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</si>
  <si>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</si>
  <si>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</si>
  <si>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</si>
  <si>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</si>
  <si>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</si>
  <si>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</si>
  <si>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</si>
  <si>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</si>
  <si>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</si>
  <si>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</si>
  <si>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</si>
  <si>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</si>
  <si>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</si>
  <si>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</si>
  <si>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</si>
  <si>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</si>
  <si>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</si>
  <si>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</si>
  <si>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</si>
  <si>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</si>
  <si>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</si>
  <si>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</si>
  <si>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</si>
  <si>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</si>
  <si>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</si>
  <si>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</si>
  <si>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</si>
  <si>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</si>
  <si>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</si>
  <si>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</si>
  <si>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</si>
  <si>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</si>
  <si>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</si>
  <si>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</si>
  <si>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</si>
  <si>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</si>
  <si>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</si>
  <si>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</si>
  <si>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</si>
  <si>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</si>
  <si>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</si>
  <si>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</si>
  <si>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</si>
  <si>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</si>
  <si>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</si>
  <si>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</si>
  <si>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</si>
  <si>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</si>
  <si>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</si>
  <si>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</si>
  <si>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</si>
  <si>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</si>
  <si>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</si>
  <si>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</si>
  <si>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</si>
  <si>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</si>
  <si>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</si>
  <si>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</si>
  <si>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</si>
  <si>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</si>
  <si>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</si>
  <si>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</si>
  <si>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</si>
  <si>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</si>
  <si>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</si>
  <si>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</si>
  <si>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</si>
  <si>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</si>
  <si>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</si>
  <si>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</si>
  <si>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</si>
  <si>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</si>
  <si>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</si>
  <si>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</si>
  <si>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</si>
  <si>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</si>
  <si>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</si>
  <si>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</si>
  <si>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</si>
  <si>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</si>
  <si>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</si>
  <si>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</si>
  <si>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</si>
  <si>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</si>
  <si>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</si>
  <si>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</si>
  <si>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</si>
  <si>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</si>
  <si>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</si>
  <si>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</si>
  <si>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</si>
  <si>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</si>
  <si>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</si>
  <si>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</si>
  <si>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</si>
  <si>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</si>
  <si>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</si>
  <si>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</si>
  <si>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</si>
  <si>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</si>
  <si>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</si>
  <si>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</si>
  <si>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</si>
  <si>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</si>
  <si>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</si>
  <si>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</si>
  <si>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</si>
  <si>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</si>
  <si>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</si>
  <si>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</si>
  <si>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</si>
  <si>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</si>
  <si>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</si>
  <si>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</si>
  <si>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</si>
  <si>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</si>
  <si>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</si>
  <si>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</si>
  <si>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</si>
  <si>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</si>
  <si>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</si>
  <si>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</si>
  <si>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</si>
  <si>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</si>
  <si>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</si>
  <si>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</si>
  <si>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</si>
  <si>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</si>
  <si>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</si>
  <si>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</si>
  <si>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</si>
  <si>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</si>
  <si>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</si>
  <si>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</si>
  <si>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</si>
  <si>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</si>
  <si>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</si>
  <si>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</si>
  <si>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</si>
  <si>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</si>
  <si>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</si>
  <si>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</si>
  <si>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</si>
  <si>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</si>
  <si>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</si>
  <si>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</si>
  <si>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</si>
  <si>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</si>
  <si>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</si>
  <si>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</si>
  <si>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</si>
  <si>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</si>
  <si>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</si>
  <si>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</si>
  <si>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</si>
  <si>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</si>
  <si>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</si>
  <si>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</si>
  <si>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</si>
  <si>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</si>
  <si>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</si>
  <si>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</si>
  <si>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</si>
  <si>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</si>
  <si>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</si>
  <si>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</si>
  <si>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</si>
  <si>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</si>
  <si>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</si>
  <si>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</si>
  <si>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</si>
  <si>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</si>
  <si>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</si>
  <si>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</si>
  <si>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</si>
  <si>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</si>
  <si>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</si>
  <si>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</si>
  <si>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</si>
  <si>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</si>
  <si>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</si>
  <si>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</si>
  <si>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</si>
  <si>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</si>
  <si>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</si>
  <si>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</si>
  <si>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</si>
  <si>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</si>
  <si>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</si>
  <si>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</si>
  <si>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</si>
  <si>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</si>
  <si>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</si>
  <si>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</si>
  <si>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</si>
  <si>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</si>
  <si>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</si>
  <si>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</si>
  <si>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</si>
  <si>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</si>
  <si>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</si>
  <si>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</si>
  <si>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</si>
  <si>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</si>
  <si>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</si>
  <si>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</si>
  <si>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</si>
  <si>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</si>
  <si>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</si>
  <si>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</si>
  <si>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</si>
  <si>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</si>
  <si>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</si>
  <si>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</si>
  <si>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</si>
  <si>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</si>
  <si>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</si>
  <si>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</si>
  <si>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</si>
  <si>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</si>
  <si>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</si>
  <si>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</si>
  <si>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</si>
  <si>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</si>
  <si>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</si>
  <si>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</si>
  <si>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</si>
  <si>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</si>
  <si>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</si>
  <si>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</si>
  <si>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</si>
  <si>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</si>
  <si>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</si>
  <si>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</si>
  <si>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</si>
  <si>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</si>
  <si>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</si>
  <si>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</si>
  <si>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</si>
  <si>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</si>
  <si>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</si>
  <si>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</si>
  <si>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</si>
  <si>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</si>
  <si>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</si>
  <si>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</si>
  <si>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</si>
  <si>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</si>
  <si>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</si>
  <si>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</si>
  <si>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</si>
  <si>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</si>
  <si>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</si>
  <si>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</si>
  <si>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</si>
  <si>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</si>
  <si>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</si>
  <si>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</si>
  <si>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</si>
  <si>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</si>
  <si>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</si>
  <si>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</si>
  <si>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</si>
  <si>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</si>
  <si>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</si>
  <si>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</si>
  <si>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</si>
  <si>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</si>
  <si>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</si>
  <si>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</si>
  <si>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</si>
  <si>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</si>
  <si>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</si>
  <si>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</si>
  <si>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</si>
  <si>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</si>
  <si>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</si>
  <si>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</si>
  <si>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</si>
  <si>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</si>
  <si>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</si>
  <si>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</si>
  <si>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</si>
  <si>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</si>
  <si>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</si>
  <si>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</si>
  <si>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</si>
  <si>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</si>
  <si>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</si>
  <si>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</si>
  <si>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</si>
  <si>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</si>
  <si>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</si>
  <si>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</si>
  <si>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</si>
  <si>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</si>
  <si>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</si>
  <si>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</si>
  <si>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</si>
  <si>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</si>
  <si>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</si>
  <si>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</si>
  <si>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</si>
  <si>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</si>
  <si>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</si>
  <si>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</si>
  <si>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</si>
  <si>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</si>
  <si>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</si>
  <si>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</si>
  <si>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</si>
  <si>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</si>
  <si>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</si>
  <si>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</si>
  <si>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</si>
  <si>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</si>
  <si>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</si>
  <si>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</si>
  <si>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</si>
  <si>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</si>
  <si>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</si>
  <si>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</si>
  <si>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</si>
  <si>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</si>
  <si>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</si>
  <si>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</si>
  <si>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</si>
  <si>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</si>
  <si>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</si>
  <si>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</si>
  <si>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</si>
  <si>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</si>
  <si>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</si>
  <si>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</si>
  <si>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</si>
  <si>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</si>
  <si>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</si>
  <si>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</si>
  <si>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</si>
  <si>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</si>
  <si>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</si>
  <si>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</si>
  <si>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</si>
  <si>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</si>
  <si>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</si>
  <si>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</si>
  <si>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</si>
  <si>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</si>
  <si>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</si>
  <si>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</si>
  <si>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</si>
  <si>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</si>
  <si>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</si>
  <si>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</si>
  <si>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</si>
  <si>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</si>
  <si>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</si>
  <si>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</si>
  <si>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</si>
  <si>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</si>
  <si>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</si>
  <si>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</si>
  <si>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</si>
  <si>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</si>
  <si>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</si>
  <si>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</si>
  <si>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</si>
  <si>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</si>
  <si>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</si>
  <si>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</si>
  <si>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</si>
  <si>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</si>
  <si>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</si>
  <si>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</si>
  <si>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</si>
  <si>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</si>
  <si>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</si>
  <si>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</si>
  <si>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</si>
  <si>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</si>
  <si>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</si>
  <si>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</si>
  <si>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</si>
  <si>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</si>
  <si>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</si>
  <si>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</si>
  <si>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</si>
  <si>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</si>
  <si>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</si>
  <si>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</si>
  <si>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</si>
  <si>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</si>
  <si>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</si>
  <si>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</si>
  <si>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</si>
  <si>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</si>
  <si>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</si>
  <si>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</si>
  <si>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</si>
  <si>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</si>
  <si>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</si>
  <si>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</si>
  <si>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</si>
  <si>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</si>
  <si>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</si>
  <si>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</si>
  <si>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</si>
  <si>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</si>
  <si>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</si>
  <si>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</si>
  <si>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</si>
  <si>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</si>
  <si>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</si>
  <si>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</si>
  <si>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</si>
  <si>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</si>
  <si>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</si>
  <si>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</si>
  <si>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</si>
  <si>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</si>
  <si>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</si>
  <si>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</si>
  <si>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</si>
  <si>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</si>
  <si>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</si>
  <si>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</si>
  <si>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</si>
  <si>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</si>
  <si>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</si>
  <si>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</si>
  <si>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</si>
  <si>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</si>
  <si>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</si>
  <si>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</si>
  <si>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</si>
  <si>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</si>
  <si>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</si>
  <si>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</si>
  <si>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</si>
  <si>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</si>
  <si>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</si>
  <si>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</si>
  <si>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</si>
  <si>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</si>
  <si>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</si>
  <si>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</si>
  <si>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</si>
  <si>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</si>
  <si>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</si>
  <si>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</si>
  <si>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</si>
  <si>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</si>
  <si>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</si>
  <si>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</si>
  <si>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</si>
  <si>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</si>
  <si>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</si>
  <si>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</si>
  <si>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</si>
  <si>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</si>
  <si>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</si>
  <si>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</si>
  <si>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</si>
  <si>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</si>
  <si>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</si>
  <si>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</si>
  <si>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</si>
  <si>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</si>
  <si>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</si>
  <si>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</si>
  <si>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</si>
  <si>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</si>
  <si>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</si>
  <si>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</si>
  <si>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</si>
  <si>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</si>
  <si>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</si>
  <si>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</si>
  <si>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</si>
  <si>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</si>
  <si>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</si>
  <si>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</si>
  <si>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</si>
  <si>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</si>
  <si>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</si>
  <si>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</si>
  <si>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</si>
  <si>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</si>
  <si>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</si>
  <si>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</si>
  <si>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</si>
  <si>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</si>
  <si>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</si>
  <si>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</si>
  <si>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</si>
  <si>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</si>
  <si>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</si>
  <si>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</si>
  <si>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</si>
  <si>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</si>
  <si>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</si>
  <si>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</si>
  <si>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</si>
  <si>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</si>
  <si>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</si>
  <si>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</si>
  <si>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</si>
  <si>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</si>
  <si>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</si>
  <si>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</si>
  <si>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</si>
  <si>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</si>
  <si>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</si>
  <si>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</si>
  <si>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</si>
  <si>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</si>
  <si>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</si>
  <si>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</si>
  <si>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</si>
  <si>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</si>
  <si>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</si>
  <si>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</si>
  <si>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</si>
  <si>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</si>
  <si>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</si>
  <si>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</si>
  <si>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</si>
  <si>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</si>
  <si>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</si>
  <si>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</si>
  <si>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</si>
  <si>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</si>
  <si>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</si>
  <si>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</si>
  <si>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</si>
  <si>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</si>
  <si>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</si>
  <si>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</si>
  <si>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</si>
  <si>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</si>
  <si>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</si>
  <si>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</si>
  <si>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</si>
  <si>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</si>
  <si>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</si>
  <si>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</si>
  <si>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</si>
  <si>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</si>
  <si>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</si>
  <si>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</si>
  <si>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</si>
  <si>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</si>
  <si>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</si>
  <si>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</si>
  <si>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</si>
  <si>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</si>
  <si>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</si>
  <si>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</si>
  <si>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</si>
  <si>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</si>
  <si>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</si>
  <si>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</si>
  <si>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</si>
  <si>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</si>
  <si>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</si>
  <si>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</si>
  <si>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</si>
  <si>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</si>
  <si>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</si>
  <si>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</si>
  <si>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</si>
  <si>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</si>
  <si>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</si>
  <si>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</si>
  <si>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</si>
  <si>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</si>
  <si>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</si>
  <si>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</si>
  <si>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</si>
  <si>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</si>
  <si>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</si>
  <si>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</si>
  <si>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</si>
  <si>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</si>
  <si>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</si>
  <si>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</si>
  <si>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</si>
  <si>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</si>
  <si>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</si>
  <si>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</si>
  <si>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</si>
  <si>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</si>
  <si>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</si>
  <si>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</si>
  <si>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</si>
  <si>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</si>
  <si>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</si>
  <si>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</si>
  <si>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</si>
  <si>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</si>
  <si>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</si>
  <si>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</si>
  <si>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</si>
  <si>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</si>
  <si>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</si>
  <si>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</si>
  <si>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</si>
  <si>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</si>
  <si>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</si>
  <si>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</si>
  <si>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</si>
  <si>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</si>
  <si>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</si>
  <si>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</si>
  <si>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</si>
  <si>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</si>
  <si>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</si>
  <si>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</si>
  <si>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</si>
  <si>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</si>
  <si>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</si>
  <si>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</si>
  <si>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</si>
  <si>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</si>
  <si>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</si>
  <si>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</si>
  <si>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</si>
  <si>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</si>
  <si>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</si>
  <si>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</si>
  <si>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</si>
  <si>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</si>
  <si>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</si>
  <si>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</si>
  <si>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</si>
  <si>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</si>
  <si>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</si>
  <si>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</si>
  <si>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</si>
  <si>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</si>
  <si>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</si>
  <si>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</si>
  <si>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</si>
  <si>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</si>
  <si>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</si>
  <si>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</si>
  <si>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</si>
  <si>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</si>
  <si>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</si>
  <si>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</si>
  <si>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</si>
  <si>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</si>
  <si>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</si>
  <si>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</si>
  <si>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</si>
  <si>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</si>
  <si>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</si>
  <si>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</si>
  <si>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</si>
  <si>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</si>
  <si>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</si>
  <si>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</si>
  <si>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</si>
  <si>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</si>
  <si>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</si>
  <si>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</si>
  <si>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</si>
  <si>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</si>
  <si>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</si>
  <si>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</si>
  <si>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</si>
  <si>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</si>
  <si>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</si>
  <si>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</si>
  <si>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</si>
  <si>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</si>
  <si>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</si>
  <si>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</si>
  <si>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</si>
  <si>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</si>
  <si>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</si>
  <si>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</si>
  <si>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</si>
  <si>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</si>
  <si>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</si>
  <si>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</si>
  <si>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</si>
  <si>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</si>
  <si>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</si>
  <si>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</si>
  <si>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</si>
  <si>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</si>
  <si>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</si>
  <si>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</si>
  <si>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</si>
  <si>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</si>
  <si>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</si>
  <si>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</si>
  <si>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</si>
  <si>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</si>
  <si>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</si>
  <si>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</si>
  <si>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</si>
  <si>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</si>
  <si>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</si>
  <si>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</si>
  <si>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</si>
  <si>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</si>
  <si>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</si>
  <si>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</si>
  <si>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</si>
  <si>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</si>
  <si>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</si>
  <si>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</si>
  <si>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</si>
  <si>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</si>
  <si>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</si>
  <si>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</si>
  <si>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</si>
  <si>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</si>
  <si>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</si>
  <si>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</si>
  <si>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</si>
  <si>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</si>
  <si>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</si>
  <si>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</si>
  <si>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</si>
  <si>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</si>
  <si>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</si>
  <si>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</si>
  <si>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</si>
  <si>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</si>
  <si>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</si>
  <si>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</si>
  <si>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</si>
  <si>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</si>
  <si>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</si>
  <si>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</si>
  <si>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</si>
  <si>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</si>
  <si>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</si>
  <si>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</si>
  <si>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</si>
  <si>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</si>
  <si>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</si>
  <si>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</si>
  <si>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</si>
  <si>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</si>
  <si>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</si>
  <si>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</si>
  <si>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</si>
  <si>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</si>
  <si>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</si>
  <si>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</si>
  <si>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</si>
  <si>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</si>
  <si>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</si>
  <si>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</si>
  <si>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</si>
  <si>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</si>
  <si>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</si>
  <si>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</si>
  <si>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</si>
  <si>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</si>
  <si>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</si>
  <si>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</si>
  <si>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</si>
  <si>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</si>
  <si>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</si>
  <si>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</si>
  <si>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</si>
  <si>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</si>
  <si>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</si>
  <si>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</si>
  <si>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</si>
  <si>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</si>
  <si>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</si>
  <si>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</si>
  <si>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</si>
  <si>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</si>
  <si>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</si>
  <si>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</si>
  <si>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</si>
  <si>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</si>
  <si>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</si>
  <si>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</si>
  <si>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</si>
  <si>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</si>
  <si>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</si>
  <si>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</si>
  <si>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</si>
  <si>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</si>
  <si>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</si>
  <si>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</si>
  <si>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</si>
  <si>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</si>
  <si>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</si>
  <si>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</si>
  <si>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</si>
  <si>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</si>
  <si>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</si>
  <si>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</si>
  <si>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</si>
  <si>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</si>
  <si>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</si>
  <si>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</si>
  <si>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</si>
  <si>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</si>
  <si>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</si>
  <si>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</si>
  <si>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</si>
  <si>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</si>
  <si>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</si>
  <si>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</si>
  <si>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</si>
  <si>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</si>
  <si>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</si>
  <si>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</si>
  <si>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</si>
  <si>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</si>
  <si>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</si>
  <si>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</si>
  <si>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</si>
  <si>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</si>
  <si>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</si>
  <si>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</si>
  <si>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</si>
  <si>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</si>
  <si>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</si>
  <si>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</si>
  <si>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</si>
  <si>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</si>
  <si>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</si>
  <si>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</si>
  <si>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</si>
  <si>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</si>
  <si>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</si>
  <si>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</si>
  <si>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</si>
  <si>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</si>
  <si>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</si>
  <si>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</si>
  <si>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</si>
  <si>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</si>
  <si>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</si>
  <si>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</si>
  <si>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</si>
  <si>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</si>
  <si>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</si>
  <si>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</si>
  <si>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</si>
  <si>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</si>
  <si>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</si>
  <si>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</si>
  <si>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</si>
  <si>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</si>
  <si>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</si>
  <si>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</si>
  <si>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</si>
  <si>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</si>
  <si>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</si>
  <si>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</si>
  <si>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</si>
  <si>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</si>
  <si>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</si>
  <si>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</si>
  <si>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</si>
  <si>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</si>
  <si>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</si>
  <si>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</si>
  <si>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</si>
  <si>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</si>
  <si>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</si>
  <si>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</si>
  <si>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</si>
  <si>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</si>
  <si>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</si>
  <si>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</si>
  <si>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</si>
  <si>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</si>
  <si>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</si>
  <si>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</si>
  <si>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</si>
  <si>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</si>
  <si>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</si>
  <si>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</si>
  <si>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</si>
  <si>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</si>
  <si>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</si>
  <si>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</si>
  <si>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</si>
  <si>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</si>
  <si>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</si>
  <si>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</si>
  <si>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</si>
  <si>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</si>
  <si>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</si>
  <si>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</si>
  <si>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</si>
  <si>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</si>
  <si>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</si>
  <si>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</si>
  <si>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</si>
  <si>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</si>
  <si>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</si>
  <si>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</si>
  <si>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</si>
  <si>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</si>
  <si>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</si>
  <si>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</si>
  <si>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</si>
  <si>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</si>
  <si>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</si>
  <si>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</si>
  <si>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</si>
  <si>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</si>
  <si>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</si>
  <si>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</si>
  <si>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</si>
  <si>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</si>
  <si>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</si>
  <si>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</si>
  <si>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</si>
  <si>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</si>
  <si>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</si>
  <si>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</si>
  <si>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</si>
  <si>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</si>
  <si>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</si>
  <si>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</si>
  <si>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</si>
  <si>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</si>
  <si>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</si>
  <si>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</si>
  <si>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</si>
  <si>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</si>
  <si>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</si>
  <si>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</si>
  <si>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</si>
  <si>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</si>
  <si>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</si>
  <si>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</si>
  <si>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</si>
  <si>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</si>
  <si>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</si>
  <si>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</si>
  <si>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</si>
  <si>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</si>
  <si>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</si>
  <si>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</si>
  <si>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</si>
  <si>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</si>
  <si>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</si>
  <si>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</si>
  <si>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</si>
  <si>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</si>
  <si>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</si>
  <si>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</si>
  <si>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</si>
  <si>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</si>
  <si>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</si>
  <si>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</si>
  <si>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</si>
  <si>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</si>
  <si>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</si>
  <si>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</si>
  <si>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</si>
  <si>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</si>
  <si>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</si>
  <si>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</si>
  <si>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</si>
  <si>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</si>
  <si>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</si>
  <si>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</si>
  <si>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</si>
  <si>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</si>
  <si>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</si>
  <si>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</si>
  <si>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</si>
  <si>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</si>
  <si>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</si>
  <si>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</si>
  <si>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</si>
  <si>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</si>
  <si>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</si>
  <si>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</si>
  <si>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</si>
  <si>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</si>
  <si>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</si>
  <si>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</si>
  <si>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</si>
  <si>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</si>
  <si>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</si>
  <si>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</si>
  <si>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</si>
  <si>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</si>
  <si>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</si>
  <si>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</si>
  <si>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</si>
  <si>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</si>
  <si>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</si>
  <si>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</si>
  <si>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</si>
  <si>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</si>
  <si>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</si>
  <si>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</si>
  <si>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</si>
  <si>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</si>
  <si>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</si>
  <si>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</si>
  <si>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</si>
  <si>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</si>
  <si>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</si>
  <si>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</si>
  <si>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</si>
  <si>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</si>
  <si>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</si>
  <si>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</si>
  <si>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</si>
  <si>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</si>
  <si>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</si>
  <si>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</si>
  <si>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</si>
  <si>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</si>
  <si>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</si>
  <si>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</si>
  <si>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</si>
  <si>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</si>
  <si>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</si>
  <si>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</si>
  <si>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</si>
  <si>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</si>
  <si>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</si>
  <si>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</si>
  <si>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</si>
  <si>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</si>
  <si>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</si>
  <si>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</si>
  <si>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</si>
  <si>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</si>
  <si>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</si>
  <si>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</si>
  <si>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</si>
  <si>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</si>
  <si>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</si>
  <si>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</si>
  <si>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</si>
  <si>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</si>
  <si>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</si>
  <si>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</si>
  <si>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</si>
  <si>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</si>
  <si>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</si>
  <si>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</si>
  <si>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</si>
  <si>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</si>
  <si>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</si>
  <si>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</si>
  <si>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</si>
  <si>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</si>
  <si>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</si>
  <si>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</si>
  <si>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</si>
  <si>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</si>
  <si>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</si>
  <si>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</si>
  <si>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</si>
  <si>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</si>
  <si>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</si>
  <si>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</si>
  <si>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</si>
  <si>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</si>
  <si>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</si>
  <si>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</si>
  <si>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</si>
  <si>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</si>
  <si>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</si>
  <si>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</si>
  <si>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</si>
  <si>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</si>
  <si>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</si>
  <si>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</si>
  <si>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</si>
  <si>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</si>
  <si>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</si>
  <si>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</si>
  <si>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</si>
  <si>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</si>
  <si>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</si>
  <si>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</si>
  <si>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</si>
  <si>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</si>
  <si>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</si>
  <si>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</si>
  <si>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</si>
  <si>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</si>
  <si>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</si>
  <si>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</si>
  <si>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</si>
  <si>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</si>
  <si>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</si>
  <si>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</si>
  <si>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</si>
  <si>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</si>
  <si>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</si>
  <si>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</si>
  <si>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</si>
  <si>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</si>
  <si>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</si>
  <si>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</si>
  <si>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</si>
  <si>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</si>
  <si>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</si>
  <si>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</si>
  <si>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</si>
  <si>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</si>
  <si>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</si>
  <si>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</si>
  <si>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</si>
  <si>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</si>
  <si>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</si>
  <si>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</si>
  <si>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</si>
  <si>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</si>
  <si>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</si>
  <si>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</si>
  <si>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</si>
  <si>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</si>
  <si>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</si>
  <si>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</si>
  <si>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</si>
  <si>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</si>
  <si>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</si>
  <si>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</si>
  <si>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</si>
  <si>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</si>
  <si>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</si>
  <si>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</si>
  <si>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</si>
  <si>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</si>
  <si>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</si>
  <si>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</si>
  <si>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</si>
  <si>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</si>
  <si>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</si>
  <si>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</si>
  <si>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</si>
  <si>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</si>
  <si>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</si>
  <si>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</si>
  <si>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</si>
  <si>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</si>
  <si>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</si>
  <si>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</si>
  <si>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</si>
  <si>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</si>
  <si>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</si>
  <si>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</si>
  <si>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</si>
  <si>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</si>
  <si>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</si>
  <si>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</si>
  <si>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</si>
  <si>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</si>
  <si>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</si>
  <si>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</si>
  <si>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</si>
  <si>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</si>
  <si>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</si>
  <si>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</si>
  <si>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</si>
  <si>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</si>
  <si>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</si>
  <si>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</si>
  <si>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</si>
  <si>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</si>
  <si>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</si>
  <si>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</si>
  <si>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</si>
  <si>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</si>
  <si>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</si>
  <si>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</si>
  <si>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</si>
  <si>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</si>
  <si>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</si>
  <si>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</si>
  <si>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</si>
  <si>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</si>
  <si>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</si>
  <si>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</si>
  <si>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</si>
  <si>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</si>
  <si>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</si>
  <si>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</si>
  <si>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</si>
  <si>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</si>
  <si>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</si>
  <si>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</si>
  <si>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</si>
  <si>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</si>
  <si>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</si>
  <si>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</si>
  <si>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</si>
  <si>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</si>
  <si>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</si>
  <si>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</si>
  <si>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</si>
  <si>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</si>
  <si>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</si>
  <si>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</si>
  <si>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</si>
  <si>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</si>
  <si>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</si>
  <si>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</si>
  <si>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</si>
  <si>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</si>
  <si>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</si>
  <si>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</si>
  <si>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</si>
  <si>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</si>
  <si>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</si>
  <si>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</si>
  <si>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</si>
  <si>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</si>
  <si>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</si>
  <si>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</si>
  <si>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</si>
  <si>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</si>
  <si>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</si>
  <si>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</si>
  <si>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</si>
  <si>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</si>
  <si>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</si>
  <si>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</si>
  <si>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</si>
  <si>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</si>
  <si>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</si>
  <si>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</si>
  <si>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</si>
  <si>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</si>
  <si>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</si>
  <si>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</si>
  <si>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</si>
  <si>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</si>
  <si>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</si>
  <si>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</si>
  <si>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</si>
  <si>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</si>
  <si>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</si>
  <si>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</si>
  <si>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</si>
  <si>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</si>
  <si>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</si>
  <si>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</si>
  <si>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</si>
  <si>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</si>
  <si>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</si>
  <si>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</si>
  <si>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</si>
  <si>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</si>
  <si>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</si>
  <si>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</si>
  <si>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</si>
  <si>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</si>
  <si>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</si>
  <si>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</si>
  <si>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</si>
  <si>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</si>
  <si>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</si>
  <si>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</si>
  <si>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</si>
  <si>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</si>
  <si>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</si>
  <si>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</si>
  <si>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</si>
  <si>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</si>
  <si>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</si>
  <si>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</si>
  <si>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</si>
  <si>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</si>
  <si>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</si>
  <si>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</si>
  <si>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</si>
  <si>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</si>
  <si>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</si>
  <si>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</si>
  <si>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</si>
  <si>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</si>
  <si>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</si>
  <si>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</si>
  <si>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</si>
  <si>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</si>
  <si>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</si>
  <si>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</si>
  <si>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</si>
  <si>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</si>
  <si>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</si>
  <si>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</si>
  <si>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</si>
  <si>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</si>
  <si>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</si>
  <si>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</si>
  <si>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</si>
  <si>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</si>
  <si>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</si>
  <si>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</si>
  <si>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</si>
  <si>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</si>
  <si>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</si>
  <si>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</si>
  <si>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</si>
  <si>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</si>
  <si>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</si>
  <si>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</si>
  <si>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</si>
  <si>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</si>
  <si>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</si>
  <si>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</si>
  <si>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</si>
  <si>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</si>
  <si>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</si>
  <si>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</si>
  <si>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</si>
  <si>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</si>
  <si>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</si>
  <si>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</si>
  <si>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</si>
  <si>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</si>
  <si>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</si>
  <si>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</si>
  <si>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</si>
  <si>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</si>
  <si>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</si>
  <si>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</si>
  <si>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</si>
  <si>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</si>
  <si>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</si>
  <si>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</si>
  <si>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</si>
  <si>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</si>
  <si>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</si>
  <si>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</si>
  <si>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</si>
  <si>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</si>
  <si>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</si>
  <si>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</si>
  <si>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</si>
  <si>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</si>
  <si>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</si>
  <si>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</si>
  <si>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</si>
  <si>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</si>
  <si>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</si>
  <si>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</si>
  <si>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</si>
  <si>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</si>
  <si>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</si>
  <si>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</si>
  <si>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</si>
  <si>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</si>
  <si>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</si>
  <si>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</si>
  <si>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</si>
  <si>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</si>
  <si>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</si>
  <si>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</si>
  <si>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</si>
  <si>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</si>
  <si>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</si>
  <si>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</si>
  <si>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</si>
  <si>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</si>
  <si>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</si>
  <si>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</si>
  <si>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</si>
  <si>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</si>
  <si>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</si>
  <si>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</si>
  <si>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</si>
  <si>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</si>
  <si>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</si>
  <si>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</si>
  <si>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</si>
  <si>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</si>
  <si>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</si>
  <si>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</si>
  <si>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</si>
  <si>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</si>
  <si>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</si>
  <si>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</si>
  <si>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</si>
  <si>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</si>
  <si>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</si>
  <si>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</si>
  <si>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</si>
  <si>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</si>
  <si>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</si>
  <si>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</si>
  <si>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</si>
  <si>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</si>
  <si>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</si>
  <si>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</si>
  <si>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</si>
  <si>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</si>
  <si>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</si>
  <si>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</si>
  <si>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</si>
  <si>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</si>
  <si>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</si>
  <si>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</si>
  <si>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</si>
  <si>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</si>
  <si>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</si>
  <si>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</si>
  <si>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</si>
  <si>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</si>
  <si>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</si>
  <si>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</si>
  <si>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</si>
  <si>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</si>
  <si>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</si>
  <si>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</si>
  <si>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</si>
  <si>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</si>
  <si>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</si>
  <si>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</si>
  <si>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</si>
  <si>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</si>
  <si>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</si>
  <si>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</si>
  <si>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</si>
  <si>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</si>
  <si>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</si>
  <si>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</si>
  <si>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</si>
  <si>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</si>
  <si>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</si>
  <si>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</si>
  <si>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</si>
  <si>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</si>
  <si>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</si>
  <si>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</si>
  <si>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</si>
  <si>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</si>
  <si>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</si>
  <si>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</si>
  <si>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</si>
  <si>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</si>
  <si>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</si>
  <si>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</si>
  <si>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</si>
  <si>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</si>
  <si>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</si>
  <si>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</si>
  <si>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</si>
  <si>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</si>
  <si>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</si>
  <si>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</si>
  <si>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</si>
  <si>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</si>
  <si>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</si>
  <si>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</si>
  <si>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</si>
  <si>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</si>
  <si>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</si>
  <si>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</si>
  <si>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</si>
  <si>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</si>
  <si>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</si>
  <si>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</si>
  <si>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</si>
  <si>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</si>
  <si>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</si>
  <si>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</si>
  <si>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</si>
  <si>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</si>
  <si>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</si>
  <si>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</si>
  <si>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</si>
  <si>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</si>
  <si>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</si>
  <si>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</si>
  <si>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</si>
  <si>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</si>
  <si>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</si>
  <si>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</si>
  <si>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</si>
  <si>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</si>
  <si>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</si>
  <si>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</si>
  <si>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</si>
  <si>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</si>
  <si>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</si>
  <si>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</si>
  <si>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</si>
  <si>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</si>
  <si>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</si>
  <si>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</si>
  <si>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</si>
  <si>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</si>
  <si>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</si>
  <si>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</si>
  <si>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</si>
  <si>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</si>
  <si>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</si>
  <si>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</si>
  <si>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</si>
  <si>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</si>
  <si>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</si>
  <si>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</si>
  <si>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</si>
  <si>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</si>
  <si>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</si>
  <si>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</si>
  <si>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</si>
  <si>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</si>
  <si>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</si>
  <si>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</si>
  <si>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</si>
  <si>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</si>
  <si>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</si>
  <si>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</si>
  <si>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</si>
  <si>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</si>
  <si>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</si>
  <si>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</si>
  <si>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</si>
  <si>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</si>
  <si>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</si>
  <si>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</si>
  <si>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</si>
  <si>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</si>
  <si>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</si>
  <si>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</si>
  <si>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</si>
  <si>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</si>
  <si>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</si>
  <si>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</si>
  <si>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</si>
  <si>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</si>
  <si>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</si>
  <si>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</si>
  <si>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</si>
  <si>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</si>
  <si>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</si>
  <si>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</si>
  <si>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</si>
  <si>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</si>
  <si>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</si>
  <si>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</si>
  <si>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</si>
  <si>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</si>
  <si>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</si>
  <si>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</si>
  <si>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</si>
  <si>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</si>
  <si>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</si>
  <si>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</si>
  <si>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</si>
  <si>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</si>
  <si>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</si>
  <si>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</si>
  <si>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</si>
  <si>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</si>
  <si>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</si>
  <si>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</si>
  <si>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</si>
  <si>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</si>
  <si>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</si>
  <si>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</si>
  <si>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</si>
  <si>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</si>
  <si>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</si>
  <si>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</si>
  <si>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</si>
  <si>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</si>
  <si>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</si>
  <si>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</si>
  <si>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</si>
  <si>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</si>
  <si>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</si>
  <si>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</si>
  <si>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</si>
  <si>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</si>
  <si>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</si>
  <si>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</si>
  <si>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</si>
  <si>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</si>
  <si>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</si>
  <si>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</si>
  <si>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</si>
  <si>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</si>
  <si>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</si>
  <si>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</si>
  <si>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</si>
  <si>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</si>
  <si>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</si>
  <si>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</si>
  <si>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</si>
  <si>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</si>
  <si>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</si>
  <si>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</si>
  <si>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</si>
  <si>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</si>
  <si>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</si>
  <si>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</si>
  <si>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</si>
  <si>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</si>
  <si>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</si>
  <si>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</si>
  <si>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</si>
  <si>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</si>
  <si>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</si>
  <si>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</si>
  <si>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</si>
  <si>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</si>
  <si>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</si>
  <si>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</si>
  <si>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</si>
  <si>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</si>
  <si>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</si>
  <si>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</si>
  <si>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</si>
  <si>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</si>
  <si>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</si>
  <si>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</si>
  <si>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</si>
  <si>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</si>
  <si>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</si>
  <si>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</si>
  <si>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</si>
  <si>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</si>
  <si>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</si>
  <si>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</si>
  <si>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</si>
  <si>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</si>
  <si>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</si>
  <si>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</si>
  <si>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</si>
  <si>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</si>
  <si>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</si>
  <si>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</si>
  <si>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</si>
  <si>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</si>
  <si>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</si>
  <si>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</si>
  <si>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</si>
  <si>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</si>
  <si>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</si>
  <si>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</si>
  <si>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</si>
  <si>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</si>
  <si>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</si>
  <si>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</si>
  <si>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</si>
  <si>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</si>
  <si>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</si>
  <si>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</si>
  <si>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</si>
  <si>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</si>
  <si>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</si>
  <si>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</si>
  <si>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</si>
  <si>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</si>
  <si>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</si>
  <si>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</si>
  <si>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</si>
  <si>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</si>
  <si>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</si>
  <si>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</si>
  <si>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</si>
  <si>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</si>
  <si>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</si>
  <si>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</si>
  <si>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</si>
  <si>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</si>
  <si>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</si>
  <si>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</si>
  <si>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</si>
  <si>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</si>
  <si>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</si>
  <si>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</si>
  <si>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</si>
  <si>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</si>
  <si>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</si>
  <si>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</si>
  <si>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</si>
  <si>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</si>
  <si>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</si>
  <si>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</si>
  <si>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</si>
  <si>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</si>
  <si>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</si>
  <si>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</si>
  <si>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</si>
  <si>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</si>
  <si>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</si>
  <si>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</si>
  <si>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</si>
  <si>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</si>
  <si>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</si>
  <si>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</si>
  <si>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</si>
  <si>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</si>
  <si>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</si>
  <si>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</si>
  <si>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</si>
  <si>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</si>
  <si>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</si>
  <si>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</si>
  <si>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</si>
  <si>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</si>
  <si>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</si>
  <si>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</si>
  <si>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</si>
  <si>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</si>
  <si>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</si>
  <si>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</si>
  <si>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</si>
  <si>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</si>
  <si>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</si>
  <si>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</si>
  <si>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</si>
  <si>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</si>
  <si>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</si>
  <si>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</si>
  <si>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</si>
  <si>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</si>
  <si>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</si>
  <si>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</si>
  <si>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</si>
  <si>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</si>
  <si>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</si>
  <si>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</si>
  <si>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</si>
  <si>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</si>
  <si>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</si>
  <si>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</si>
  <si>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</si>
  <si>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</si>
  <si>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</si>
  <si>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</si>
  <si>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</si>
  <si>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</si>
  <si>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</si>
  <si>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</si>
  <si>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</si>
  <si>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</si>
  <si>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</si>
  <si>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</si>
  <si>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</si>
  <si>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</si>
  <si>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</si>
  <si>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</si>
  <si>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</si>
  <si>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</si>
  <si>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</si>
  <si>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</si>
  <si>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</si>
  <si>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</si>
  <si>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</si>
  <si>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</si>
  <si>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</si>
  <si>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</si>
  <si>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</si>
  <si>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</si>
  <si>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</si>
  <si>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</si>
  <si>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</si>
  <si>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</si>
  <si>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</si>
  <si>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</si>
  <si>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</si>
  <si>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</si>
  <si>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</si>
  <si>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</si>
  <si>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</si>
  <si>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</si>
  <si>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</si>
  <si>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</si>
  <si>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</si>
  <si>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</si>
  <si>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</si>
  <si>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</si>
  <si>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</si>
  <si>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</si>
  <si>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</si>
  <si>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</si>
  <si>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</si>
  <si>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</si>
  <si>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</si>
  <si>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</si>
  <si>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</si>
  <si>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</si>
  <si>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</si>
  <si>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</si>
  <si>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</si>
  <si>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</si>
  <si>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</si>
  <si>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</si>
  <si>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</si>
  <si>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</si>
  <si>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</si>
  <si>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</si>
  <si>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</si>
  <si>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</si>
  <si>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</si>
  <si>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</si>
  <si>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</si>
  <si>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</si>
  <si>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</si>
  <si>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</si>
  <si>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</si>
  <si>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</si>
  <si>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</si>
  <si>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</si>
  <si>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</si>
  <si>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</si>
  <si>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</si>
  <si>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</si>
  <si>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</si>
  <si>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</si>
  <si>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</si>
  <si>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</si>
  <si>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</si>
  <si>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</si>
  <si>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</si>
  <si>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</si>
  <si>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</si>
  <si>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</si>
  <si>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</si>
  <si>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</si>
  <si>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</si>
  <si>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</si>
  <si>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</si>
  <si>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</si>
  <si>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</si>
  <si>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</si>
  <si>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</si>
  <si>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</si>
  <si>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</si>
  <si>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</si>
  <si>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</si>
  <si>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</si>
  <si>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</si>
  <si>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</si>
  <si>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</si>
  <si>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</si>
  <si>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</si>
  <si>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</si>
  <si>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</si>
  <si>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</si>
  <si>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</si>
  <si>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</si>
  <si>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</si>
  <si>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</si>
  <si>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</si>
  <si>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</si>
  <si>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</si>
  <si>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</si>
  <si>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</si>
  <si>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</si>
  <si>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</si>
  <si>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</si>
  <si>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</si>
  <si>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</si>
  <si>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</si>
  <si>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</si>
  <si>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</si>
  <si>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</si>
  <si>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</si>
  <si>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</si>
  <si>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</si>
  <si>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</si>
  <si>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</si>
  <si>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</si>
  <si>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</si>
  <si>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</si>
  <si>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</si>
  <si>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</si>
  <si>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</si>
  <si>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</si>
  <si>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</si>
  <si>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</si>
  <si>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</si>
  <si>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</si>
  <si>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</si>
  <si>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</si>
  <si>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</si>
  <si>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</si>
  <si>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</si>
  <si>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</si>
  <si>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</si>
  <si>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</si>
  <si>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</si>
  <si>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</si>
  <si>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</si>
  <si>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</si>
  <si>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</si>
  <si>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</si>
  <si>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</si>
  <si>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</si>
  <si>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</si>
  <si>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</si>
  <si>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</si>
  <si>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</si>
  <si>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</si>
  <si>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</si>
  <si>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</si>
  <si>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</si>
  <si>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</si>
  <si>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</si>
  <si>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</si>
  <si>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</si>
  <si>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</si>
  <si>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</si>
  <si>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</si>
  <si>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</si>
  <si>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</si>
  <si>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</si>
  <si>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</si>
  <si>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</si>
  <si>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</si>
  <si>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</si>
  <si>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</si>
  <si>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</si>
  <si>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</si>
  <si>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</si>
  <si>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</si>
  <si>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</si>
  <si>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</si>
  <si>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</si>
  <si>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</si>
  <si>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</si>
  <si>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</si>
  <si>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</si>
  <si>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</si>
  <si>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</si>
  <si>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</si>
  <si>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</si>
  <si>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</si>
  <si>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</si>
  <si>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</si>
  <si>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</si>
  <si>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</si>
  <si>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</si>
  <si>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</si>
  <si>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</si>
  <si>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</si>
  <si>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</si>
  <si>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</si>
  <si>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</si>
  <si>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</si>
  <si>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</si>
  <si>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</si>
  <si>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</si>
  <si>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</si>
  <si>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</si>
  <si>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</si>
  <si>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</si>
  <si>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</si>
  <si>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</si>
  <si>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</si>
  <si>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</si>
  <si>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</si>
  <si>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</si>
  <si>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</si>
  <si>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</si>
  <si>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</si>
  <si>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</si>
  <si>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</si>
  <si>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</si>
  <si>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</si>
  <si>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</si>
  <si>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</si>
  <si>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</si>
  <si>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</si>
  <si>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</si>
  <si>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</si>
  <si>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</si>
  <si>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</si>
  <si>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</si>
  <si>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</si>
  <si>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</si>
  <si>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</si>
  <si>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</si>
  <si>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</si>
  <si>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</si>
  <si>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</si>
  <si>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</si>
  <si>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</si>
  <si>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</si>
  <si>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</si>
  <si>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</si>
  <si>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</si>
  <si>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</si>
  <si>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</si>
  <si>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</si>
  <si>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</si>
  <si>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</si>
  <si>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</si>
  <si>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</si>
  <si>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</si>
  <si>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</si>
  <si>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</si>
  <si>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</si>
  <si>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</si>
  <si>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</si>
  <si>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</si>
  <si>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</si>
  <si>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</si>
  <si>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</si>
  <si>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</si>
  <si>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</si>
  <si>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</si>
  <si>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</si>
  <si>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</si>
  <si>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</si>
  <si>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</si>
  <si>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</si>
  <si>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</si>
  <si>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</si>
  <si>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</si>
  <si>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</si>
  <si>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</si>
  <si>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</si>
  <si>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</si>
  <si>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</si>
  <si>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</si>
  <si>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</si>
  <si>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</si>
  <si>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</si>
  <si>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</si>
  <si>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</si>
  <si>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</si>
  <si>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</si>
  <si>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</si>
  <si>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</si>
  <si>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</si>
  <si>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</si>
  <si>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</si>
  <si>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</si>
  <si>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</si>
  <si>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</si>
  <si>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</si>
  <si>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</si>
  <si>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</si>
  <si>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</si>
  <si>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</si>
  <si>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</si>
  <si>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</si>
  <si>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</si>
  <si>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</si>
  <si>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</si>
  <si>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</si>
  <si>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</si>
  <si>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</si>
  <si>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</si>
  <si>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</si>
  <si>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</si>
  <si>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</si>
  <si>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</si>
  <si>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</si>
  <si>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</si>
  <si>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</si>
  <si>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</si>
  <si>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</si>
  <si>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</si>
  <si>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</si>
  <si>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</si>
  <si>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</si>
  <si>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</si>
  <si>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</si>
  <si>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</si>
  <si>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</si>
  <si>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</si>
  <si>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</si>
  <si>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</si>
  <si>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</si>
  <si>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</si>
  <si>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</si>
  <si>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</si>
  <si>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</si>
  <si>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</si>
  <si>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</si>
  <si>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</si>
  <si>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</si>
  <si>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</si>
  <si>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</si>
  <si>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</si>
  <si>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</si>
  <si>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</si>
  <si>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</si>
  <si>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</si>
  <si>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</si>
  <si>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</si>
  <si>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</si>
  <si>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</si>
  <si>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</si>
  <si>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</si>
  <si>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</si>
  <si>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</si>
  <si>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</si>
  <si>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</si>
  <si>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</si>
  <si>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</si>
  <si>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</si>
  <si>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</si>
  <si>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</si>
  <si>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</si>
  <si>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</si>
  <si>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</si>
  <si>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</si>
  <si>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</si>
  <si>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</si>
  <si>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</si>
  <si>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</si>
  <si>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</si>
  <si>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</si>
  <si>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</si>
  <si>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</si>
  <si>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</si>
  <si>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</si>
  <si>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</si>
  <si>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</si>
  <si>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</si>
  <si>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</si>
  <si>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</si>
  <si>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</si>
  <si>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</si>
  <si>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</si>
  <si>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</si>
  <si>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</si>
  <si>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</si>
  <si>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</si>
  <si>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</si>
  <si>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</si>
  <si>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</si>
  <si>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</si>
  <si>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</si>
  <si>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</si>
  <si>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</si>
  <si>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</si>
  <si>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</si>
  <si>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</si>
  <si>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</si>
  <si>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</si>
  <si>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</si>
  <si>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</si>
  <si>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</si>
  <si>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</si>
  <si>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</si>
  <si>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</si>
  <si>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</si>
  <si>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</si>
  <si>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</si>
  <si>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</si>
  <si>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</si>
  <si>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</si>
  <si>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</si>
  <si>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</si>
  <si>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</si>
  <si>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</si>
  <si>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</si>
  <si>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</si>
  <si>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</si>
  <si>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</si>
  <si>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</si>
  <si>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</si>
  <si>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</si>
  <si>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</si>
  <si>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</si>
  <si>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</si>
  <si>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</si>
  <si>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</si>
  <si>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</si>
  <si>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</si>
  <si>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</si>
  <si>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</si>
  <si>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</si>
  <si>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</si>
  <si>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</si>
  <si>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</si>
  <si>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</si>
  <si>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</si>
  <si>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</si>
  <si>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</si>
  <si>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</si>
  <si>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</si>
  <si>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</si>
  <si>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</si>
  <si>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</si>
  <si>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</si>
  <si>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</si>
  <si>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</si>
  <si>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</si>
  <si>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</si>
  <si>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</si>
  <si>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</si>
  <si>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</si>
  <si>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</si>
  <si>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</si>
  <si>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</si>
  <si>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</si>
  <si>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</si>
  <si>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</si>
  <si>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</si>
  <si>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</si>
  <si>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</si>
  <si>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</si>
  <si>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</si>
  <si>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</si>
  <si>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</si>
  <si>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</si>
  <si>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</si>
  <si>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</si>
  <si>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</si>
  <si>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</si>
  <si>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</si>
  <si>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</si>
  <si>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</si>
  <si>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</si>
  <si>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</si>
  <si>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</si>
  <si>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</si>
  <si>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</si>
  <si>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</si>
  <si>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</si>
  <si>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</si>
  <si>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</si>
  <si>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</si>
  <si>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</si>
  <si>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</si>
  <si>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</si>
  <si>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</si>
  <si>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</si>
  <si>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</si>
  <si>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</si>
  <si>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</si>
  <si>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</si>
  <si>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</si>
  <si>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</si>
  <si>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</si>
  <si>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</si>
  <si>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</si>
  <si>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</si>
  <si>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</si>
  <si>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</si>
  <si>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</si>
  <si>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</si>
  <si>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</si>
  <si>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</si>
  <si>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</si>
  <si>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</si>
  <si>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</si>
  <si>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</si>
  <si>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</si>
  <si>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</si>
  <si>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</si>
  <si>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</si>
  <si>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</si>
  <si>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</si>
  <si>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</si>
  <si>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</si>
  <si>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</si>
  <si>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</si>
  <si>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</si>
  <si>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</si>
  <si>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</si>
  <si>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</si>
  <si>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</si>
  <si>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</si>
  <si>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</si>
  <si>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</si>
  <si>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</si>
  <si>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</si>
  <si>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</si>
  <si>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</si>
  <si>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</si>
  <si>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</si>
  <si>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</si>
  <si>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</si>
  <si>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</si>
  <si>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</si>
  <si>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</si>
  <si>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</si>
  <si>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</si>
  <si>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</si>
  <si>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</si>
  <si>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</si>
  <si>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</si>
  <si>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</si>
  <si>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</si>
  <si>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</si>
  <si>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</si>
  <si>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</si>
  <si>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</si>
  <si>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</si>
  <si>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</si>
  <si>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</si>
  <si>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</si>
  <si>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</si>
  <si>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</si>
  <si>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</si>
  <si>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</si>
  <si>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</si>
  <si>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</si>
  <si>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</si>
  <si>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</si>
  <si>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</si>
  <si>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</si>
  <si>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</si>
  <si>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</si>
  <si>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</si>
  <si>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</si>
  <si>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</si>
  <si>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</si>
  <si>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</si>
  <si>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</si>
  <si>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</si>
  <si>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</si>
  <si>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</si>
  <si>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</si>
  <si>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</si>
  <si>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</si>
  <si>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</si>
  <si>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</si>
  <si>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</si>
  <si>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</si>
  <si>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</si>
  <si>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</si>
  <si>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</si>
  <si>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</si>
  <si>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</si>
  <si>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</si>
  <si>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</si>
  <si>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</si>
  <si>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</si>
  <si>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</si>
  <si>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</si>
  <si>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</si>
  <si>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</si>
  <si>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</si>
  <si>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</si>
  <si>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</si>
  <si>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</si>
  <si>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</si>
  <si>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</si>
  <si>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</si>
  <si>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</si>
  <si>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</si>
  <si>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</si>
  <si>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</si>
  <si>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</si>
  <si>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</si>
  <si>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</si>
  <si>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</si>
  <si>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</si>
  <si>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</si>
  <si>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</si>
  <si>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</si>
  <si>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</si>
  <si>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</si>
  <si>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</si>
  <si>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</si>
  <si>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</si>
  <si>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</si>
  <si>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</si>
  <si>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</si>
  <si>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</si>
  <si>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</si>
  <si>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</si>
  <si>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</si>
  <si>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</si>
  <si>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</si>
  <si>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</si>
  <si>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</si>
  <si>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</si>
  <si>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</si>
  <si>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</si>
  <si>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</si>
  <si>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</si>
  <si>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</si>
  <si>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</si>
  <si>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</si>
  <si>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</si>
  <si>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</si>
  <si>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</si>
  <si>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</si>
  <si>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</si>
  <si>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</si>
  <si>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</si>
  <si>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</si>
  <si>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</si>
  <si>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</si>
  <si>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</si>
  <si>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</si>
  <si>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</si>
  <si>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</si>
  <si>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</si>
  <si>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</si>
  <si>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</si>
  <si>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</si>
  <si>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</si>
  <si>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</si>
  <si>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</si>
  <si>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</si>
  <si>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</si>
  <si>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</si>
  <si>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</si>
  <si>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</si>
  <si>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</si>
  <si>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</si>
  <si>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</si>
  <si>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</si>
  <si>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</si>
  <si>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</si>
  <si>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</si>
  <si>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</si>
  <si>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</si>
  <si>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</si>
  <si>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</si>
  <si>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</si>
  <si>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</si>
  <si>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</si>
  <si>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</si>
  <si>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</si>
  <si>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</si>
  <si>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</si>
  <si>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</si>
  <si>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</si>
  <si>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</si>
  <si>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</si>
  <si>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</si>
  <si>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</si>
  <si>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</si>
  <si>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</si>
  <si>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</si>
  <si>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</si>
  <si>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</si>
  <si>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</si>
  <si>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</si>
  <si>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</si>
  <si>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</si>
  <si>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</si>
  <si>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</si>
  <si>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</si>
  <si>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</si>
  <si>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</si>
  <si>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</si>
  <si>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</si>
  <si>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</si>
  <si>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</si>
  <si>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</si>
  <si>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</si>
  <si>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</si>
  <si>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</si>
  <si>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</si>
  <si>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</si>
  <si>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</si>
  <si>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</si>
  <si>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</si>
  <si>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</si>
  <si>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</si>
  <si>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</si>
  <si>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</si>
  <si>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</si>
  <si>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</si>
  <si>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</si>
  <si>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</si>
  <si>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</si>
  <si>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</si>
  <si>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</si>
  <si>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</si>
  <si>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</si>
  <si>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</si>
  <si>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</si>
  <si>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</si>
  <si>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</si>
  <si>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</si>
  <si>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</si>
  <si>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</si>
  <si>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</si>
  <si>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</si>
  <si>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</si>
  <si>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</si>
  <si>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</si>
  <si>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</si>
  <si>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</si>
  <si>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</si>
  <si>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</si>
  <si>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</si>
  <si>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</si>
  <si>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</si>
  <si>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</si>
  <si>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</si>
  <si>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</si>
  <si>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</si>
  <si>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</si>
  <si>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</si>
  <si>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</si>
  <si>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</si>
  <si>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</si>
  <si>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</si>
  <si>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</si>
  <si>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</si>
  <si>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</si>
  <si>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</si>
  <si>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</si>
  <si>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</si>
  <si>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</si>
  <si>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</si>
  <si>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</si>
  <si>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</si>
  <si>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</si>
  <si>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</si>
  <si>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</si>
  <si>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</si>
  <si>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</si>
  <si>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</si>
  <si>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</si>
  <si>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</si>
  <si>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</si>
  <si>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</si>
  <si>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</si>
  <si>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</si>
  <si>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</si>
  <si>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</si>
  <si>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</si>
  <si>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</si>
  <si>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</si>
  <si>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</si>
  <si>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</si>
  <si>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</si>
  <si>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</si>
  <si>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</si>
  <si>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</si>
  <si>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</si>
  <si>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</si>
  <si>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</si>
  <si>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</si>
  <si>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</si>
  <si>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</si>
  <si>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</si>
  <si>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</si>
  <si>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</si>
  <si>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</si>
  <si>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</si>
  <si>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</si>
  <si>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</si>
  <si>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</si>
  <si>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</si>
  <si>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</si>
  <si>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</si>
  <si>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</si>
  <si>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</si>
  <si>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</si>
  <si>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</si>
  <si>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</si>
  <si>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</si>
  <si>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</si>
  <si>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</si>
  <si>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</si>
  <si>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</si>
  <si>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</si>
  <si>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</si>
  <si>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</si>
  <si>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</si>
  <si>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</si>
  <si>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</si>
  <si>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</si>
  <si>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</si>
  <si>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</si>
  <si>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</si>
  <si>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</si>
  <si>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</si>
  <si>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</si>
  <si>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</si>
  <si>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</si>
  <si>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</si>
  <si>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</si>
  <si>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</si>
  <si>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</si>
  <si>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</si>
  <si>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</si>
  <si>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</si>
  <si>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</si>
  <si>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</si>
  <si>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</si>
  <si>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</si>
  <si>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</si>
  <si>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</si>
  <si>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</si>
  <si>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</si>
  <si>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</si>
  <si>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</si>
  <si>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</si>
  <si>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</si>
  <si>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</si>
  <si>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</si>
  <si>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</si>
  <si>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</si>
  <si>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</si>
  <si>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</si>
  <si>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</si>
  <si>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</si>
  <si>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</si>
  <si>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</si>
  <si>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</si>
  <si>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</si>
  <si>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</si>
  <si>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</si>
  <si>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</si>
  <si>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</si>
  <si>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</si>
  <si>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</si>
  <si>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</si>
  <si>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</si>
  <si>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</si>
  <si>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</si>
  <si>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</si>
  <si>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</si>
  <si>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</si>
  <si>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</si>
  <si>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</si>
  <si>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</si>
  <si>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</si>
  <si>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</si>
  <si>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</si>
  <si>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</si>
  <si>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</si>
  <si>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</si>
  <si>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</si>
  <si>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</si>
  <si>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</si>
  <si>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</si>
  <si>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</si>
  <si>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</si>
  <si>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</si>
  <si>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</si>
  <si>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</si>
  <si>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</si>
  <si>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</si>
  <si>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</si>
  <si>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</si>
  <si>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</si>
  <si>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</si>
  <si>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</si>
  <si>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</si>
  <si>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</si>
  <si>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</si>
  <si>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</si>
  <si>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</si>
  <si>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</si>
  <si>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</si>
  <si>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</si>
  <si>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</si>
  <si>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</si>
  <si>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</si>
  <si>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</si>
  <si>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</si>
  <si>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</si>
  <si>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</si>
  <si>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</si>
  <si>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</si>
  <si>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</si>
  <si>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</si>
  <si>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</si>
  <si>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</si>
  <si>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</si>
  <si>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</si>
  <si>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</si>
  <si>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</si>
  <si>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</si>
  <si>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</si>
  <si>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</si>
  <si>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</si>
  <si>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</si>
  <si>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</si>
  <si>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</si>
  <si>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</si>
  <si>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</si>
  <si>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</si>
  <si>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</si>
  <si>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</si>
  <si>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</si>
  <si>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</si>
  <si>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</si>
  <si>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</si>
  <si>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</si>
  <si>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</si>
  <si>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</si>
  <si>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</si>
  <si>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</si>
  <si>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</si>
  <si>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</si>
  <si>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</si>
  <si>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</si>
  <si>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</si>
  <si>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</si>
  <si>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</si>
  <si>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</si>
  <si>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</si>
  <si>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</si>
  <si>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</si>
  <si>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</si>
  <si>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</si>
  <si>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</si>
  <si>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</si>
  <si>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</si>
  <si>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</si>
  <si>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</si>
  <si>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</si>
  <si>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</si>
  <si>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</si>
  <si>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</si>
  <si>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</si>
  <si>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</si>
  <si>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</si>
  <si>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</si>
  <si>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</si>
  <si>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</si>
  <si>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</si>
  <si>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</si>
  <si>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</si>
  <si>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</si>
  <si>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</si>
  <si>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</si>
  <si>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</si>
  <si>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</si>
  <si>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</si>
  <si>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</si>
  <si>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</si>
  <si>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</si>
  <si>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</si>
  <si>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</si>
  <si>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</si>
  <si>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</si>
  <si>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</si>
  <si>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</si>
  <si>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</si>
  <si>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</si>
  <si>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</si>
  <si>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</si>
  <si>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</si>
  <si>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</si>
  <si>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</si>
  <si>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</si>
  <si>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</si>
  <si>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</si>
  <si>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</si>
  <si>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</si>
  <si>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</si>
  <si>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</si>
  <si>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</si>
  <si>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</si>
  <si>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</si>
  <si>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</si>
  <si>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</si>
  <si>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</si>
  <si>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</si>
  <si>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</si>
  <si>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</si>
  <si>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</si>
  <si>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</si>
  <si>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</si>
  <si>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</si>
  <si>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</si>
  <si>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</si>
  <si>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</si>
  <si>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</si>
  <si>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</si>
  <si>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</si>
  <si>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</si>
  <si>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</si>
  <si>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</si>
  <si>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</si>
  <si>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</si>
  <si>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</si>
  <si>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</si>
  <si>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</si>
  <si>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</si>
  <si>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</si>
  <si>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</si>
  <si>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</si>
  <si>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</si>
  <si>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</si>
  <si>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</si>
  <si>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</si>
  <si>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</si>
  <si>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</si>
  <si>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</si>
  <si>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</si>
  <si>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</si>
  <si>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</si>
  <si>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</si>
  <si>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</si>
  <si>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</si>
  <si>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</si>
  <si>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</si>
  <si>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</si>
  <si>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</si>
  <si>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</si>
  <si>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</si>
  <si>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</si>
  <si>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</si>
  <si>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</si>
  <si>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</si>
  <si>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</si>
  <si>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</si>
  <si>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</si>
  <si>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</si>
  <si>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</si>
  <si>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</si>
  <si>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</si>
  <si>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</si>
  <si>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</si>
  <si>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</si>
  <si>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</si>
  <si>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</si>
  <si>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</si>
  <si>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</si>
  <si>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</si>
  <si>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</si>
  <si>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</si>
  <si>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</si>
  <si>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</si>
  <si>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</si>
  <si>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</si>
  <si>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</si>
  <si>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</si>
  <si>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</si>
  <si>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</si>
  <si>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</si>
  <si>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</si>
  <si>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</si>
  <si>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</si>
  <si>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</si>
  <si>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</si>
  <si>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</si>
  <si>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</si>
  <si>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</si>
  <si>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</si>
  <si>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</si>
  <si>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</si>
  <si>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</si>
  <si>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</si>
  <si>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</si>
  <si>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</si>
  <si>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</si>
  <si>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</si>
  <si>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</si>
  <si>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</si>
  <si>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</si>
  <si>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</si>
  <si>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</si>
  <si>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</si>
  <si>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</si>
  <si>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</si>
  <si>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</si>
  <si>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</si>
  <si>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</si>
  <si>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</si>
  <si>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</si>
  <si>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</si>
  <si>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</si>
  <si>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</si>
  <si>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</si>
  <si>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</si>
  <si>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</si>
  <si>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</si>
  <si>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</si>
  <si>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</si>
  <si>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</si>
  <si>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</si>
  <si>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</si>
  <si>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</si>
  <si>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</si>
  <si>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</si>
  <si>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</si>
  <si>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</si>
  <si>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</si>
  <si>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</si>
  <si>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</si>
  <si>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</si>
  <si>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</si>
  <si>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</si>
  <si>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</si>
  <si>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</si>
  <si>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</si>
  <si>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</si>
  <si>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</si>
  <si>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</si>
  <si>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</si>
  <si>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</si>
  <si>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</si>
  <si>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</si>
  <si>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</si>
  <si>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</si>
  <si>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</si>
  <si>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</si>
  <si>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</si>
  <si>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</si>
  <si>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</si>
  <si>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</si>
  <si>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</si>
  <si>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</si>
  <si>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</si>
  <si>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</si>
  <si>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</si>
  <si>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</si>
  <si>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</si>
  <si>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</si>
  <si>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</si>
  <si>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</si>
  <si>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</si>
  <si>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</si>
  <si>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</si>
  <si>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</si>
  <si>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</si>
  <si>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</si>
  <si>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</si>
  <si>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</si>
  <si>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</si>
  <si>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</si>
  <si>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</si>
  <si>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</si>
  <si>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</si>
  <si>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</si>
  <si>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</si>
  <si>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</si>
  <si>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</si>
  <si>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</si>
  <si>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</si>
  <si>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</si>
  <si>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</si>
  <si>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</si>
  <si>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</si>
  <si>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</si>
  <si>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</si>
  <si>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</si>
  <si>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</si>
  <si>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</si>
  <si>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</si>
  <si>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</si>
  <si>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</si>
  <si>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</si>
  <si>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</si>
  <si>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</si>
  <si>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</si>
  <si>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</si>
  <si>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</si>
  <si>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</si>
  <si>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</si>
  <si>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</si>
  <si>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</si>
  <si>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</si>
  <si>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</si>
  <si>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</si>
  <si>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</si>
  <si>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</si>
  <si>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</si>
  <si>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</si>
  <si>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</si>
  <si>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</si>
  <si>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</si>
  <si>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</si>
  <si>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</si>
  <si>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</si>
  <si>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</si>
  <si>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</si>
  <si>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</si>
  <si>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</si>
  <si>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</si>
  <si>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</si>
  <si>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</si>
  <si>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</si>
  <si>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</si>
  <si>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</si>
  <si>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</si>
  <si>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</si>
  <si>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</si>
  <si>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</si>
  <si>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</si>
  <si>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</si>
  <si>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</si>
  <si>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</si>
  <si>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</si>
  <si>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</si>
  <si>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</si>
  <si>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</si>
  <si>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</si>
  <si>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</si>
  <si>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</si>
  <si>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</si>
  <si>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</si>
  <si>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</si>
  <si>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</si>
  <si>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</si>
  <si>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</si>
  <si>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</si>
  <si>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</si>
  <si>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</si>
  <si>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</si>
  <si>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</si>
  <si>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</si>
  <si>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</si>
  <si>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</si>
  <si>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</si>
  <si>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</si>
  <si>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</si>
  <si>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</si>
  <si>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</si>
  <si>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</si>
  <si>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</si>
  <si>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</si>
  <si>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</si>
  <si>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</si>
  <si>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</si>
  <si>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</si>
  <si>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</si>
  <si>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</si>
  <si>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</si>
  <si>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</si>
  <si>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</si>
  <si>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</si>
  <si>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</si>
  <si>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</si>
  <si>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</si>
  <si>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</si>
  <si>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</si>
  <si>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</si>
  <si>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</si>
  <si>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</si>
  <si>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</si>
  <si>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</si>
  <si>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</si>
  <si>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</si>
  <si>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</si>
  <si>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</si>
  <si>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</si>
  <si>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</si>
  <si>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</si>
  <si>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</si>
  <si>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</si>
  <si>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</si>
  <si>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</si>
  <si>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</si>
  <si>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</si>
  <si>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</si>
  <si>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</si>
  <si>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</si>
  <si>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</si>
  <si>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</si>
  <si>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</si>
  <si>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</si>
  <si>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</si>
  <si>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</si>
  <si>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</si>
  <si>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</si>
  <si>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</si>
  <si>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</si>
  <si>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</si>
  <si>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</si>
  <si>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</si>
  <si>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</si>
  <si>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</si>
  <si>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</si>
  <si>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</si>
  <si>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</si>
  <si>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</si>
  <si>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</si>
  <si>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</si>
  <si>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</si>
  <si>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</si>
  <si>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</si>
  <si>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</si>
  <si>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</si>
  <si>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</si>
  <si>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</si>
  <si>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</si>
  <si>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</si>
  <si>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</si>
  <si>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</si>
  <si>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</si>
  <si>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</si>
  <si>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</si>
  <si>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</si>
  <si>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</si>
  <si>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</si>
  <si>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</si>
  <si>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</si>
  <si>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</si>
  <si>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</si>
  <si>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</si>
  <si>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</si>
  <si>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</si>
  <si>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</si>
  <si>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</si>
  <si>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</si>
  <si>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</si>
  <si>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</si>
  <si>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</si>
  <si>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</si>
  <si>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</si>
  <si>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</si>
  <si>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</si>
  <si>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</si>
  <si>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</si>
  <si>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</si>
  <si>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</si>
  <si>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</si>
  <si>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</si>
  <si>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</si>
  <si>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</si>
  <si>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</si>
  <si>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</si>
  <si>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</si>
  <si>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</si>
  <si>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</si>
  <si>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</si>
  <si>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</si>
  <si>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</si>
  <si>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</si>
  <si>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</si>
  <si>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</si>
  <si>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</si>
  <si>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</si>
  <si>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</si>
  <si>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</si>
  <si>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</si>
  <si>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</si>
  <si>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</si>
  <si>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</si>
  <si>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</si>
  <si>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</si>
  <si>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</si>
  <si>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</si>
  <si>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</si>
  <si>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</si>
  <si>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</si>
  <si>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</si>
  <si>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</si>
  <si>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</si>
  <si>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</si>
  <si>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</si>
  <si>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</si>
  <si>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</si>
  <si>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</si>
  <si>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</si>
  <si>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</si>
  <si>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</si>
  <si>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</si>
  <si>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</si>
  <si>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</si>
  <si>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</si>
  <si>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</si>
  <si>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</si>
  <si>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</si>
  <si>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</si>
  <si>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</si>
  <si>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</si>
  <si>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</si>
  <si>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</si>
  <si>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</si>
  <si>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</si>
  <si>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</si>
  <si>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</si>
  <si>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</si>
  <si>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</si>
  <si>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</si>
  <si>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</si>
  <si>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</si>
  <si>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</si>
  <si>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</si>
  <si>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</si>
  <si>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</si>
  <si>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</si>
  <si>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</si>
  <si>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</si>
  <si>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</si>
  <si>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</si>
  <si>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</si>
  <si>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</si>
  <si>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</si>
  <si>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</si>
  <si>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</si>
  <si>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</si>
  <si>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</si>
  <si>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</si>
  <si>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</si>
  <si>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</si>
  <si>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</si>
  <si>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</si>
  <si>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</si>
  <si>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</si>
  <si>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</si>
  <si>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</si>
  <si>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</si>
  <si>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</si>
  <si>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</si>
  <si>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</si>
  <si>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</si>
  <si>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</si>
  <si>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</si>
  <si>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</si>
  <si>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</si>
  <si>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</si>
  <si>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</si>
  <si>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</si>
  <si>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</si>
  <si>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</si>
  <si>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</si>
  <si>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</si>
  <si>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</si>
  <si>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</si>
  <si>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</si>
  <si>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</si>
  <si>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</si>
  <si>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</si>
  <si>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</si>
  <si>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</si>
  <si>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</si>
  <si>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</si>
  <si>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</si>
  <si>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</si>
  <si>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</si>
  <si>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</si>
  <si>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</si>
  <si>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</si>
  <si>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</si>
  <si>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</si>
  <si>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</si>
  <si>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</si>
  <si>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</si>
  <si>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</si>
  <si>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</si>
  <si>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</si>
  <si>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</si>
  <si>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</si>
  <si>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</si>
  <si>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</si>
  <si>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</si>
  <si>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</si>
  <si>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</si>
  <si>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</si>
  <si>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</si>
  <si>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</si>
  <si>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</si>
  <si>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</si>
  <si>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</si>
  <si>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</si>
  <si>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</si>
  <si>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</si>
  <si>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</si>
  <si>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</si>
  <si>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</si>
  <si>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</si>
  <si>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</si>
  <si>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</si>
  <si>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</si>
  <si>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</si>
  <si>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</si>
  <si>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</si>
  <si>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</si>
  <si>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</si>
  <si>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</si>
  <si>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</si>
  <si>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</si>
  <si>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</si>
  <si>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</si>
  <si>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</si>
  <si>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</si>
  <si>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</si>
  <si>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</si>
  <si>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</si>
  <si>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</si>
  <si>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</si>
  <si>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</si>
  <si>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</si>
  <si>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</si>
  <si>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</si>
  <si>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</si>
  <si>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</si>
  <si>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</si>
  <si>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</si>
  <si>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</si>
  <si>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</si>
  <si>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</si>
  <si>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</si>
  <si>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</si>
  <si>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</si>
  <si>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</si>
  <si>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</si>
  <si>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</si>
  <si>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</si>
  <si>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</si>
  <si>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</si>
  <si>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</si>
  <si>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</si>
  <si>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</si>
  <si>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</si>
  <si>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</si>
  <si>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</si>
  <si>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</si>
  <si>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</si>
  <si>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</si>
  <si>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</si>
  <si>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</si>
  <si>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</si>
  <si>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</si>
  <si>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</si>
  <si>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</si>
  <si>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</si>
  <si>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</si>
  <si>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</si>
  <si>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</si>
  <si>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</si>
  <si>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</si>
  <si>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</si>
  <si>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</si>
  <si>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</si>
  <si>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</si>
  <si>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</si>
  <si>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</si>
  <si>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</si>
  <si>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</si>
  <si>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</si>
  <si>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</si>
  <si>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</si>
  <si>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</si>
  <si>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</si>
  <si>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</si>
  <si>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</si>
  <si>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</si>
  <si>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</si>
  <si>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</si>
  <si>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</si>
  <si>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</si>
  <si>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</si>
  <si>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</si>
  <si>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</si>
  <si>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</si>
  <si>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</si>
  <si>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</si>
  <si>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</si>
  <si>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</si>
  <si>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</si>
  <si>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</si>
  <si>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</si>
  <si>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</si>
  <si>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</si>
  <si>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</si>
  <si>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</si>
  <si>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</si>
  <si>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</si>
  <si>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</si>
  <si>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</si>
  <si>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</si>
  <si>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</si>
  <si>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</si>
  <si>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</si>
  <si>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</si>
  <si>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</si>
  <si>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</si>
  <si>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</si>
  <si>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</si>
  <si>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</si>
  <si>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</si>
  <si>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</si>
  <si>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</si>
  <si>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</si>
  <si>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</si>
  <si>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</si>
  <si>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</si>
  <si>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</si>
  <si>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</si>
  <si>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</si>
  <si>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</si>
  <si>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</si>
  <si>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</si>
  <si>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</si>
  <si>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</si>
  <si>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</si>
  <si>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</si>
  <si>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</si>
  <si>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</si>
  <si>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</si>
  <si>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</si>
  <si>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</si>
  <si>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</si>
  <si>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</si>
  <si>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</si>
  <si>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</si>
  <si>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</si>
  <si>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</si>
  <si>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</si>
  <si>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</si>
  <si>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</si>
  <si>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</si>
  <si>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</si>
  <si>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</si>
  <si>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</si>
  <si>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</si>
  <si>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</si>
  <si>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</si>
  <si>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</si>
  <si>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</si>
  <si>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</si>
  <si>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</si>
  <si>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</si>
  <si>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</si>
  <si>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</si>
  <si>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</si>
  <si>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</si>
  <si>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</si>
  <si>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</si>
  <si>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</si>
  <si>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</si>
  <si>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</si>
  <si>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</si>
  <si>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</si>
  <si>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</si>
  <si>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</si>
  <si>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</si>
  <si>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</si>
  <si>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</si>
  <si>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</si>
  <si>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</si>
  <si>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</si>
  <si>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</si>
  <si>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</si>
  <si>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</si>
  <si>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</si>
  <si>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</si>
  <si>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</si>
  <si>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</si>
  <si>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</si>
  <si>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</si>
  <si>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</si>
  <si>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</si>
  <si>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</si>
  <si>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</si>
  <si>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</si>
  <si>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</si>
  <si>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</si>
  <si>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</si>
  <si>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</si>
  <si>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</si>
  <si>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</si>
  <si>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</si>
  <si>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</si>
  <si>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</si>
  <si>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</si>
  <si>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</si>
  <si>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</si>
  <si>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</si>
  <si>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</si>
  <si>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</si>
  <si>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</si>
  <si>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</si>
  <si>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</si>
  <si>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</si>
  <si>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</si>
  <si>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</si>
  <si>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</si>
  <si>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</si>
  <si>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</si>
  <si>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</si>
  <si>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</si>
  <si>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</si>
  <si>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</si>
  <si>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</si>
  <si>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</si>
  <si>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</si>
  <si>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IGR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</si>
</sst>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49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 vertical="top"/>
    </xf>
    <xf numFmtId="49" fontId="0" fillId="0" borderId="0" xfId="0" applyNumberFormat="1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1" fillId="0" borderId="0" xfId="0" applyFon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Font="1" applyAlignment="1">
      <alignment horizontal="right"/>
    </xf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8-9B49-85BA-DE4CBFD3C9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18-9B49-85BA-DE4CBFD3C9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18-9B49-85BA-DE4CBFD3C9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18-9B49-85BA-DE4CBFD3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758575"/>
        <c:axId val="158561343"/>
      </c:barChart>
      <c:catAx>
        <c:axId val="15875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61343"/>
        <c:crosses val="autoZero"/>
        <c:auto val="1"/>
        <c:lblAlgn val="ctr"/>
        <c:lblOffset val="100"/>
        <c:noMultiLvlLbl val="0"/>
      </c:catAx>
      <c:valAx>
        <c:axId val="1585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5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ED-1C4E-BC34-0C2FC676EB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7ED-1C4E-BC34-0C2FC676EB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7ED-1C4E-BC34-0C2FC676E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273407"/>
        <c:axId val="171493935"/>
      </c:barChart>
      <c:catAx>
        <c:axId val="171273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93935"/>
        <c:crosses val="autoZero"/>
        <c:auto val="1"/>
        <c:lblAlgn val="ctr"/>
        <c:lblOffset val="100"/>
        <c:noMultiLvlLbl val="0"/>
      </c:catAx>
      <c:valAx>
        <c:axId val="17149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73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B-8446-AA12-6F4977959D7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FB-8446-AA12-6F4977959D7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FB-8446-AA12-6F4977959D7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FB-8446-AA12-6F4977959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948767"/>
        <c:axId val="604113311"/>
      </c:lineChart>
      <c:catAx>
        <c:axId val="22994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13311"/>
        <c:crosses val="autoZero"/>
        <c:auto val="1"/>
        <c:lblAlgn val="ctr"/>
        <c:lblOffset val="100"/>
        <c:noMultiLvlLbl val="0"/>
      </c:catAx>
      <c:valAx>
        <c:axId val="60411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4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- Distribution of Goals vs.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- Distribution of Goals vs. Pledged</a:t>
          </a:r>
        </a:p>
      </cx:txPr>
    </cx:title>
    <cx:plotArea>
      <cx:plotAreaRegion>
        <cx:series layoutId="boxWhisker" uniqueId="{9BF6D563-EDD2-5B4A-AD6F-78F40B8B700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4A951D4-851B-0541-B068-394C32824CB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51C1A9-677D-EF4A-950A-C14F22BCC941}">
  <sheetPr/>
  <sheetViews>
    <sheetView tabSelected="1" zoomScale="1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</xdr:colOff>
      <xdr:row>0</xdr:row>
      <xdr:rowOff>60960</xdr:rowOff>
    </xdr:from>
    <xdr:to>
      <xdr:col>13</xdr:col>
      <xdr:colOff>645160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0C7EF-6C16-CAAC-A2BD-A5383415C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2</xdr:row>
      <xdr:rowOff>119063</xdr:rowOff>
    </xdr:from>
    <xdr:to>
      <xdr:col>15</xdr:col>
      <xdr:colOff>127000</xdr:colOff>
      <xdr:row>29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0016F-9D9F-1E77-8DF2-8FA470FD3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61547</xdr:colOff>
      <xdr:row>2</xdr:row>
      <xdr:rowOff>74246</xdr:rowOff>
    </xdr:from>
    <xdr:to>
      <xdr:col>18</xdr:col>
      <xdr:colOff>214924</xdr:colOff>
      <xdr:row>31</xdr:row>
      <xdr:rowOff>97692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F73216-4908-12EA-1BC3-B137A2755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488" cy="62835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9C5B56-6B81-BF6E-72A5-D986645C6C3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567B4A9-19DE-FBEE-A21C-E07A61A120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488" cy="62835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a Potts" refreshedDate="44719.366060300927" createdVersion="8" refreshedVersion="8" minRefreshableVersion="3" recordCount="4114" xr:uid="{6E602845-4EA5-8A4C-A232-11FF7E3541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ra Potts" refreshedDate="44719.41713321759" createdVersion="8" refreshedVersion="8" minRefreshableVersion="3" recordCount="4114" xr:uid="{1C3A557D-1F63-EE4E-AAA2-4856B533F5A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2369E3-AEA9-E243-9693-F62BC652188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D2EE4-F7DC-C143-A337-6EB4AA3C7E5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393CE3-D244-EA4D-A0E4-354D4B6E402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60" zoomScaleNormal="160" workbookViewId="0">
      <pane ySplit="521" topLeftCell="A2924" activePane="bottomLeft" state="frozen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style="10" bestFit="1" customWidth="1"/>
    <col min="17" max="17" width="13.6640625" bestFit="1" customWidth="1"/>
    <col min="18" max="18" width="14.5" bestFit="1" customWidth="1"/>
    <col min="19" max="19" width="20.6640625" style="16" bestFit="1" customWidth="1"/>
    <col min="20" max="20" width="19.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8358</v>
      </c>
      <c r="R1" s="9" t="s">
        <v>8359</v>
      </c>
      <c r="S1" s="15" t="s">
        <v>8366</v>
      </c>
      <c r="T1" s="15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43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>
        <f>IFERROR(ROUND(E2844/L2844,2),0)</f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>
        <f t="shared" ref="P2845:P2908" si="180">IFERROR(ROUND(E2845/L2845,2),0)</f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80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80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>
        <f t="shared" si="180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>
        <f t="shared" si="180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80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80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80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>
        <f t="shared" si="180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80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>
        <f t="shared" si="180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80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80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80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80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>
        <f t="shared" si="180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80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80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80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80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80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80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>
        <f t="shared" si="180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80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80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80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80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80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80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>
        <f t="shared" si="180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80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80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80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>
        <f t="shared" si="180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80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80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80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80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s="10">
        <f t="shared" si="180"/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10">
        <f t="shared" si="180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10">
        <f t="shared" si="180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10">
        <f t="shared" si="180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10">
        <f t="shared" si="180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10">
        <f t="shared" si="180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10">
        <f t="shared" si="180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10">
        <f t="shared" si="180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10">
        <f t="shared" si="180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10">
        <f t="shared" si="180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10">
        <f t="shared" si="180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10">
        <f t="shared" si="180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10">
        <f t="shared" si="180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10">
        <f t="shared" si="180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10">
        <f t="shared" si="180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10">
        <f t="shared" si="180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10">
        <f t="shared" si="180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10">
        <f t="shared" si="180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10">
        <f t="shared" si="180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10">
        <f t="shared" si="180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10">
        <f t="shared" si="180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10">
        <f t="shared" si="180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10">
        <f t="shared" si="180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10">
        <f t="shared" si="180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10">
        <f t="shared" si="180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10">
        <f t="shared" si="180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10">
        <f t="shared" ref="P2909:P2972" si="184">IFERROR(ROUND(E2909/L2909,2),0)</f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10">
        <f t="shared" si="184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10">
        <f t="shared" si="184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10">
        <f t="shared" si="184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10">
        <f t="shared" si="184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10">
        <f t="shared" si="184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10">
        <f t="shared" si="184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10">
        <f t="shared" si="184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10">
        <f t="shared" si="184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10">
        <f t="shared" si="184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10">
        <f t="shared" si="184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10">
        <f t="shared" si="184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10">
        <f t="shared" si="184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10">
        <f t="shared" si="184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10">
        <f t="shared" si="184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10">
        <f t="shared" si="184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10">
        <f t="shared" si="184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10">
        <f t="shared" si="184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10">
        <f t="shared" si="184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10">
        <f t="shared" si="184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10">
        <f t="shared" si="184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10">
        <f t="shared" si="184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10">
        <f t="shared" si="184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10">
        <f t="shared" si="184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10">
        <f t="shared" si="184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10">
        <f t="shared" si="184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10">
        <f t="shared" si="184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10">
        <f t="shared" si="184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10">
        <f t="shared" si="184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10">
        <f t="shared" si="184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10">
        <f t="shared" si="184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10">
        <f t="shared" si="184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10">
        <f t="shared" si="184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10">
        <f t="shared" si="184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10">
        <f t="shared" si="184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10">
        <f t="shared" si="184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10">
        <f t="shared" si="184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 s="10">
        <f t="shared" si="184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s="10">
        <f t="shared" si="184"/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10">
        <f t="shared" si="184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10">
        <f t="shared" si="184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10">
        <f t="shared" si="184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10">
        <f t="shared" si="184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10">
        <f t="shared" si="184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10">
        <f t="shared" si="184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10">
        <f t="shared" si="184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10">
        <f t="shared" si="184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10">
        <f t="shared" si="184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10">
        <f t="shared" si="184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10">
        <f t="shared" si="184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10">
        <f t="shared" si="184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10">
        <f t="shared" si="184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10">
        <f t="shared" si="184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10">
        <f t="shared" si="184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10">
        <f t="shared" si="184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10">
        <f t="shared" si="184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10">
        <f t="shared" si="184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10">
        <f t="shared" si="184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10">
        <f t="shared" si="184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10">
        <f t="shared" si="184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10">
        <f t="shared" si="184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10">
        <f t="shared" si="184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10">
        <f t="shared" si="184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10">
        <f t="shared" si="184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10">
        <f t="shared" ref="P2973:P3036" si="188">IFERROR(ROUND(E2973/L2973,2),0)</f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10">
        <f t="shared" si="188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10">
        <f t="shared" si="188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10">
        <f t="shared" si="188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10">
        <f t="shared" si="188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10">
        <f t="shared" si="188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10">
        <f t="shared" si="188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10">
        <f t="shared" si="188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10">
        <f t="shared" si="188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10">
        <f t="shared" si="188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10">
        <f t="shared" si="188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10">
        <f t="shared" si="188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10">
        <f t="shared" si="188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10">
        <f t="shared" si="188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10">
        <f t="shared" si="188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10">
        <f t="shared" si="188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10">
        <f t="shared" si="188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10">
        <f t="shared" si="188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10">
        <f t="shared" si="188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10">
        <f t="shared" si="188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10">
        <f t="shared" si="188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10">
        <f t="shared" si="188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10">
        <f t="shared" si="188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10">
        <f t="shared" si="188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10">
        <f t="shared" si="188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10">
        <f t="shared" si="188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10">
        <f t="shared" si="188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10">
        <f t="shared" si="188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10">
        <f t="shared" si="188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10">
        <f t="shared" si="188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10">
        <f t="shared" si="188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10">
        <f t="shared" si="188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10">
        <f t="shared" si="188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10">
        <f t="shared" si="188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10">
        <f t="shared" si="188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10">
        <f t="shared" si="188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10">
        <f t="shared" si="188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 s="10">
        <f t="shared" si="188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 s="10">
        <f t="shared" si="188"/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10">
        <f t="shared" si="188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10">
        <f t="shared" si="188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10">
        <f t="shared" si="188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10">
        <f t="shared" si="188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10">
        <f t="shared" si="188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10">
        <f t="shared" si="188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10">
        <f t="shared" si="188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10">
        <f t="shared" si="188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10">
        <f t="shared" si="188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10">
        <f t="shared" si="188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10">
        <f t="shared" si="188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10">
        <f t="shared" si="188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10">
        <f t="shared" si="188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10">
        <f t="shared" si="188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10">
        <f t="shared" si="188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10">
        <f t="shared" si="188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10">
        <f t="shared" si="188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10">
        <f t="shared" si="188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10">
        <f t="shared" si="188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10">
        <f t="shared" si="188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10">
        <f t="shared" si="188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10">
        <f t="shared" si="188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10">
        <f t="shared" si="188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10">
        <f t="shared" si="188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10">
        <f t="shared" si="188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10">
        <f t="shared" ref="P3037:P3100" si="192">IFERROR(ROUND(E3037/L3037,2),0)</f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10">
        <f t="shared" si="192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10">
        <f t="shared" si="192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10">
        <f t="shared" si="192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10">
        <f t="shared" si="192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10">
        <f t="shared" si="192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10">
        <f t="shared" si="192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10">
        <f t="shared" si="192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10">
        <f t="shared" si="192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10">
        <f t="shared" si="192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10">
        <f t="shared" si="192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10">
        <f t="shared" si="192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10">
        <f t="shared" si="192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10">
        <f t="shared" si="192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10">
        <f t="shared" si="192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10">
        <f t="shared" si="192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10">
        <f t="shared" si="192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10">
        <f t="shared" si="192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10">
        <f t="shared" si="192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10">
        <f t="shared" si="192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10">
        <f t="shared" si="192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10">
        <f t="shared" si="192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10">
        <f t="shared" si="192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10">
        <f t="shared" si="192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10">
        <f t="shared" si="192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10">
        <f t="shared" si="192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10">
        <f t="shared" si="192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10">
        <f t="shared" si="192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10">
        <f t="shared" si="192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10">
        <f t="shared" si="192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10">
        <f t="shared" si="192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10">
        <f t="shared" si="192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10">
        <f t="shared" si="192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10">
        <f t="shared" si="192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10">
        <f t="shared" si="192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10">
        <f t="shared" si="192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10">
        <f t="shared" si="192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 s="10">
        <f t="shared" si="192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 s="10">
        <f t="shared" si="192"/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10">
        <f t="shared" si="192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10">
        <f t="shared" si="192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10">
        <f t="shared" si="192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10">
        <f t="shared" si="192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10">
        <f t="shared" si="192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10">
        <f t="shared" si="192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10">
        <f t="shared" si="192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10">
        <f t="shared" si="192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10">
        <f t="shared" si="192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10">
        <f t="shared" si="192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10">
        <f t="shared" si="192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10">
        <f t="shared" si="192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10">
        <f t="shared" si="192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10">
        <f t="shared" si="192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10">
        <f t="shared" si="192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10">
        <f t="shared" si="192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10">
        <f t="shared" si="192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10">
        <f t="shared" si="192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10">
        <f t="shared" si="192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10">
        <f t="shared" si="192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10">
        <f t="shared" si="192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10">
        <f t="shared" si="192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10">
        <f t="shared" si="192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10">
        <f t="shared" si="192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10">
        <f t="shared" si="192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10">
        <f t="shared" ref="P3101:P3164" si="196">IFERROR(ROUND(E3101/L3101,2),0)</f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10">
        <f t="shared" si="196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10">
        <f t="shared" si="196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10">
        <f t="shared" si="196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10">
        <f t="shared" si="196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10">
        <f t="shared" si="196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10">
        <f t="shared" si="196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10">
        <f t="shared" si="196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10">
        <f t="shared" si="196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10">
        <f t="shared" si="196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10">
        <f t="shared" si="196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10">
        <f t="shared" si="196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10">
        <f t="shared" si="196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10">
        <f t="shared" si="196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10">
        <f t="shared" si="196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10">
        <f t="shared" si="196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10">
        <f t="shared" si="196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10">
        <f t="shared" si="196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10">
        <f t="shared" si="196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10">
        <f t="shared" si="196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10">
        <f t="shared" si="196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10">
        <f t="shared" si="196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10">
        <f t="shared" si="196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10">
        <f t="shared" si="196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10">
        <f t="shared" si="196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10">
        <f t="shared" si="196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10">
        <f t="shared" si="196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10">
        <f t="shared" si="196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10">
        <f t="shared" si="196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10">
        <f t="shared" si="196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10">
        <f t="shared" si="196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10">
        <f t="shared" si="196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10">
        <f t="shared" si="196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10">
        <f t="shared" si="196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10">
        <f t="shared" si="196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10">
        <f t="shared" si="196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10">
        <f t="shared" si="196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 s="10">
        <f t="shared" si="196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 s="10">
        <f t="shared" si="196"/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10">
        <f t="shared" si="196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10">
        <f t="shared" si="196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10">
        <f t="shared" si="196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10">
        <f t="shared" si="196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10">
        <f t="shared" si="196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10">
        <f t="shared" si="196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10">
        <f t="shared" si="196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10">
        <f t="shared" si="196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10">
        <f t="shared" si="196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10">
        <f t="shared" si="196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10">
        <f t="shared" si="196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10">
        <f t="shared" si="196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10">
        <f t="shared" si="196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10">
        <f t="shared" si="196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10">
        <f t="shared" si="196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10">
        <f t="shared" si="196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10">
        <f t="shared" si="196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10">
        <f t="shared" si="196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10">
        <f t="shared" si="196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10">
        <f t="shared" si="196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10">
        <f t="shared" si="196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10">
        <f t="shared" si="196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10">
        <f t="shared" si="196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10">
        <f t="shared" si="196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10">
        <f t="shared" si="196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10">
        <f t="shared" ref="P3165:P3228" si="200">IFERROR(ROUND(E3165/L3165,2),0)</f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10">
        <f t="shared" si="200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10">
        <f t="shared" si="200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10">
        <f t="shared" si="200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10">
        <f t="shared" si="200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10">
        <f t="shared" si="200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10">
        <f t="shared" si="200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10">
        <f t="shared" si="200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10">
        <f t="shared" si="200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10">
        <f t="shared" si="200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10">
        <f t="shared" si="200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10">
        <f t="shared" si="200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10">
        <f t="shared" si="200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10">
        <f t="shared" si="200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10">
        <f t="shared" si="200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10">
        <f t="shared" si="200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10">
        <f t="shared" si="200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10">
        <f t="shared" si="200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10">
        <f t="shared" si="200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10">
        <f t="shared" si="200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10">
        <f t="shared" si="200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10">
        <f t="shared" si="200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10">
        <f t="shared" si="200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10">
        <f t="shared" si="200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10">
        <f t="shared" si="200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10">
        <f t="shared" si="200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10">
        <f t="shared" si="200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10">
        <f t="shared" si="200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10">
        <f t="shared" si="200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10">
        <f t="shared" si="200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10">
        <f t="shared" si="200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10">
        <f t="shared" si="200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10">
        <f t="shared" si="200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10">
        <f t="shared" si="200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10">
        <f t="shared" si="200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10">
        <f t="shared" si="200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10">
        <f t="shared" si="200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 s="10">
        <f t="shared" si="200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 s="10">
        <f t="shared" si="200"/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10">
        <f t="shared" si="200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10">
        <f t="shared" si="200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10">
        <f t="shared" si="200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10">
        <f t="shared" si="200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10">
        <f t="shared" si="200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10">
        <f t="shared" si="200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10">
        <f t="shared" si="200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10">
        <f t="shared" si="200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10">
        <f t="shared" si="200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10">
        <f t="shared" si="200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10">
        <f t="shared" si="200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10">
        <f t="shared" si="200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10">
        <f t="shared" si="200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10">
        <f t="shared" si="200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10">
        <f t="shared" si="200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10">
        <f t="shared" si="200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10">
        <f t="shared" si="200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10">
        <f t="shared" si="200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10">
        <f t="shared" si="200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10">
        <f t="shared" si="200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10">
        <f t="shared" si="200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10">
        <f t="shared" si="200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10">
        <f t="shared" si="200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10">
        <f t="shared" si="200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10">
        <f t="shared" si="200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10">
        <f t="shared" ref="P3229:P3292" si="204">IFERROR(ROUND(E3229/L3229,2),0)</f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10">
        <f t="shared" si="204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10">
        <f t="shared" si="204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10">
        <f t="shared" si="204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10">
        <f t="shared" si="204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10">
        <f t="shared" si="204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10">
        <f t="shared" si="204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10">
        <f t="shared" si="204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10">
        <f t="shared" si="204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10">
        <f t="shared" si="204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10">
        <f t="shared" si="204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10">
        <f t="shared" si="204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10">
        <f t="shared" si="204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10">
        <f t="shared" si="204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10">
        <f t="shared" si="204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10">
        <f t="shared" si="204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10">
        <f t="shared" si="204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10">
        <f t="shared" si="204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10">
        <f t="shared" si="204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10">
        <f t="shared" si="204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10">
        <f t="shared" si="204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10">
        <f t="shared" si="204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10">
        <f t="shared" si="204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10">
        <f t="shared" si="204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10">
        <f t="shared" si="204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10">
        <f t="shared" si="204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10">
        <f t="shared" si="204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10">
        <f t="shared" si="204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10">
        <f t="shared" si="204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10">
        <f t="shared" si="204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10">
        <f t="shared" si="204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10">
        <f t="shared" si="204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10">
        <f t="shared" si="204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10">
        <f t="shared" si="204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10">
        <f t="shared" si="204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10">
        <f t="shared" si="204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10">
        <f t="shared" si="204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 s="10">
        <f t="shared" si="204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 s="10">
        <f t="shared" si="204"/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10">
        <f t="shared" si="204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10">
        <f t="shared" si="204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10">
        <f t="shared" si="204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10">
        <f t="shared" si="204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10">
        <f t="shared" si="204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10">
        <f t="shared" si="204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10">
        <f t="shared" si="204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10">
        <f t="shared" si="204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10">
        <f t="shared" si="204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10">
        <f t="shared" si="204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10">
        <f t="shared" si="204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10">
        <f t="shared" si="204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10">
        <f t="shared" si="204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10">
        <f t="shared" si="204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10">
        <f t="shared" si="204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10">
        <f t="shared" si="204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10">
        <f t="shared" si="204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10">
        <f t="shared" si="204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10">
        <f t="shared" si="204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10">
        <f t="shared" si="204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10">
        <f t="shared" si="204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10">
        <f t="shared" si="204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10">
        <f t="shared" si="204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10">
        <f t="shared" si="204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10">
        <f t="shared" si="204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10">
        <f t="shared" ref="P3293:P3356" si="208">IFERROR(ROUND(E3293/L3293,2),0)</f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10">
        <f t="shared" si="208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10">
        <f t="shared" si="208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10">
        <f t="shared" si="208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10">
        <f t="shared" si="208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10">
        <f t="shared" si="208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10">
        <f t="shared" si="208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10">
        <f t="shared" si="208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10">
        <f t="shared" si="208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10">
        <f t="shared" si="208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10">
        <f t="shared" si="208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10">
        <f t="shared" si="208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10">
        <f t="shared" si="208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10">
        <f t="shared" si="208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10">
        <f t="shared" si="208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10">
        <f t="shared" si="208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10">
        <f t="shared" si="208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10">
        <f t="shared" si="208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10">
        <f t="shared" si="208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10">
        <f t="shared" si="208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10">
        <f t="shared" si="208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10">
        <f t="shared" si="208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10">
        <f t="shared" si="208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10">
        <f t="shared" si="208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10">
        <f t="shared" si="208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10">
        <f t="shared" si="208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10">
        <f t="shared" si="208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10">
        <f t="shared" si="208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10">
        <f t="shared" si="208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10">
        <f t="shared" si="208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10">
        <f t="shared" si="208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10">
        <f t="shared" si="208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10">
        <f t="shared" si="208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10">
        <f t="shared" si="208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10">
        <f t="shared" si="208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10">
        <f t="shared" si="208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10">
        <f t="shared" si="208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 s="10">
        <f t="shared" si="208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 s="10">
        <f t="shared" si="208"/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10">
        <f t="shared" si="208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10">
        <f t="shared" si="208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10">
        <f t="shared" si="208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10">
        <f t="shared" si="208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10">
        <f t="shared" si="208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10">
        <f t="shared" si="208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10">
        <f t="shared" si="208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10">
        <f t="shared" si="208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10">
        <f t="shared" si="208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10">
        <f t="shared" si="208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10">
        <f t="shared" si="208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10">
        <f t="shared" si="208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10">
        <f t="shared" si="208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10">
        <f t="shared" si="208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10">
        <f t="shared" si="208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10">
        <f t="shared" si="208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10">
        <f t="shared" si="208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10">
        <f t="shared" si="208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10">
        <f t="shared" si="208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10">
        <f t="shared" si="208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10">
        <f t="shared" si="208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10">
        <f t="shared" si="208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10">
        <f t="shared" si="208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10">
        <f t="shared" si="208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10">
        <f t="shared" si="208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10">
        <f t="shared" ref="P3357:P3420" si="212">IFERROR(ROUND(E3357/L3357,2),0)</f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10">
        <f t="shared" si="212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10">
        <f t="shared" si="212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10">
        <f t="shared" si="212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10">
        <f t="shared" si="212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10">
        <f t="shared" si="212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10">
        <f t="shared" si="212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10">
        <f t="shared" si="212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10">
        <f t="shared" si="212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10">
        <f t="shared" si="212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10">
        <f t="shared" si="212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10">
        <f t="shared" si="212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10">
        <f t="shared" si="212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10">
        <f t="shared" si="212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10">
        <f t="shared" si="212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10">
        <f t="shared" si="212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10">
        <f t="shared" si="212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10">
        <f t="shared" si="212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10">
        <f t="shared" si="212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10">
        <f t="shared" si="212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10">
        <f t="shared" si="212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10">
        <f t="shared" si="212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10">
        <f t="shared" si="212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10">
        <f t="shared" si="212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10">
        <f t="shared" si="212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10">
        <f t="shared" si="212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10">
        <f t="shared" si="212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10">
        <f t="shared" si="212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10">
        <f t="shared" si="212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10">
        <f t="shared" si="212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10">
        <f t="shared" si="212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10">
        <f t="shared" si="212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10">
        <f t="shared" si="212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10">
        <f t="shared" si="212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10">
        <f t="shared" si="212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10">
        <f t="shared" si="212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10">
        <f t="shared" si="212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 s="10">
        <f t="shared" si="212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 s="10">
        <f t="shared" si="212"/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10">
        <f t="shared" si="212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10">
        <f t="shared" si="212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10">
        <f t="shared" si="212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10">
        <f t="shared" si="212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10">
        <f t="shared" si="212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10">
        <f t="shared" si="212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10">
        <f t="shared" si="212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10">
        <f t="shared" si="212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10">
        <f t="shared" si="212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10">
        <f t="shared" si="212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10">
        <f t="shared" si="212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10">
        <f t="shared" si="212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10">
        <f t="shared" si="212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10">
        <f t="shared" si="212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10">
        <f t="shared" si="212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10">
        <f t="shared" si="212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10">
        <f t="shared" si="212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10">
        <f t="shared" si="212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10">
        <f t="shared" si="212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10">
        <f t="shared" si="212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10">
        <f t="shared" si="212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10">
        <f t="shared" si="212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10">
        <f t="shared" si="212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10">
        <f t="shared" si="212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10">
        <f t="shared" si="212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10">
        <f t="shared" ref="P3421:P3484" si="216">IFERROR(ROUND(E3421/L3421,2),0)</f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10">
        <f t="shared" si="216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10">
        <f t="shared" si="216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10">
        <f t="shared" si="216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10">
        <f t="shared" si="216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10">
        <f t="shared" si="216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10">
        <f t="shared" si="216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10">
        <f t="shared" si="216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10">
        <f t="shared" si="216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10">
        <f t="shared" si="216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10">
        <f t="shared" si="216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10">
        <f t="shared" si="216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10">
        <f t="shared" si="216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10">
        <f t="shared" si="216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10">
        <f t="shared" si="216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10">
        <f t="shared" si="216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10">
        <f t="shared" si="216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10">
        <f t="shared" si="216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10">
        <f t="shared" si="216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10">
        <f t="shared" si="216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10">
        <f t="shared" si="216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10">
        <f t="shared" si="216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10">
        <f t="shared" si="216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10">
        <f t="shared" si="216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10">
        <f t="shared" si="216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10">
        <f t="shared" si="216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10">
        <f t="shared" si="216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10">
        <f t="shared" si="216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10">
        <f t="shared" si="216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10">
        <f t="shared" si="216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10">
        <f t="shared" si="216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10">
        <f t="shared" si="216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10">
        <f t="shared" si="216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10">
        <f t="shared" si="216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10">
        <f t="shared" si="216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10">
        <f t="shared" si="216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10">
        <f t="shared" si="216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 s="10">
        <f t="shared" si="216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 s="10">
        <f t="shared" si="216"/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10">
        <f t="shared" si="216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10">
        <f t="shared" si="216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10">
        <f t="shared" si="216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10">
        <f t="shared" si="216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10">
        <f t="shared" si="216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10">
        <f t="shared" si="216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10">
        <f t="shared" si="216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10">
        <f t="shared" si="216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10">
        <f t="shared" si="216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10">
        <f t="shared" si="216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10">
        <f t="shared" si="216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10">
        <f t="shared" si="216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10">
        <f t="shared" si="216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10">
        <f t="shared" si="216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10">
        <f t="shared" si="216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10">
        <f t="shared" si="216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10">
        <f t="shared" si="216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10">
        <f t="shared" si="216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10">
        <f t="shared" si="216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10">
        <f t="shared" si="216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10">
        <f t="shared" si="216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10">
        <f t="shared" si="216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10">
        <f t="shared" si="216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10">
        <f t="shared" si="216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10">
        <f t="shared" si="216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10">
        <f t="shared" ref="P3485:P3548" si="220">IFERROR(ROUND(E3485/L3485,2),0)</f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10">
        <f t="shared" si="220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10">
        <f t="shared" si="220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10">
        <f t="shared" si="220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10">
        <f t="shared" si="220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10">
        <f t="shared" si="220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10">
        <f t="shared" si="220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10">
        <f t="shared" si="220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10">
        <f t="shared" si="220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10">
        <f t="shared" si="220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10">
        <f t="shared" si="220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10">
        <f t="shared" si="220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10">
        <f t="shared" si="220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10">
        <f t="shared" si="220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10">
        <f t="shared" si="220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10">
        <f t="shared" si="220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10">
        <f t="shared" si="220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10">
        <f t="shared" si="220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10">
        <f t="shared" si="220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10">
        <f t="shared" si="220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10">
        <f t="shared" si="220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10">
        <f t="shared" si="220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10">
        <f t="shared" si="220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10">
        <f t="shared" si="220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10">
        <f t="shared" si="220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10">
        <f t="shared" si="220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10">
        <f t="shared" si="220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10">
        <f t="shared" si="220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10">
        <f t="shared" si="220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10">
        <f t="shared" si="220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10">
        <f t="shared" si="220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10">
        <f t="shared" si="220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10">
        <f t="shared" si="220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10">
        <f t="shared" si="220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10">
        <f t="shared" si="220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10">
        <f t="shared" si="220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10">
        <f t="shared" si="220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 s="10">
        <f t="shared" si="220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 s="10">
        <f t="shared" si="220"/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10">
        <f t="shared" si="220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10">
        <f t="shared" si="220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10">
        <f t="shared" si="220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10">
        <f t="shared" si="220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10">
        <f t="shared" si="220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10">
        <f t="shared" si="220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10">
        <f t="shared" si="220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10">
        <f t="shared" si="220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10">
        <f t="shared" si="220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10">
        <f t="shared" si="220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10">
        <f t="shared" si="220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10">
        <f t="shared" si="220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10">
        <f t="shared" si="220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10">
        <f t="shared" si="220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10">
        <f t="shared" si="220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10">
        <f t="shared" si="220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10">
        <f t="shared" si="220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10">
        <f t="shared" si="220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10">
        <f t="shared" si="220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10">
        <f t="shared" si="220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10">
        <f t="shared" si="220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10">
        <f t="shared" si="220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10">
        <f t="shared" si="220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10">
        <f t="shared" si="220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10">
        <f t="shared" si="220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10">
        <f t="shared" ref="P3549:P3612" si="224">IFERROR(ROUND(E3549/L3549,2),0)</f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10">
        <f t="shared" si="224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10">
        <f t="shared" si="224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10">
        <f t="shared" si="224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10">
        <f t="shared" si="224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10">
        <f t="shared" si="224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10">
        <f t="shared" si="224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10">
        <f t="shared" si="224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10">
        <f t="shared" si="224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10">
        <f t="shared" si="224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10">
        <f t="shared" si="224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10">
        <f t="shared" si="224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10">
        <f t="shared" si="224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10">
        <f t="shared" si="224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10">
        <f t="shared" si="224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10">
        <f t="shared" si="224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10">
        <f t="shared" si="224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10">
        <f t="shared" si="224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10">
        <f t="shared" si="224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10">
        <f t="shared" si="224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10">
        <f t="shared" si="224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10">
        <f t="shared" si="224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10">
        <f t="shared" si="224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10">
        <f t="shared" si="224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10">
        <f t="shared" si="224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10">
        <f t="shared" si="224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10">
        <f t="shared" si="224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10">
        <f t="shared" si="224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10">
        <f t="shared" si="224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10">
        <f t="shared" si="224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10">
        <f t="shared" si="224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10">
        <f t="shared" si="224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10">
        <f t="shared" si="224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10">
        <f t="shared" si="224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10">
        <f t="shared" si="224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10">
        <f t="shared" si="224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10">
        <f t="shared" si="224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 s="10">
        <f t="shared" si="224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 s="10">
        <f t="shared" si="224"/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10">
        <f t="shared" si="224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10">
        <f t="shared" si="224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10">
        <f t="shared" si="224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10">
        <f t="shared" si="224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10">
        <f t="shared" si="224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10">
        <f t="shared" si="224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10">
        <f t="shared" si="224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10">
        <f t="shared" si="224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10">
        <f t="shared" si="224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10">
        <f t="shared" si="224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10">
        <f t="shared" si="224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10">
        <f t="shared" si="224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10">
        <f t="shared" si="224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10">
        <f t="shared" si="224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10">
        <f t="shared" si="224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10">
        <f t="shared" si="224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10">
        <f t="shared" si="224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10">
        <f t="shared" si="224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10">
        <f t="shared" si="224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10">
        <f t="shared" si="224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10">
        <f t="shared" si="224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10">
        <f t="shared" si="224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10">
        <f t="shared" si="224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10">
        <f t="shared" si="224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10">
        <f t="shared" si="224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10">
        <f t="shared" ref="P3613:P3676" si="228">IFERROR(ROUND(E3613/L3613,2),0)</f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10">
        <f t="shared" si="228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10">
        <f t="shared" si="228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10">
        <f t="shared" si="228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10">
        <f t="shared" si="228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10">
        <f t="shared" si="228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10">
        <f t="shared" si="228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10">
        <f t="shared" si="228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10">
        <f t="shared" si="228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10">
        <f t="shared" si="228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10">
        <f t="shared" si="228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10">
        <f t="shared" si="228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10">
        <f t="shared" si="228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10">
        <f t="shared" si="228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10">
        <f t="shared" si="228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10">
        <f t="shared" si="228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10">
        <f t="shared" si="228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10">
        <f t="shared" si="228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10">
        <f t="shared" si="228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10">
        <f t="shared" si="228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10">
        <f t="shared" si="228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10">
        <f t="shared" si="228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10">
        <f t="shared" si="228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10">
        <f t="shared" si="228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10">
        <f t="shared" si="228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10">
        <f t="shared" si="228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10">
        <f t="shared" si="228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10">
        <f t="shared" si="228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10">
        <f t="shared" si="228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10">
        <f t="shared" si="228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10">
        <f t="shared" si="228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10">
        <f t="shared" si="228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10">
        <f t="shared" si="228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10">
        <f t="shared" si="228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10">
        <f t="shared" si="228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10">
        <f t="shared" si="228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10">
        <f t="shared" si="228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 s="10">
        <f t="shared" si="228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 s="10">
        <f t="shared" si="228"/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10">
        <f t="shared" si="228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10">
        <f t="shared" si="228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10">
        <f t="shared" si="228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10">
        <f t="shared" si="228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10">
        <f t="shared" si="228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10">
        <f t="shared" si="228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10">
        <f t="shared" si="228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10">
        <f t="shared" si="228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10">
        <f t="shared" si="228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10">
        <f t="shared" si="228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10">
        <f t="shared" si="228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10">
        <f t="shared" si="228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10">
        <f t="shared" si="228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10">
        <f t="shared" si="228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10">
        <f t="shared" si="228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10">
        <f t="shared" si="228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10">
        <f t="shared" si="228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10">
        <f t="shared" si="228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10">
        <f t="shared" si="228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10">
        <f t="shared" si="228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10">
        <f t="shared" si="228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10">
        <f t="shared" si="228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10">
        <f t="shared" si="228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10">
        <f t="shared" si="228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10">
        <f t="shared" si="228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10">
        <f t="shared" ref="P3677:P3740" si="232">IFERROR(ROUND(E3677/L3677,2),0)</f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10">
        <f t="shared" si="232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10">
        <f t="shared" si="232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10">
        <f t="shared" si="232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10">
        <f t="shared" si="232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10">
        <f t="shared" si="232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10">
        <f t="shared" si="232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10">
        <f t="shared" si="232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10">
        <f t="shared" si="232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10">
        <f t="shared" si="232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10">
        <f t="shared" si="232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10">
        <f t="shared" si="232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10">
        <f t="shared" si="232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10">
        <f t="shared" si="232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10">
        <f t="shared" si="232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10">
        <f t="shared" si="232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10">
        <f t="shared" si="232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10">
        <f t="shared" si="232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10">
        <f t="shared" si="232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10">
        <f t="shared" si="232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10">
        <f t="shared" si="232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10">
        <f t="shared" si="232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10">
        <f t="shared" si="232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10">
        <f t="shared" si="232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10">
        <f t="shared" si="232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10">
        <f t="shared" si="232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10">
        <f t="shared" si="232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10">
        <f t="shared" si="232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10">
        <f t="shared" si="232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10">
        <f t="shared" si="232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10">
        <f t="shared" si="232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10">
        <f t="shared" si="232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10">
        <f t="shared" si="232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10">
        <f t="shared" si="232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10">
        <f t="shared" si="232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10">
        <f t="shared" si="232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10">
        <f t="shared" si="232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 s="10">
        <f t="shared" si="232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 s="10">
        <f t="shared" si="232"/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10">
        <f t="shared" si="232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10">
        <f t="shared" si="232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10">
        <f t="shared" si="232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10">
        <f t="shared" si="232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10">
        <f t="shared" si="232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10">
        <f t="shared" si="232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10">
        <f t="shared" si="232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10">
        <f t="shared" si="232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10">
        <f t="shared" si="232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10">
        <f t="shared" si="232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10">
        <f t="shared" si="232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10">
        <f t="shared" si="232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10">
        <f t="shared" si="232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10">
        <f t="shared" si="232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10">
        <f t="shared" si="232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10">
        <f t="shared" si="232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10">
        <f t="shared" si="232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10">
        <f t="shared" si="232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10">
        <f t="shared" si="232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10">
        <f t="shared" si="232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10">
        <f t="shared" si="232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10">
        <f t="shared" si="232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10">
        <f t="shared" si="232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10">
        <f t="shared" si="232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10">
        <f t="shared" si="232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10">
        <f t="shared" ref="P3741:P3804" si="236">IFERROR(ROUND(E3741/L3741,2),0)</f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10">
        <f t="shared" si="236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10">
        <f t="shared" si="236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10">
        <f t="shared" si="236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10">
        <f t="shared" si="236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10">
        <f t="shared" si="236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10">
        <f t="shared" si="236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10">
        <f t="shared" si="236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10">
        <f t="shared" si="236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10">
        <f t="shared" si="236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10">
        <f t="shared" si="236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10">
        <f t="shared" si="236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10">
        <f t="shared" si="236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10">
        <f t="shared" si="236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10">
        <f t="shared" si="236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10">
        <f t="shared" si="236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10">
        <f t="shared" si="236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10">
        <f t="shared" si="236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10">
        <f t="shared" si="236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10">
        <f t="shared" si="236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10">
        <f t="shared" si="236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10">
        <f t="shared" si="236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10">
        <f t="shared" si="236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10">
        <f t="shared" si="236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10">
        <f t="shared" si="236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10">
        <f t="shared" si="236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10">
        <f t="shared" si="236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10">
        <f t="shared" si="236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10">
        <f t="shared" si="236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10">
        <f t="shared" si="236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10">
        <f t="shared" si="236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10">
        <f t="shared" si="236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10">
        <f t="shared" si="236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10">
        <f t="shared" si="236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10">
        <f t="shared" si="236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10">
        <f t="shared" si="236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10">
        <f t="shared" si="236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 s="10">
        <f t="shared" si="236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 s="10">
        <f t="shared" si="236"/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 s="10">
        <f t="shared" si="236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 s="10">
        <f t="shared" si="236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 s="10">
        <f t="shared" si="236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 s="10">
        <f t="shared" si="236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 s="10">
        <f t="shared" si="236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 s="10">
        <f t="shared" si="236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 s="10">
        <f t="shared" si="236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 s="10">
        <f t="shared" si="236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 s="10">
        <f t="shared" si="236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 s="10">
        <f t="shared" si="236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 s="10">
        <f t="shared" si="236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 s="10">
        <f t="shared" si="236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s="10">
        <f t="shared" si="236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s="10">
        <f t="shared" si="236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 s="10">
        <f t="shared" si="236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 s="10">
        <f t="shared" si="236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 s="10">
        <f t="shared" si="236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 s="10">
        <f t="shared" si="236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 s="10">
        <f t="shared" si="236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 s="10">
        <f t="shared" si="236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 s="10">
        <f t="shared" si="236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 s="10">
        <f t="shared" si="236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 s="10">
        <f t="shared" si="236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 s="10">
        <f t="shared" si="236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s="10">
        <f t="shared" si="236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 s="10">
        <f t="shared" ref="P3805:P3868" si="240">IFERROR(ROUND(E3805/L3805,2),0)</f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s="10">
        <f t="shared" si="240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 s="10">
        <f t="shared" si="240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 s="10">
        <f t="shared" si="240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 s="10">
        <f t="shared" si="240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10">
        <f t="shared" si="240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10">
        <f t="shared" si="240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10">
        <f t="shared" si="240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10">
        <f t="shared" si="240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10">
        <f t="shared" si="240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10">
        <f t="shared" si="240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10">
        <f t="shared" si="240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10">
        <f t="shared" si="240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10">
        <f t="shared" si="240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10">
        <f t="shared" si="240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10">
        <f t="shared" si="240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10">
        <f t="shared" si="240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10">
        <f t="shared" si="240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10">
        <f t="shared" si="240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10">
        <f t="shared" si="240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10">
        <f t="shared" si="240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10">
        <f t="shared" si="240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10">
        <f t="shared" si="240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10">
        <f t="shared" si="240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10">
        <f t="shared" si="240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10">
        <f t="shared" si="240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10">
        <f t="shared" si="240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10">
        <f t="shared" si="240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10">
        <f t="shared" si="240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10">
        <f t="shared" si="240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10">
        <f t="shared" si="240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10">
        <f t="shared" si="240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10">
        <f t="shared" si="240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10">
        <f t="shared" si="240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10">
        <f t="shared" si="240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10">
        <f t="shared" si="240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10">
        <f t="shared" si="240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 s="10">
        <f t="shared" si="240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 s="10">
        <f t="shared" si="240"/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10">
        <f t="shared" si="240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10">
        <f t="shared" si="240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10">
        <f t="shared" si="240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10">
        <f t="shared" si="240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10">
        <f t="shared" si="240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10">
        <f t="shared" si="240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10">
        <f t="shared" si="240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10">
        <f t="shared" si="240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10">
        <f t="shared" si="240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10">
        <f t="shared" si="240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10">
        <f t="shared" si="240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10">
        <f t="shared" si="240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10">
        <f t="shared" si="240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10">
        <f t="shared" si="240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10">
        <f t="shared" si="240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10">
        <f t="shared" si="240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10">
        <f t="shared" si="240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10">
        <f t="shared" si="240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10">
        <f t="shared" si="240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10">
        <f t="shared" si="240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10">
        <f t="shared" si="240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10">
        <f t="shared" si="240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10">
        <f t="shared" si="240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10">
        <f t="shared" si="240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10">
        <f t="shared" si="240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10">
        <f t="shared" ref="P3869:P3932" si="244">IFERROR(ROUND(E3869/L3869,2),0)</f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 s="10">
        <f t="shared" si="244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 s="10">
        <f t="shared" si="244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 s="10">
        <f t="shared" si="244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 s="10">
        <f t="shared" si="244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s="10">
        <f t="shared" si="244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s="10">
        <f t="shared" si="244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s="10">
        <f t="shared" si="244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s="10">
        <f t="shared" si="244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 s="10">
        <f t="shared" si="244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 s="10">
        <f t="shared" si="244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 s="10">
        <f t="shared" si="244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10">
        <f t="shared" si="244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 s="10">
        <f t="shared" si="244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 s="10">
        <f t="shared" si="244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s="10">
        <f t="shared" si="244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s="10">
        <f t="shared" si="244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s="10">
        <f t="shared" si="244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s="10">
        <f t="shared" si="244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s="10">
        <f t="shared" si="244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 s="10">
        <f t="shared" si="244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10">
        <f t="shared" si="244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10">
        <f t="shared" si="244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10">
        <f t="shared" si="244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10">
        <f t="shared" si="244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10">
        <f t="shared" si="244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10">
        <f t="shared" si="244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10">
        <f t="shared" si="244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10">
        <f t="shared" si="244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10">
        <f t="shared" si="244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10">
        <f t="shared" si="244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10">
        <f t="shared" si="244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10">
        <f t="shared" si="244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10">
        <f t="shared" si="244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10">
        <f t="shared" si="244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10">
        <f t="shared" si="244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10">
        <f t="shared" si="244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 s="10">
        <f t="shared" si="244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 s="10">
        <f t="shared" si="244"/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10">
        <f t="shared" si="244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10">
        <f t="shared" si="244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10">
        <f t="shared" si="244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10">
        <f t="shared" si="244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10">
        <f t="shared" si="244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10">
        <f t="shared" si="244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10">
        <f t="shared" si="244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10">
        <f t="shared" si="244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10">
        <f t="shared" si="244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10">
        <f t="shared" si="244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10">
        <f t="shared" si="244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10">
        <f t="shared" si="244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10">
        <f t="shared" si="244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10">
        <f t="shared" si="244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10">
        <f t="shared" si="244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10">
        <f t="shared" si="244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10">
        <f t="shared" si="244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10">
        <f t="shared" si="244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10">
        <f t="shared" si="244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10">
        <f t="shared" si="244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10">
        <f t="shared" si="244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10">
        <f t="shared" si="244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10">
        <f t="shared" si="244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10">
        <f t="shared" si="244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10">
        <f t="shared" si="244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10">
        <f t="shared" ref="P3933:P3996" si="248">IFERROR(ROUND(E3933/L3933,2),0)</f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10">
        <f t="shared" si="248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10">
        <f t="shared" si="248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10">
        <f t="shared" si="248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10">
        <f t="shared" si="248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10">
        <f t="shared" si="248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10">
        <f t="shared" si="248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10">
        <f t="shared" si="248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10">
        <f t="shared" si="248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10">
        <f t="shared" si="248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10">
        <f t="shared" si="248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10">
        <f t="shared" si="248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10">
        <f t="shared" si="248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10">
        <f t="shared" si="248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10">
        <f t="shared" si="248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10">
        <f t="shared" si="248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10">
        <f t="shared" si="248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10">
        <f t="shared" si="248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10">
        <f t="shared" si="248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10">
        <f t="shared" si="248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10">
        <f t="shared" si="248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10">
        <f t="shared" si="248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10">
        <f t="shared" si="248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10">
        <f t="shared" si="248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10">
        <f t="shared" si="248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10">
        <f t="shared" si="248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10">
        <f t="shared" si="248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10">
        <f t="shared" si="248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10">
        <f t="shared" si="248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10">
        <f t="shared" si="248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10">
        <f t="shared" si="248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10">
        <f t="shared" si="248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10">
        <f t="shared" si="248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10">
        <f t="shared" si="248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10">
        <f t="shared" si="248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10">
        <f t="shared" si="248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10">
        <f t="shared" si="248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 s="10">
        <f t="shared" si="248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 s="10">
        <f t="shared" si="248"/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10">
        <f t="shared" si="248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10">
        <f t="shared" si="248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10">
        <f t="shared" si="248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10">
        <f t="shared" si="248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10">
        <f t="shared" si="248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10">
        <f t="shared" si="248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10">
        <f t="shared" si="248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10">
        <f t="shared" si="248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10">
        <f t="shared" si="248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10">
        <f t="shared" si="248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10">
        <f t="shared" si="248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10">
        <f t="shared" si="248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10">
        <f t="shared" si="248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10">
        <f t="shared" si="248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10">
        <f t="shared" si="248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10">
        <f t="shared" si="248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10">
        <f t="shared" si="248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10">
        <f t="shared" si="248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10">
        <f t="shared" si="248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10">
        <f t="shared" si="248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10">
        <f t="shared" si="248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10">
        <f t="shared" si="248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10">
        <f t="shared" si="248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10">
        <f t="shared" si="248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10">
        <f t="shared" si="248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10">
        <f t="shared" ref="P3997:P4060" si="252">IFERROR(ROUND(E3997/L3997,2),0)</f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10">
        <f t="shared" si="252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10">
        <f t="shared" si="252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10">
        <f t="shared" si="252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10">
        <f t="shared" si="252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10">
        <f t="shared" si="252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10">
        <f t="shared" si="252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10">
        <f t="shared" si="252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10">
        <f t="shared" si="252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10">
        <f t="shared" si="252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10">
        <f t="shared" si="252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10">
        <f t="shared" si="252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10">
        <f t="shared" si="252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10">
        <f t="shared" si="252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10">
        <f t="shared" si="252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10">
        <f t="shared" si="252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10">
        <f t="shared" si="252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10">
        <f t="shared" si="252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10">
        <f t="shared" si="252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10">
        <f t="shared" si="252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10">
        <f t="shared" si="252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10">
        <f t="shared" si="252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10">
        <f t="shared" si="252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10">
        <f t="shared" si="252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10">
        <f t="shared" si="252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10">
        <f t="shared" si="252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10">
        <f t="shared" si="252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10">
        <f t="shared" si="252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10">
        <f t="shared" si="252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10">
        <f t="shared" si="252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10">
        <f t="shared" si="252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10">
        <f t="shared" si="252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10">
        <f t="shared" si="252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10">
        <f t="shared" si="252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10">
        <f t="shared" si="252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10">
        <f t="shared" si="252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10">
        <f t="shared" si="252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 s="10">
        <f t="shared" si="252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 s="10">
        <f t="shared" si="252"/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10">
        <f t="shared" si="252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10">
        <f t="shared" si="252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10">
        <f t="shared" si="252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10">
        <f t="shared" si="252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10">
        <f t="shared" si="252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10">
        <f t="shared" si="252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10">
        <f t="shared" si="252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10">
        <f t="shared" si="252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10">
        <f t="shared" si="252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10">
        <f t="shared" si="252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10">
        <f t="shared" si="252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10">
        <f t="shared" si="252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10">
        <f t="shared" si="252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10">
        <f t="shared" si="252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10">
        <f t="shared" si="252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10">
        <f t="shared" si="252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10">
        <f t="shared" si="252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10">
        <f t="shared" si="252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10">
        <f t="shared" si="252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10">
        <f t="shared" si="252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10">
        <f t="shared" si="252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10">
        <f t="shared" si="252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10">
        <f t="shared" si="252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10">
        <f t="shared" si="252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10">
        <f t="shared" si="252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10">
        <f t="shared" ref="P4061:P4115" si="256">IFERROR(ROUND(E4061/L4061,2),0)</f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10">
        <f t="shared" si="256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10">
        <f t="shared" si="256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10">
        <f t="shared" si="256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10">
        <f t="shared" si="256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10">
        <f t="shared" si="256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10">
        <f t="shared" si="256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10">
        <f t="shared" si="256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10">
        <f t="shared" si="256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10">
        <f t="shared" si="256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10">
        <f t="shared" si="256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10">
        <f t="shared" si="256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10">
        <f t="shared" si="256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10">
        <f t="shared" si="256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10">
        <f t="shared" si="256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10">
        <f t="shared" si="256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10">
        <f t="shared" si="256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10">
        <f t="shared" si="256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10">
        <f t="shared" si="256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10">
        <f t="shared" si="256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10">
        <f t="shared" si="256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10">
        <f t="shared" si="256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10">
        <f t="shared" si="256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10">
        <f t="shared" si="256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10">
        <f t="shared" si="256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10">
        <f t="shared" si="256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10">
        <f t="shared" si="256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10">
        <f t="shared" si="256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10">
        <f t="shared" si="256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10">
        <f t="shared" si="256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10">
        <f t="shared" si="256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10">
        <f t="shared" si="256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10">
        <f t="shared" si="256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10">
        <f t="shared" si="256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10">
        <f t="shared" si="256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10">
        <f t="shared" si="256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10">
        <f t="shared" si="256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 s="10">
        <f t="shared" si="256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s="10">
        <f t="shared" si="256"/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10">
        <f t="shared" si="256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10">
        <f t="shared" si="256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10">
        <f t="shared" si="256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10">
        <f t="shared" si="256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10">
        <f t="shared" si="256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10">
        <f t="shared" si="256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10">
        <f t="shared" si="256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10">
        <f t="shared" si="256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10">
        <f t="shared" si="256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10">
        <f t="shared" si="256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10">
        <f t="shared" si="256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10">
        <f t="shared" si="256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10">
        <f t="shared" si="256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10">
        <f t="shared" si="256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10">
        <f t="shared" si="256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10">
        <f t="shared" si="256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BF678-E2B9-8C4D-A9E1-05751C06FA73}">
  <dimension ref="A1:F6"/>
  <sheetViews>
    <sheetView zoomScale="250" zoomScaleNormal="250" workbookViewId="0">
      <selection activeCell="F15" sqref="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9.6640625" bestFit="1" customWidth="1"/>
    <col min="12" max="12" width="8.83203125" bestFit="1" customWidth="1"/>
    <col min="13" max="13" width="10.1640625" bestFit="1" customWidth="1"/>
    <col min="14" max="14" width="13" bestFit="1" customWidth="1"/>
    <col min="15" max="15" width="13.5" bestFit="1" customWidth="1"/>
    <col min="16" max="16" width="9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4.6640625" bestFit="1" customWidth="1"/>
    <col min="22" max="22" width="8.83203125" bestFit="1" customWidth="1"/>
    <col min="23" max="23" width="15.33203125" bestFit="1" customWidth="1"/>
    <col min="24" max="24" width="12.6640625" bestFit="1" customWidth="1"/>
    <col min="25" max="25" width="5.5" bestFit="1" customWidth="1"/>
    <col min="26" max="26" width="8.83203125" bestFit="1" customWidth="1"/>
    <col min="27" max="28" width="13.3320312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10.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4" t="s">
        <v>8362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2536A-1DF2-7140-9CDA-5EAFDC55C038}">
  <dimension ref="A1:E7"/>
  <sheetViews>
    <sheetView zoomScale="160" zoomScaleNormal="160" workbookViewId="0">
      <selection activeCell="E3" sqref="E3"/>
    </sheetView>
  </sheetViews>
  <sheetFormatPr baseColWidth="10" defaultRowHeight="15" x14ac:dyDescent="0.2"/>
  <cols>
    <col min="1" max="1" width="16.1640625" bestFit="1" customWidth="1"/>
    <col min="2" max="2" width="15.66406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13" t="s">
        <v>8222</v>
      </c>
      <c r="B1" t="s">
        <v>8365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0">
        <v>320</v>
      </c>
      <c r="C6" s="10">
        <v>15</v>
      </c>
      <c r="D6" s="10">
        <v>650</v>
      </c>
      <c r="E6" s="10">
        <v>985</v>
      </c>
    </row>
    <row r="7" spans="1:5" x14ac:dyDescent="0.2">
      <c r="A7" s="14" t="s">
        <v>8362</v>
      </c>
      <c r="B7" s="10">
        <v>320</v>
      </c>
      <c r="C7" s="10">
        <v>15</v>
      </c>
      <c r="D7" s="10">
        <v>650</v>
      </c>
      <c r="E7" s="10">
        <v>985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B90A8-FB22-DA47-9605-C4CCD2B2158F}">
  <dimension ref="A1:F18"/>
  <sheetViews>
    <sheetView zoomScale="150" zoomScaleNormal="150" workbookViewId="0">
      <selection activeCell="E25" sqref="E25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8380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8374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7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7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7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7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7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7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7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7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7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7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7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7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1C12-80D2-9346-93F9-99502BC48CC7}">
  <dimension ref="A1:F6"/>
  <sheetViews>
    <sheetView zoomScale="150" zoomScaleNormal="150" workbookViewId="0">
      <selection activeCell="A2" sqref="A2"/>
    </sheetView>
  </sheetViews>
  <sheetFormatPr baseColWidth="10" defaultRowHeight="15" x14ac:dyDescent="0.2"/>
  <cols>
    <col min="1" max="1" width="29.5" bestFit="1" customWidth="1"/>
    <col min="2" max="2" width="112.5" bestFit="1" customWidth="1"/>
    <col min="3" max="3" width="11.5" customWidth="1"/>
    <col min="5" max="5" width="15.1640625" bestFit="1" customWidth="1"/>
  </cols>
  <sheetData>
    <row r="1" spans="1:6" x14ac:dyDescent="0.2">
      <c r="A1" s="1" t="s">
        <v>8381</v>
      </c>
      <c r="B1" s="1" t="s">
        <v>4110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26286-ACDE-5042-ADE8-867C0C6AB7F1}">
  <dimension ref="A1:T413"/>
  <sheetViews>
    <sheetView topLeftCell="I1" zoomScale="160" zoomScaleNormal="160" workbookViewId="0">
      <selection activeCell="R1" sqref="R1"/>
    </sheetView>
  </sheetViews>
  <sheetFormatPr baseColWidth="10" defaultRowHeight="15" x14ac:dyDescent="0.2"/>
  <cols>
    <col min="2" max="2" width="22" customWidth="1"/>
    <col min="3" max="3" width="48.33203125" customWidth="1"/>
    <col min="10" max="10" width="11.1640625" bestFit="1" customWidth="1"/>
    <col min="12" max="12" width="12.5" bestFit="1" customWidth="1"/>
    <col min="14" max="14" width="22" bestFit="1" customWidth="1"/>
    <col min="15" max="15" width="16.33203125" bestFit="1" customWidth="1"/>
    <col min="16" max="16" width="15.33203125" bestFit="1" customWidth="1"/>
    <col min="17" max="17" width="13.6640625" bestFit="1" customWidth="1"/>
    <col min="19" max="19" width="20.6640625" bestFit="1" customWidth="1"/>
    <col min="20" max="20" width="19.5" bestFit="1" customWidth="1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22" t="s">
        <v>8307</v>
      </c>
      <c r="Q1" s="23" t="s">
        <v>8358</v>
      </c>
      <c r="R1" s="22" t="s">
        <v>8359</v>
      </c>
      <c r="S1" s="24" t="s">
        <v>8366</v>
      </c>
      <c r="T1" s="24" t="s">
        <v>8367</v>
      </c>
    </row>
    <row r="2" spans="1:20" s="14" customFormat="1" ht="48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9">
        <v>93.43</v>
      </c>
      <c r="Q2" s="30" t="s">
        <v>8315</v>
      </c>
      <c r="R2" s="25" t="s">
        <v>8316</v>
      </c>
      <c r="S2" s="31">
        <v>42646.092812499999</v>
      </c>
      <c r="T2" s="31">
        <v>42675.207638888889</v>
      </c>
    </row>
    <row r="3" spans="1:20" ht="32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5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25">
        <v>115</v>
      </c>
      <c r="P3" s="29">
        <v>110.97</v>
      </c>
      <c r="Q3" s="30" t="s">
        <v>8315</v>
      </c>
      <c r="R3" s="25" t="s">
        <v>8316</v>
      </c>
      <c r="S3" s="31">
        <v>42430.040798611109</v>
      </c>
      <c r="T3" s="31">
        <v>42449.999131944445</v>
      </c>
    </row>
    <row r="4" spans="1:20" ht="48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9">
        <v>71.790000000000006</v>
      </c>
      <c r="Q4" s="30" t="s">
        <v>8315</v>
      </c>
      <c r="R4" s="25" t="s">
        <v>8316</v>
      </c>
      <c r="S4" s="31">
        <v>42238.13282407407</v>
      </c>
      <c r="T4" s="31">
        <v>42268.13282407407</v>
      </c>
    </row>
    <row r="5" spans="1:20" ht="48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5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25">
        <v>100</v>
      </c>
      <c r="P5" s="29">
        <v>1000</v>
      </c>
      <c r="Q5" s="30" t="s">
        <v>8315</v>
      </c>
      <c r="R5" s="25" t="s">
        <v>8316</v>
      </c>
      <c r="S5" s="31">
        <v>41850.400937500002</v>
      </c>
      <c r="T5" s="31">
        <v>41895.400937500002</v>
      </c>
    </row>
    <row r="6" spans="1:20" ht="4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9">
        <v>63.83</v>
      </c>
      <c r="Q6" s="30" t="s">
        <v>8315</v>
      </c>
      <c r="R6" s="25" t="s">
        <v>8316</v>
      </c>
      <c r="S6" s="31">
        <v>42753.205625000002</v>
      </c>
      <c r="T6" s="31">
        <v>42783.670138888891</v>
      </c>
    </row>
    <row r="7" spans="1:20" ht="32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5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25">
        <v>116</v>
      </c>
      <c r="P7" s="29">
        <v>44.33</v>
      </c>
      <c r="Q7" s="30" t="s">
        <v>8315</v>
      </c>
      <c r="R7" s="25" t="s">
        <v>8316</v>
      </c>
      <c r="S7" s="31">
        <v>42155.920219907406</v>
      </c>
      <c r="T7" s="31">
        <v>42176.888888888891</v>
      </c>
    </row>
    <row r="8" spans="1:20" ht="48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9">
        <v>126.55</v>
      </c>
      <c r="Q8" s="30" t="s">
        <v>8315</v>
      </c>
      <c r="R8" s="25" t="s">
        <v>8316</v>
      </c>
      <c r="S8" s="31">
        <v>42157.591064814813</v>
      </c>
      <c r="T8" s="31">
        <v>42179.083333333328</v>
      </c>
    </row>
    <row r="9" spans="1:20" ht="48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5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25">
        <v>100</v>
      </c>
      <c r="P9" s="29">
        <v>129.03</v>
      </c>
      <c r="Q9" s="30" t="s">
        <v>8315</v>
      </c>
      <c r="R9" s="25" t="s">
        <v>8316</v>
      </c>
      <c r="S9" s="31">
        <v>42676.065150462964</v>
      </c>
      <c r="T9" s="31">
        <v>42721.290972222225</v>
      </c>
    </row>
    <row r="10" spans="1:20" ht="4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9">
        <v>71.239999999999995</v>
      </c>
      <c r="Q10" s="30" t="s">
        <v>8315</v>
      </c>
      <c r="R10" s="25" t="s">
        <v>8316</v>
      </c>
      <c r="S10" s="31">
        <v>42473.007037037038</v>
      </c>
      <c r="T10" s="31">
        <v>42503.007037037038</v>
      </c>
    </row>
    <row r="11" spans="1:20" ht="48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5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25">
        <v>121</v>
      </c>
      <c r="P11" s="29">
        <v>40.85</v>
      </c>
      <c r="Q11" s="30" t="s">
        <v>8315</v>
      </c>
      <c r="R11" s="25" t="s">
        <v>8316</v>
      </c>
      <c r="S11" s="31">
        <v>42282.768414351856</v>
      </c>
      <c r="T11" s="31">
        <v>42312.810081018513</v>
      </c>
    </row>
    <row r="12" spans="1:20" ht="48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9">
        <v>252.02</v>
      </c>
      <c r="Q12" s="30" t="s">
        <v>8315</v>
      </c>
      <c r="R12" s="25" t="s">
        <v>8316</v>
      </c>
      <c r="S12" s="31">
        <v>42473.794710648144</v>
      </c>
      <c r="T12" s="31">
        <v>42503.794710648144</v>
      </c>
    </row>
    <row r="13" spans="1:20" ht="48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5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25">
        <v>101</v>
      </c>
      <c r="P13" s="29">
        <v>65.16</v>
      </c>
      <c r="Q13" s="30" t="s">
        <v>8315</v>
      </c>
      <c r="R13" s="25" t="s">
        <v>8316</v>
      </c>
      <c r="S13" s="31">
        <v>42712.23474537037</v>
      </c>
      <c r="T13" s="31">
        <v>42735.707638888889</v>
      </c>
    </row>
    <row r="14" spans="1:20" ht="4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9">
        <v>65.87</v>
      </c>
      <c r="Q14" s="30" t="s">
        <v>8315</v>
      </c>
      <c r="R14" s="25" t="s">
        <v>8316</v>
      </c>
      <c r="S14" s="31">
        <v>42561.154664351852</v>
      </c>
      <c r="T14" s="31">
        <v>42592.166666666672</v>
      </c>
    </row>
    <row r="15" spans="1:20" ht="32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5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25">
        <v>125</v>
      </c>
      <c r="P15" s="29">
        <v>36.08</v>
      </c>
      <c r="Q15" s="30" t="s">
        <v>8315</v>
      </c>
      <c r="R15" s="25" t="s">
        <v>8316</v>
      </c>
      <c r="S15" s="31">
        <v>42709.134780092587</v>
      </c>
      <c r="T15" s="31">
        <v>42739.134780092587</v>
      </c>
    </row>
    <row r="16" spans="1:20" ht="32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9">
        <v>44.19</v>
      </c>
      <c r="Q16" s="30" t="s">
        <v>8315</v>
      </c>
      <c r="R16" s="25" t="s">
        <v>8316</v>
      </c>
      <c r="S16" s="31">
        <v>42086.614942129629</v>
      </c>
      <c r="T16" s="31">
        <v>42117.290972222225</v>
      </c>
    </row>
    <row r="17" spans="1:20" ht="4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5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25">
        <v>146</v>
      </c>
      <c r="P17" s="29">
        <v>104.07</v>
      </c>
      <c r="Q17" s="30" t="s">
        <v>8315</v>
      </c>
      <c r="R17" s="25" t="s">
        <v>8316</v>
      </c>
      <c r="S17" s="31">
        <v>42064.652673611112</v>
      </c>
      <c r="T17" s="31">
        <v>42101.291666666672</v>
      </c>
    </row>
    <row r="18" spans="1:20" ht="4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9">
        <v>127.79</v>
      </c>
      <c r="Q18" s="30" t="s">
        <v>8315</v>
      </c>
      <c r="R18" s="25" t="s">
        <v>8316</v>
      </c>
      <c r="S18" s="31">
        <v>42292.701053240744</v>
      </c>
      <c r="T18" s="31">
        <v>42322.742719907401</v>
      </c>
    </row>
    <row r="19" spans="1:20" ht="48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5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25">
        <v>110</v>
      </c>
      <c r="P19" s="29">
        <v>92.04</v>
      </c>
      <c r="Q19" s="30" t="s">
        <v>8315</v>
      </c>
      <c r="R19" s="25" t="s">
        <v>8316</v>
      </c>
      <c r="S19" s="31">
        <v>42461.747199074074</v>
      </c>
      <c r="T19" s="31">
        <v>42491.747199074074</v>
      </c>
    </row>
    <row r="20" spans="1:20" ht="32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9">
        <v>135.63</v>
      </c>
      <c r="Q20" s="30" t="s">
        <v>8315</v>
      </c>
      <c r="R20" s="25" t="s">
        <v>8316</v>
      </c>
      <c r="S20" s="31">
        <v>42169.814340277779</v>
      </c>
      <c r="T20" s="31">
        <v>42199.814340277779</v>
      </c>
    </row>
    <row r="21" spans="1:20" ht="48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5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25">
        <v>135</v>
      </c>
      <c r="P21" s="29">
        <v>168.75</v>
      </c>
      <c r="Q21" s="30" t="s">
        <v>8315</v>
      </c>
      <c r="R21" s="25" t="s">
        <v>8316</v>
      </c>
      <c r="S21" s="31">
        <v>42483.675208333334</v>
      </c>
      <c r="T21" s="31">
        <v>42522.789583333331</v>
      </c>
    </row>
    <row r="22" spans="1:20" ht="48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9">
        <v>70.86</v>
      </c>
      <c r="Q22" s="30" t="s">
        <v>8315</v>
      </c>
      <c r="R22" s="25" t="s">
        <v>8316</v>
      </c>
      <c r="S22" s="31">
        <v>42195.749745370369</v>
      </c>
      <c r="T22" s="31">
        <v>42206.125</v>
      </c>
    </row>
    <row r="23" spans="1:20" ht="32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5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25">
        <v>100</v>
      </c>
      <c r="P23" s="29">
        <v>50</v>
      </c>
      <c r="Q23" s="30" t="s">
        <v>8315</v>
      </c>
      <c r="R23" s="25" t="s">
        <v>8316</v>
      </c>
      <c r="S23" s="31">
        <v>42675.057997685188</v>
      </c>
      <c r="T23" s="31">
        <v>42705.099664351852</v>
      </c>
    </row>
    <row r="24" spans="1:20" ht="48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9">
        <v>47</v>
      </c>
      <c r="Q24" s="30" t="s">
        <v>8315</v>
      </c>
      <c r="R24" s="25" t="s">
        <v>8316</v>
      </c>
      <c r="S24" s="31">
        <v>42018.94159722222</v>
      </c>
      <c r="T24" s="31">
        <v>42047.291666666672</v>
      </c>
    </row>
    <row r="25" spans="1:20" ht="48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5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25">
        <v>120</v>
      </c>
      <c r="P25" s="29">
        <v>66.67</v>
      </c>
      <c r="Q25" s="30" t="s">
        <v>8315</v>
      </c>
      <c r="R25" s="25" t="s">
        <v>8316</v>
      </c>
      <c r="S25" s="31">
        <v>42026.924976851849</v>
      </c>
      <c r="T25" s="31">
        <v>42052.207638888889</v>
      </c>
    </row>
    <row r="26" spans="1:20" ht="48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9">
        <v>66.11</v>
      </c>
      <c r="Q26" s="30" t="s">
        <v>8315</v>
      </c>
      <c r="R26" s="25" t="s">
        <v>8316</v>
      </c>
      <c r="S26" s="31">
        <v>41920.787534722222</v>
      </c>
      <c r="T26" s="31">
        <v>41941.787534722222</v>
      </c>
    </row>
    <row r="27" spans="1:20" ht="32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5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25">
        <v>105</v>
      </c>
      <c r="P27" s="29">
        <v>36.86</v>
      </c>
      <c r="Q27" s="30" t="s">
        <v>8315</v>
      </c>
      <c r="R27" s="25" t="s">
        <v>8316</v>
      </c>
      <c r="S27" s="31">
        <v>42558.189432870371</v>
      </c>
      <c r="T27" s="31">
        <v>42587.875</v>
      </c>
    </row>
    <row r="28" spans="1:20" ht="48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9">
        <v>31.5</v>
      </c>
      <c r="Q28" s="30" t="s">
        <v>8315</v>
      </c>
      <c r="R28" s="25" t="s">
        <v>8316</v>
      </c>
      <c r="S28" s="31">
        <v>41808.198518518519</v>
      </c>
      <c r="T28" s="31">
        <v>41838.198518518519</v>
      </c>
    </row>
    <row r="29" spans="1:20" ht="32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5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25">
        <v>103</v>
      </c>
      <c r="P29" s="29">
        <v>102.5</v>
      </c>
      <c r="Q29" s="30" t="s">
        <v>8315</v>
      </c>
      <c r="R29" s="25" t="s">
        <v>8316</v>
      </c>
      <c r="S29" s="31">
        <v>42550.701886574068</v>
      </c>
      <c r="T29" s="31">
        <v>42580.701886574068</v>
      </c>
    </row>
    <row r="30" spans="1:20" ht="32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9">
        <v>126.46</v>
      </c>
      <c r="Q30" s="30" t="s">
        <v>8315</v>
      </c>
      <c r="R30" s="25" t="s">
        <v>8316</v>
      </c>
      <c r="S30" s="31">
        <v>42056.013124999998</v>
      </c>
      <c r="T30" s="31">
        <v>42075.166666666672</v>
      </c>
    </row>
    <row r="31" spans="1:20" ht="48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5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25">
        <v>105</v>
      </c>
      <c r="P31" s="29">
        <v>47.88</v>
      </c>
      <c r="Q31" s="30" t="s">
        <v>8315</v>
      </c>
      <c r="R31" s="25" t="s">
        <v>8316</v>
      </c>
      <c r="S31" s="31">
        <v>42016.938692129625</v>
      </c>
      <c r="T31" s="31">
        <v>42046.938692129625</v>
      </c>
    </row>
    <row r="32" spans="1:20" ht="4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9">
        <v>73.209999999999994</v>
      </c>
      <c r="Q32" s="30" t="s">
        <v>8315</v>
      </c>
      <c r="R32" s="25" t="s">
        <v>8316</v>
      </c>
      <c r="S32" s="31">
        <v>42591.899988425925</v>
      </c>
      <c r="T32" s="31">
        <v>42622.166666666672</v>
      </c>
    </row>
    <row r="33" spans="1:20" ht="48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5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25">
        <v>108</v>
      </c>
      <c r="P33" s="29">
        <v>89.67</v>
      </c>
      <c r="Q33" s="30" t="s">
        <v>8315</v>
      </c>
      <c r="R33" s="25" t="s">
        <v>8316</v>
      </c>
      <c r="S33" s="31">
        <v>42183.231006944443</v>
      </c>
      <c r="T33" s="31">
        <v>42228.231006944443</v>
      </c>
    </row>
    <row r="34" spans="1:20" ht="32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9">
        <v>36.5</v>
      </c>
      <c r="Q34" s="30" t="s">
        <v>8315</v>
      </c>
      <c r="R34" s="25" t="s">
        <v>8316</v>
      </c>
      <c r="S34" s="31">
        <v>41780.525937500002</v>
      </c>
      <c r="T34" s="31">
        <v>41796.958333333336</v>
      </c>
    </row>
    <row r="35" spans="1:20" ht="4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5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25">
        <v>128</v>
      </c>
      <c r="P35" s="29">
        <v>90.74</v>
      </c>
      <c r="Q35" s="30" t="s">
        <v>8315</v>
      </c>
      <c r="R35" s="25" t="s">
        <v>8316</v>
      </c>
      <c r="S35" s="31">
        <v>42158.065694444449</v>
      </c>
      <c r="T35" s="31">
        <v>42201</v>
      </c>
    </row>
    <row r="36" spans="1:20" ht="32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9">
        <v>67.739999999999995</v>
      </c>
      <c r="Q36" s="30" t="s">
        <v>8315</v>
      </c>
      <c r="R36" s="25" t="s">
        <v>8316</v>
      </c>
      <c r="S36" s="31">
        <v>42154.873124999998</v>
      </c>
      <c r="T36" s="31">
        <v>42184.873124999998</v>
      </c>
    </row>
    <row r="37" spans="1:20" ht="4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5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25">
        <v>100</v>
      </c>
      <c r="P37" s="29">
        <v>65.38</v>
      </c>
      <c r="Q37" s="30" t="s">
        <v>8315</v>
      </c>
      <c r="R37" s="25" t="s">
        <v>8316</v>
      </c>
      <c r="S37" s="31">
        <v>42208.84646990741</v>
      </c>
      <c r="T37" s="31">
        <v>42238.84646990741</v>
      </c>
    </row>
    <row r="38" spans="1:20" ht="48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9">
        <v>121.9</v>
      </c>
      <c r="Q38" s="30" t="s">
        <v>8315</v>
      </c>
      <c r="R38" s="25" t="s">
        <v>8316</v>
      </c>
      <c r="S38" s="31">
        <v>42451.496817129635</v>
      </c>
      <c r="T38" s="31">
        <v>42459.610416666663</v>
      </c>
    </row>
    <row r="39" spans="1:20" ht="4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5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25">
        <v>108</v>
      </c>
      <c r="P39" s="29">
        <v>47.46</v>
      </c>
      <c r="Q39" s="30" t="s">
        <v>8315</v>
      </c>
      <c r="R39" s="25" t="s">
        <v>8316</v>
      </c>
      <c r="S39" s="31">
        <v>41759.13962962963</v>
      </c>
      <c r="T39" s="31">
        <v>41791.165972222225</v>
      </c>
    </row>
    <row r="40" spans="1:20" ht="3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9">
        <v>37.21</v>
      </c>
      <c r="Q40" s="30" t="s">
        <v>8315</v>
      </c>
      <c r="R40" s="25" t="s">
        <v>8316</v>
      </c>
      <c r="S40" s="31">
        <v>42693.742604166662</v>
      </c>
      <c r="T40" s="31">
        <v>42718.742604166662</v>
      </c>
    </row>
    <row r="41" spans="1:20" ht="3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5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25">
        <v>106</v>
      </c>
      <c r="P41" s="29">
        <v>103.95</v>
      </c>
      <c r="Q41" s="30" t="s">
        <v>8315</v>
      </c>
      <c r="R41" s="25" t="s">
        <v>8316</v>
      </c>
      <c r="S41" s="31">
        <v>42250.598217592589</v>
      </c>
      <c r="T41" s="31">
        <v>42270.598217592589</v>
      </c>
    </row>
    <row r="42" spans="1:20" ht="48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9">
        <v>63.83</v>
      </c>
      <c r="Q42" s="30" t="s">
        <v>8315</v>
      </c>
      <c r="R42" s="25" t="s">
        <v>8316</v>
      </c>
      <c r="S42" s="31">
        <v>42060.683935185181</v>
      </c>
      <c r="T42" s="31">
        <v>42090.642268518524</v>
      </c>
    </row>
    <row r="43" spans="1:20" ht="32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5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25">
        <v>117</v>
      </c>
      <c r="P43" s="29">
        <v>50.67</v>
      </c>
      <c r="Q43" s="30" t="s">
        <v>8315</v>
      </c>
      <c r="R43" s="25" t="s">
        <v>8316</v>
      </c>
      <c r="S43" s="31">
        <v>42136.270787037036</v>
      </c>
      <c r="T43" s="31">
        <v>42168.071527777778</v>
      </c>
    </row>
    <row r="44" spans="1:20" ht="48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9">
        <v>113.42</v>
      </c>
      <c r="Q44" s="30" t="s">
        <v>8315</v>
      </c>
      <c r="R44" s="25" t="s">
        <v>8316</v>
      </c>
      <c r="S44" s="31">
        <v>42171.034861111111</v>
      </c>
      <c r="T44" s="31">
        <v>42195.291666666672</v>
      </c>
    </row>
    <row r="45" spans="1:20" ht="48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5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25">
        <v>120</v>
      </c>
      <c r="P45" s="29">
        <v>104.57</v>
      </c>
      <c r="Q45" s="30" t="s">
        <v>8315</v>
      </c>
      <c r="R45" s="25" t="s">
        <v>8316</v>
      </c>
      <c r="S45" s="31">
        <v>42494.683634259258</v>
      </c>
      <c r="T45" s="31">
        <v>42524.6875</v>
      </c>
    </row>
    <row r="46" spans="1:20" ht="32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9">
        <v>272.73</v>
      </c>
      <c r="Q46" s="30" t="s">
        <v>8315</v>
      </c>
      <c r="R46" s="25" t="s">
        <v>8316</v>
      </c>
      <c r="S46" s="31">
        <v>41758.839675925927</v>
      </c>
      <c r="T46" s="31">
        <v>41771.165972222225</v>
      </c>
    </row>
    <row r="47" spans="1:20" ht="32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5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25">
        <v>111</v>
      </c>
      <c r="P47" s="29">
        <v>63.85</v>
      </c>
      <c r="Q47" s="30" t="s">
        <v>8315</v>
      </c>
      <c r="R47" s="25" t="s">
        <v>8316</v>
      </c>
      <c r="S47" s="31">
        <v>42171.824884259258</v>
      </c>
      <c r="T47" s="31">
        <v>42201.824884259258</v>
      </c>
    </row>
    <row r="48" spans="1:20" ht="16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9">
        <v>83.51</v>
      </c>
      <c r="Q48" s="30" t="s">
        <v>8315</v>
      </c>
      <c r="R48" s="25" t="s">
        <v>8316</v>
      </c>
      <c r="S48" s="31">
        <v>42268.127696759257</v>
      </c>
      <c r="T48" s="31">
        <v>42288.083333333328</v>
      </c>
    </row>
    <row r="49" spans="1:20" ht="48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5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25">
        <v>108</v>
      </c>
      <c r="P49" s="29">
        <v>44.09</v>
      </c>
      <c r="Q49" s="30" t="s">
        <v>8315</v>
      </c>
      <c r="R49" s="25" t="s">
        <v>8316</v>
      </c>
      <c r="S49" s="31">
        <v>42746.261782407411</v>
      </c>
      <c r="T49" s="31">
        <v>42784.207638888889</v>
      </c>
    </row>
    <row r="50" spans="1:20" ht="48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9">
        <v>44.54</v>
      </c>
      <c r="Q50" s="30" t="s">
        <v>8315</v>
      </c>
      <c r="R50" s="25" t="s">
        <v>8316</v>
      </c>
      <c r="S50" s="31">
        <v>41842.607592592591</v>
      </c>
      <c r="T50" s="31">
        <v>41864.916666666664</v>
      </c>
    </row>
    <row r="51" spans="1:20" ht="4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5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25">
        <v>111</v>
      </c>
      <c r="P51" s="29">
        <v>125.81</v>
      </c>
      <c r="Q51" s="30" t="s">
        <v>8315</v>
      </c>
      <c r="R51" s="25" t="s">
        <v>8316</v>
      </c>
      <c r="S51" s="31">
        <v>41853.240208333329</v>
      </c>
      <c r="T51" s="31">
        <v>41876.207638888889</v>
      </c>
    </row>
    <row r="52" spans="1:20" ht="4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9">
        <v>50.75</v>
      </c>
      <c r="Q52" s="30" t="s">
        <v>8315</v>
      </c>
      <c r="R52" s="25" t="s">
        <v>8316</v>
      </c>
      <c r="S52" s="31">
        <v>42061.212488425925</v>
      </c>
      <c r="T52" s="31">
        <v>42089.166666666672</v>
      </c>
    </row>
    <row r="53" spans="1:20" ht="4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5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25">
        <v>122</v>
      </c>
      <c r="P53" s="29">
        <v>60.9</v>
      </c>
      <c r="Q53" s="30" t="s">
        <v>8315</v>
      </c>
      <c r="R53" s="25" t="s">
        <v>8316</v>
      </c>
      <c r="S53" s="31">
        <v>42036.24428240741</v>
      </c>
      <c r="T53" s="31">
        <v>42064.290972222225</v>
      </c>
    </row>
    <row r="54" spans="1:20" ht="4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9">
        <v>109.03</v>
      </c>
      <c r="Q54" s="30" t="s">
        <v>8315</v>
      </c>
      <c r="R54" s="25" t="s">
        <v>8316</v>
      </c>
      <c r="S54" s="31">
        <v>42157.470185185186</v>
      </c>
      <c r="T54" s="31">
        <v>42187.470185185186</v>
      </c>
    </row>
    <row r="55" spans="1:20" ht="48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5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25">
        <v>101</v>
      </c>
      <c r="P55" s="29">
        <v>25.69</v>
      </c>
      <c r="Q55" s="30" t="s">
        <v>8315</v>
      </c>
      <c r="R55" s="25" t="s">
        <v>8316</v>
      </c>
      <c r="S55" s="31">
        <v>41827.909942129627</v>
      </c>
      <c r="T55" s="31">
        <v>41857.897222222222</v>
      </c>
    </row>
    <row r="56" spans="1:20" ht="4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9">
        <v>41.92</v>
      </c>
      <c r="Q56" s="30" t="s">
        <v>8315</v>
      </c>
      <c r="R56" s="25" t="s">
        <v>8316</v>
      </c>
      <c r="S56" s="31">
        <v>42162.729548611111</v>
      </c>
      <c r="T56" s="31">
        <v>42192.729548611111</v>
      </c>
    </row>
    <row r="57" spans="1:20" ht="4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5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25">
        <v>114</v>
      </c>
      <c r="P57" s="29">
        <v>88.77</v>
      </c>
      <c r="Q57" s="30" t="s">
        <v>8315</v>
      </c>
      <c r="R57" s="25" t="s">
        <v>8316</v>
      </c>
      <c r="S57" s="31">
        <v>42233.738564814819</v>
      </c>
      <c r="T57" s="31">
        <v>42263.738564814819</v>
      </c>
    </row>
    <row r="58" spans="1:20" ht="48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9">
        <v>80.23</v>
      </c>
      <c r="Q58" s="30" t="s">
        <v>8315</v>
      </c>
      <c r="R58" s="25" t="s">
        <v>8316</v>
      </c>
      <c r="S58" s="31">
        <v>42042.197824074072</v>
      </c>
      <c r="T58" s="31">
        <v>42072.156157407408</v>
      </c>
    </row>
    <row r="59" spans="1:20" ht="32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5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25">
        <v>106</v>
      </c>
      <c r="P59" s="29">
        <v>78.94</v>
      </c>
      <c r="Q59" s="30" t="s">
        <v>8315</v>
      </c>
      <c r="R59" s="25" t="s">
        <v>8316</v>
      </c>
      <c r="S59" s="31">
        <v>42585.523842592593</v>
      </c>
      <c r="T59" s="31">
        <v>42599.165972222225</v>
      </c>
    </row>
    <row r="60" spans="1:20" ht="48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9">
        <v>69.89</v>
      </c>
      <c r="Q60" s="30" t="s">
        <v>8315</v>
      </c>
      <c r="R60" s="25" t="s">
        <v>8316</v>
      </c>
      <c r="S60" s="31">
        <v>41808.669571759259</v>
      </c>
      <c r="T60" s="31">
        <v>41838.669571759259</v>
      </c>
    </row>
    <row r="61" spans="1:20" ht="4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5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25">
        <v>100</v>
      </c>
      <c r="P61" s="29">
        <v>74.53</v>
      </c>
      <c r="Q61" s="30" t="s">
        <v>8315</v>
      </c>
      <c r="R61" s="25" t="s">
        <v>8316</v>
      </c>
      <c r="S61" s="31">
        <v>41852.658310185187</v>
      </c>
      <c r="T61" s="31">
        <v>41882.658310185187</v>
      </c>
    </row>
    <row r="62" spans="1:20" ht="32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9">
        <v>123.94</v>
      </c>
      <c r="Q62" s="30" t="s">
        <v>8315</v>
      </c>
      <c r="R62" s="25" t="s">
        <v>8316</v>
      </c>
      <c r="S62" s="31">
        <v>42694.110185185185</v>
      </c>
      <c r="T62" s="31">
        <v>42709.041666666672</v>
      </c>
    </row>
    <row r="63" spans="1:20" ht="48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5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25">
        <v>175</v>
      </c>
      <c r="P63" s="29">
        <v>264.85000000000002</v>
      </c>
      <c r="Q63" s="30" t="s">
        <v>8315</v>
      </c>
      <c r="R63" s="25" t="s">
        <v>8316</v>
      </c>
      <c r="S63" s="31">
        <v>42341.818379629629</v>
      </c>
      <c r="T63" s="31">
        <v>42370.166666666672</v>
      </c>
    </row>
    <row r="64" spans="1:20" ht="4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9">
        <v>58.62</v>
      </c>
      <c r="Q64" s="30" t="s">
        <v>8315</v>
      </c>
      <c r="R64" s="25" t="s">
        <v>8316</v>
      </c>
      <c r="S64" s="31">
        <v>41880.061006944445</v>
      </c>
      <c r="T64" s="31">
        <v>41908.065972222219</v>
      </c>
    </row>
    <row r="65" spans="1:20" ht="48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5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25">
        <v>100</v>
      </c>
      <c r="P65" s="29">
        <v>70.88</v>
      </c>
      <c r="Q65" s="30" t="s">
        <v>8315</v>
      </c>
      <c r="R65" s="25" t="s">
        <v>8316</v>
      </c>
      <c r="S65" s="31">
        <v>41941.683865740742</v>
      </c>
      <c r="T65" s="31">
        <v>41970.125</v>
      </c>
    </row>
    <row r="66" spans="1:20" ht="48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9">
        <v>113.57</v>
      </c>
      <c r="Q66" s="30" t="s">
        <v>8315</v>
      </c>
      <c r="R66" s="25" t="s">
        <v>8316</v>
      </c>
      <c r="S66" s="31">
        <v>42026.88118055556</v>
      </c>
      <c r="T66" s="31">
        <v>42086.093055555553</v>
      </c>
    </row>
    <row r="67" spans="1:20" ht="4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5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25">
        <v>129</v>
      </c>
      <c r="P67" s="29">
        <v>60.69</v>
      </c>
      <c r="Q67" s="30" t="s">
        <v>8315</v>
      </c>
      <c r="R67" s="25" t="s">
        <v>8316</v>
      </c>
      <c r="S67" s="31">
        <v>41922.640590277777</v>
      </c>
      <c r="T67" s="31">
        <v>41932.249305555553</v>
      </c>
    </row>
    <row r="68" spans="1:20" ht="4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9">
        <v>110.22</v>
      </c>
      <c r="Q68" s="30" t="s">
        <v>8315</v>
      </c>
      <c r="R68" s="25" t="s">
        <v>8316</v>
      </c>
      <c r="S68" s="31">
        <v>41993.824340277773</v>
      </c>
      <c r="T68" s="31">
        <v>42010.25</v>
      </c>
    </row>
    <row r="69" spans="1:20" ht="32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5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25">
        <v>109</v>
      </c>
      <c r="P69" s="29">
        <v>136.46</v>
      </c>
      <c r="Q69" s="30" t="s">
        <v>8315</v>
      </c>
      <c r="R69" s="25" t="s">
        <v>8316</v>
      </c>
      <c r="S69" s="31">
        <v>42219.915856481486</v>
      </c>
      <c r="T69" s="31">
        <v>42240.083333333328</v>
      </c>
    </row>
    <row r="70" spans="1:20" ht="4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9">
        <v>110.35</v>
      </c>
      <c r="Q70" s="30" t="s">
        <v>8315</v>
      </c>
      <c r="R70" s="25" t="s">
        <v>8316</v>
      </c>
      <c r="S70" s="31">
        <v>41909.969386574077</v>
      </c>
      <c r="T70" s="31">
        <v>41950.011053240742</v>
      </c>
    </row>
    <row r="71" spans="1:20" ht="32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5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25">
        <v>131</v>
      </c>
      <c r="P71" s="29">
        <v>41.42</v>
      </c>
      <c r="Q71" s="30" t="s">
        <v>8315</v>
      </c>
      <c r="R71" s="25" t="s">
        <v>8316</v>
      </c>
      <c r="S71" s="31">
        <v>41891.665324074071</v>
      </c>
      <c r="T71" s="31">
        <v>41913.166666666664</v>
      </c>
    </row>
    <row r="72" spans="1:20" ht="48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9">
        <v>52</v>
      </c>
      <c r="Q72" s="30" t="s">
        <v>8315</v>
      </c>
      <c r="R72" s="25" t="s">
        <v>8316</v>
      </c>
      <c r="S72" s="31">
        <v>41226.017361111109</v>
      </c>
      <c r="T72" s="31">
        <v>41250.083333333336</v>
      </c>
    </row>
    <row r="73" spans="1:20" ht="64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5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25">
        <v>101</v>
      </c>
      <c r="P73" s="29">
        <v>33.99</v>
      </c>
      <c r="Q73" s="30" t="s">
        <v>8315</v>
      </c>
      <c r="R73" s="25" t="s">
        <v>8316</v>
      </c>
      <c r="S73" s="31">
        <v>40478.263923611114</v>
      </c>
      <c r="T73" s="31">
        <v>40568.166666666664</v>
      </c>
    </row>
    <row r="74" spans="1:20" ht="32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9">
        <v>103.35</v>
      </c>
      <c r="Q74" s="30" t="s">
        <v>8315</v>
      </c>
      <c r="R74" s="25" t="s">
        <v>8316</v>
      </c>
      <c r="S74" s="31">
        <v>41862.83997685185</v>
      </c>
      <c r="T74" s="31">
        <v>41892.83997685185</v>
      </c>
    </row>
    <row r="75" spans="1:20" ht="32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5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25">
        <v>336</v>
      </c>
      <c r="P75" s="29">
        <v>41.77</v>
      </c>
      <c r="Q75" s="30" t="s">
        <v>8315</v>
      </c>
      <c r="R75" s="25" t="s">
        <v>8316</v>
      </c>
      <c r="S75" s="31">
        <v>40633.154363425929</v>
      </c>
      <c r="T75" s="31">
        <v>40664.207638888889</v>
      </c>
    </row>
    <row r="76" spans="1:20" ht="4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9">
        <v>64.27</v>
      </c>
      <c r="Q76" s="30" t="s">
        <v>8315</v>
      </c>
      <c r="R76" s="25" t="s">
        <v>8316</v>
      </c>
      <c r="S76" s="31">
        <v>40970.875671296293</v>
      </c>
      <c r="T76" s="31">
        <v>41000.834004629629</v>
      </c>
    </row>
    <row r="77" spans="1:20" ht="48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5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25">
        <v>102</v>
      </c>
      <c r="P77" s="29">
        <v>62.92</v>
      </c>
      <c r="Q77" s="30" t="s">
        <v>8315</v>
      </c>
      <c r="R77" s="25" t="s">
        <v>8316</v>
      </c>
      <c r="S77" s="31">
        <v>41026.953055555554</v>
      </c>
      <c r="T77" s="31">
        <v>41061.953055555554</v>
      </c>
    </row>
    <row r="78" spans="1:20" ht="1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9">
        <v>98.54</v>
      </c>
      <c r="Q78" s="30" t="s">
        <v>8315</v>
      </c>
      <c r="R78" s="25" t="s">
        <v>8316</v>
      </c>
      <c r="S78" s="31">
        <v>41829.788252314815</v>
      </c>
      <c r="T78" s="31">
        <v>41839.208333333336</v>
      </c>
    </row>
    <row r="79" spans="1:20" ht="1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5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25">
        <v>114</v>
      </c>
      <c r="P79" s="29">
        <v>82.61</v>
      </c>
      <c r="Q79" s="30" t="s">
        <v>8315</v>
      </c>
      <c r="R79" s="25" t="s">
        <v>8316</v>
      </c>
      <c r="S79" s="31">
        <v>41447.839722222219</v>
      </c>
      <c r="T79" s="31">
        <v>41477.839722222219</v>
      </c>
    </row>
    <row r="80" spans="1:20" ht="32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9">
        <v>38.5</v>
      </c>
      <c r="Q80" s="30" t="s">
        <v>8315</v>
      </c>
      <c r="R80" s="25" t="s">
        <v>8316</v>
      </c>
      <c r="S80" s="31">
        <v>40884.066678240742</v>
      </c>
      <c r="T80" s="31">
        <v>40926.958333333336</v>
      </c>
    </row>
    <row r="81" spans="1:20" ht="4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5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25">
        <v>102</v>
      </c>
      <c r="P81" s="29">
        <v>80.16</v>
      </c>
      <c r="Q81" s="30" t="s">
        <v>8315</v>
      </c>
      <c r="R81" s="25" t="s">
        <v>8316</v>
      </c>
      <c r="S81" s="31">
        <v>41841.26489583333</v>
      </c>
      <c r="T81" s="31">
        <v>41864.207638888889</v>
      </c>
    </row>
    <row r="82" spans="1:20" ht="48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9">
        <v>80.73</v>
      </c>
      <c r="Q82" s="30" t="s">
        <v>8315</v>
      </c>
      <c r="R82" s="25" t="s">
        <v>8316</v>
      </c>
      <c r="S82" s="31">
        <v>41799.685902777775</v>
      </c>
      <c r="T82" s="31">
        <v>41827.083333333336</v>
      </c>
    </row>
    <row r="83" spans="1:20" ht="3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5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25">
        <v>111</v>
      </c>
      <c r="P83" s="29">
        <v>200.69</v>
      </c>
      <c r="Q83" s="30" t="s">
        <v>8315</v>
      </c>
      <c r="R83" s="25" t="s">
        <v>8316</v>
      </c>
      <c r="S83" s="31">
        <v>41775.753761574073</v>
      </c>
      <c r="T83" s="31">
        <v>41805.753761574073</v>
      </c>
    </row>
    <row r="84" spans="1:20" ht="48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9">
        <v>37.590000000000003</v>
      </c>
      <c r="Q84" s="30" t="s">
        <v>8315</v>
      </c>
      <c r="R84" s="25" t="s">
        <v>8316</v>
      </c>
      <c r="S84" s="31">
        <v>41766.80572916667</v>
      </c>
      <c r="T84" s="31">
        <v>41799.80572916667</v>
      </c>
    </row>
    <row r="85" spans="1:20" ht="48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5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25">
        <v>163</v>
      </c>
      <c r="P85" s="29">
        <v>58.1</v>
      </c>
      <c r="Q85" s="30" t="s">
        <v>8315</v>
      </c>
      <c r="R85" s="25" t="s">
        <v>8316</v>
      </c>
      <c r="S85" s="31">
        <v>40644.159259259257</v>
      </c>
      <c r="T85" s="31">
        <v>40666.165972222225</v>
      </c>
    </row>
    <row r="86" spans="1:20" ht="4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9">
        <v>60.3</v>
      </c>
      <c r="Q86" s="30" t="s">
        <v>8315</v>
      </c>
      <c r="R86" s="25" t="s">
        <v>8316</v>
      </c>
      <c r="S86" s="31">
        <v>41940.69158564815</v>
      </c>
      <c r="T86" s="31">
        <v>41969.332638888889</v>
      </c>
    </row>
    <row r="87" spans="1:20" ht="32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5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25">
        <v>116</v>
      </c>
      <c r="P87" s="29">
        <v>63.36</v>
      </c>
      <c r="Q87" s="30" t="s">
        <v>8315</v>
      </c>
      <c r="R87" s="25" t="s">
        <v>8316</v>
      </c>
      <c r="S87" s="31">
        <v>41839.175706018519</v>
      </c>
      <c r="T87" s="31">
        <v>41853.175706018519</v>
      </c>
    </row>
    <row r="88" spans="1:20" ht="48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9">
        <v>50.9</v>
      </c>
      <c r="Q88" s="30" t="s">
        <v>8315</v>
      </c>
      <c r="R88" s="25" t="s">
        <v>8316</v>
      </c>
      <c r="S88" s="31">
        <v>41772.105937500004</v>
      </c>
      <c r="T88" s="31">
        <v>41803.916666666664</v>
      </c>
    </row>
    <row r="89" spans="1:20" ht="3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5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25">
        <v>103</v>
      </c>
      <c r="P89" s="29">
        <v>100.5</v>
      </c>
      <c r="Q89" s="30" t="s">
        <v>8315</v>
      </c>
      <c r="R89" s="25" t="s">
        <v>8316</v>
      </c>
      <c r="S89" s="31">
        <v>41591.737974537034</v>
      </c>
      <c r="T89" s="31">
        <v>41621.207638888889</v>
      </c>
    </row>
    <row r="90" spans="1:20" ht="32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9">
        <v>31.62</v>
      </c>
      <c r="Q90" s="30" t="s">
        <v>8315</v>
      </c>
      <c r="R90" s="25" t="s">
        <v>8316</v>
      </c>
      <c r="S90" s="31">
        <v>41789.080370370371</v>
      </c>
      <c r="T90" s="31">
        <v>41822.166666666664</v>
      </c>
    </row>
    <row r="91" spans="1:20" ht="4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5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25">
        <v>115</v>
      </c>
      <c r="P91" s="29">
        <v>79.31</v>
      </c>
      <c r="Q91" s="30" t="s">
        <v>8315</v>
      </c>
      <c r="R91" s="25" t="s">
        <v>8316</v>
      </c>
      <c r="S91" s="31">
        <v>40923.729953703703</v>
      </c>
      <c r="T91" s="31">
        <v>40953.729953703703</v>
      </c>
    </row>
    <row r="92" spans="1:20" ht="48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9">
        <v>139.19</v>
      </c>
      <c r="Q92" s="30" t="s">
        <v>8315</v>
      </c>
      <c r="R92" s="25" t="s">
        <v>8316</v>
      </c>
      <c r="S92" s="31">
        <v>41878.878379629627</v>
      </c>
      <c r="T92" s="31">
        <v>41908.878379629627</v>
      </c>
    </row>
    <row r="93" spans="1:20" ht="4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5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25">
        <v>101</v>
      </c>
      <c r="P93" s="29">
        <v>131.91</v>
      </c>
      <c r="Q93" s="30" t="s">
        <v>8315</v>
      </c>
      <c r="R93" s="25" t="s">
        <v>8316</v>
      </c>
      <c r="S93" s="31">
        <v>41862.864675925928</v>
      </c>
      <c r="T93" s="31">
        <v>41876.864675925928</v>
      </c>
    </row>
    <row r="94" spans="1:20" ht="48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9">
        <v>91.3</v>
      </c>
      <c r="Q94" s="30" t="s">
        <v>8315</v>
      </c>
      <c r="R94" s="25" t="s">
        <v>8316</v>
      </c>
      <c r="S94" s="31">
        <v>40531.886886574073</v>
      </c>
      <c r="T94" s="31">
        <v>40591.886886574073</v>
      </c>
    </row>
    <row r="95" spans="1:20" ht="4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5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25">
        <v>115</v>
      </c>
      <c r="P95" s="29">
        <v>39.67</v>
      </c>
      <c r="Q95" s="30" t="s">
        <v>8315</v>
      </c>
      <c r="R95" s="25" t="s">
        <v>8316</v>
      </c>
      <c r="S95" s="31">
        <v>41477.930914351848</v>
      </c>
      <c r="T95" s="31">
        <v>41504.625</v>
      </c>
    </row>
    <row r="96" spans="1:20" ht="4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9">
        <v>57.55</v>
      </c>
      <c r="Q96" s="30" t="s">
        <v>8315</v>
      </c>
      <c r="R96" s="25" t="s">
        <v>8316</v>
      </c>
      <c r="S96" s="31">
        <v>41781.666770833333</v>
      </c>
      <c r="T96" s="31">
        <v>41811.666770833333</v>
      </c>
    </row>
    <row r="97" spans="1:20" ht="32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5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25">
        <v>114</v>
      </c>
      <c r="P97" s="29">
        <v>77.34</v>
      </c>
      <c r="Q97" s="30" t="s">
        <v>8315</v>
      </c>
      <c r="R97" s="25" t="s">
        <v>8316</v>
      </c>
      <c r="S97" s="31">
        <v>41375.702210648145</v>
      </c>
      <c r="T97" s="31">
        <v>41400.702210648145</v>
      </c>
    </row>
    <row r="98" spans="1:20" ht="4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9">
        <v>46.77</v>
      </c>
      <c r="Q98" s="30" t="s">
        <v>8315</v>
      </c>
      <c r="R98" s="25" t="s">
        <v>8316</v>
      </c>
      <c r="S98" s="31">
        <v>40883.949317129627</v>
      </c>
      <c r="T98" s="31">
        <v>40939.708333333336</v>
      </c>
    </row>
    <row r="99" spans="1:20" ht="32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5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25">
        <v>109</v>
      </c>
      <c r="P99" s="29">
        <v>40.07</v>
      </c>
      <c r="Q99" s="30" t="s">
        <v>8315</v>
      </c>
      <c r="R99" s="25" t="s">
        <v>8316</v>
      </c>
      <c r="S99" s="31">
        <v>41491.79478009259</v>
      </c>
      <c r="T99" s="31">
        <v>41509.79478009259</v>
      </c>
    </row>
    <row r="100" spans="1:20" ht="32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9">
        <v>100.22</v>
      </c>
      <c r="Q100" s="30" t="s">
        <v>8315</v>
      </c>
      <c r="R100" s="25" t="s">
        <v>8316</v>
      </c>
      <c r="S100" s="31">
        <v>41791.993414351848</v>
      </c>
      <c r="T100" s="31">
        <v>41821.993414351848</v>
      </c>
    </row>
    <row r="101" spans="1:20" ht="4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5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25">
        <v>116</v>
      </c>
      <c r="P101" s="29">
        <v>71.489999999999995</v>
      </c>
      <c r="Q101" s="30" t="s">
        <v>8315</v>
      </c>
      <c r="R101" s="25" t="s">
        <v>8316</v>
      </c>
      <c r="S101" s="31">
        <v>41835.666354166664</v>
      </c>
      <c r="T101" s="31">
        <v>41855.666354166664</v>
      </c>
    </row>
    <row r="102" spans="1:20" ht="48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9">
        <v>63.11</v>
      </c>
      <c r="Q102" s="30" t="s">
        <v>8315</v>
      </c>
      <c r="R102" s="25" t="s">
        <v>8316</v>
      </c>
      <c r="S102" s="31">
        <v>41827.605057870373</v>
      </c>
      <c r="T102" s="31">
        <v>41848.605057870373</v>
      </c>
    </row>
    <row r="103" spans="1:20" ht="4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5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25">
        <v>119</v>
      </c>
      <c r="P103" s="29">
        <v>50.16</v>
      </c>
      <c r="Q103" s="30" t="s">
        <v>8315</v>
      </c>
      <c r="R103" s="25" t="s">
        <v>8316</v>
      </c>
      <c r="S103" s="31">
        <v>41778.637245370373</v>
      </c>
      <c r="T103" s="31">
        <v>41810.958333333336</v>
      </c>
    </row>
    <row r="104" spans="1:20" ht="48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9">
        <v>62.88</v>
      </c>
      <c r="Q104" s="30" t="s">
        <v>8315</v>
      </c>
      <c r="R104" s="25" t="s">
        <v>8316</v>
      </c>
      <c r="S104" s="31">
        <v>41013.936562499999</v>
      </c>
      <c r="T104" s="31">
        <v>41061.165972222225</v>
      </c>
    </row>
    <row r="105" spans="1:20" ht="48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5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25">
        <v>120</v>
      </c>
      <c r="P105" s="29">
        <v>85.53</v>
      </c>
      <c r="Q105" s="30" t="s">
        <v>8315</v>
      </c>
      <c r="R105" s="25" t="s">
        <v>8316</v>
      </c>
      <c r="S105" s="31">
        <v>41834.586574074077</v>
      </c>
      <c r="T105" s="31">
        <v>41866.083333333336</v>
      </c>
    </row>
    <row r="106" spans="1:20" ht="32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9">
        <v>53.72</v>
      </c>
      <c r="Q106" s="30" t="s">
        <v>8315</v>
      </c>
      <c r="R106" s="25" t="s">
        <v>8316</v>
      </c>
      <c r="S106" s="31">
        <v>41829.795729166668</v>
      </c>
      <c r="T106" s="31">
        <v>41859.795729166668</v>
      </c>
    </row>
    <row r="107" spans="1:20" ht="6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5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25">
        <v>100</v>
      </c>
      <c r="P107" s="29">
        <v>262.11</v>
      </c>
      <c r="Q107" s="30" t="s">
        <v>8315</v>
      </c>
      <c r="R107" s="25" t="s">
        <v>8316</v>
      </c>
      <c r="S107" s="31">
        <v>42219.665173611109</v>
      </c>
      <c r="T107" s="31">
        <v>42257.165972222225</v>
      </c>
    </row>
    <row r="108" spans="1:20" ht="32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9">
        <v>50.2</v>
      </c>
      <c r="Q108" s="30" t="s">
        <v>8315</v>
      </c>
      <c r="R108" s="25" t="s">
        <v>8316</v>
      </c>
      <c r="S108" s="31">
        <v>42648.546111111107</v>
      </c>
      <c r="T108" s="31">
        <v>42678.546111111107</v>
      </c>
    </row>
    <row r="109" spans="1:20" ht="32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5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25">
        <v>100</v>
      </c>
      <c r="P109" s="29">
        <v>168.25</v>
      </c>
      <c r="Q109" s="30" t="s">
        <v>8315</v>
      </c>
      <c r="R109" s="25" t="s">
        <v>8316</v>
      </c>
      <c r="S109" s="31">
        <v>42050.983182870375</v>
      </c>
      <c r="T109" s="31">
        <v>42085.941516203704</v>
      </c>
    </row>
    <row r="110" spans="1:20" ht="1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9">
        <v>256.37</v>
      </c>
      <c r="Q110" s="30" t="s">
        <v>8315</v>
      </c>
      <c r="R110" s="25" t="s">
        <v>8316</v>
      </c>
      <c r="S110" s="31">
        <v>42772.833379629628</v>
      </c>
      <c r="T110" s="31">
        <v>42806.875</v>
      </c>
    </row>
    <row r="111" spans="1:20" ht="32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5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25">
        <v>125</v>
      </c>
      <c r="P111" s="29">
        <v>37.14</v>
      </c>
      <c r="Q111" s="30" t="s">
        <v>8315</v>
      </c>
      <c r="R111" s="25" t="s">
        <v>8316</v>
      </c>
      <c r="S111" s="31">
        <v>42270.582141203704</v>
      </c>
      <c r="T111" s="31">
        <v>42301.895138888889</v>
      </c>
    </row>
    <row r="112" spans="1:20" ht="48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9">
        <v>45.88</v>
      </c>
      <c r="Q112" s="30" t="s">
        <v>8315</v>
      </c>
      <c r="R112" s="25" t="s">
        <v>8316</v>
      </c>
      <c r="S112" s="31">
        <v>42206.835370370376</v>
      </c>
      <c r="T112" s="31">
        <v>42236.835370370376</v>
      </c>
    </row>
    <row r="113" spans="1:20" ht="4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5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25">
        <v>102</v>
      </c>
      <c r="P113" s="29">
        <v>141.71</v>
      </c>
      <c r="Q113" s="30" t="s">
        <v>8315</v>
      </c>
      <c r="R113" s="25" t="s">
        <v>8316</v>
      </c>
      <c r="S113" s="31">
        <v>42697.850844907407</v>
      </c>
      <c r="T113" s="31">
        <v>42745.208333333328</v>
      </c>
    </row>
    <row r="114" spans="1:20" ht="48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9">
        <v>52.49</v>
      </c>
      <c r="Q114" s="30" t="s">
        <v>8315</v>
      </c>
      <c r="R114" s="25" t="s">
        <v>8316</v>
      </c>
      <c r="S114" s="31">
        <v>42503.559467592597</v>
      </c>
      <c r="T114" s="31">
        <v>42524.875</v>
      </c>
    </row>
    <row r="115" spans="1:20" ht="32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5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25">
        <v>102</v>
      </c>
      <c r="P115" s="29">
        <v>193.62</v>
      </c>
      <c r="Q115" s="30" t="s">
        <v>8315</v>
      </c>
      <c r="R115" s="25" t="s">
        <v>8316</v>
      </c>
      <c r="S115" s="31">
        <v>42323.70930555556</v>
      </c>
      <c r="T115" s="31">
        <v>42355.207638888889</v>
      </c>
    </row>
    <row r="116" spans="1:20" ht="32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9">
        <v>106.8</v>
      </c>
      <c r="Q116" s="30" t="s">
        <v>8315</v>
      </c>
      <c r="R116" s="25" t="s">
        <v>8316</v>
      </c>
      <c r="S116" s="31">
        <v>41933.291643518518</v>
      </c>
      <c r="T116" s="31">
        <v>41963.333310185189</v>
      </c>
    </row>
    <row r="117" spans="1:20" ht="4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5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25">
        <v>110</v>
      </c>
      <c r="P117" s="29">
        <v>77.22</v>
      </c>
      <c r="Q117" s="30" t="s">
        <v>8315</v>
      </c>
      <c r="R117" s="25" t="s">
        <v>8316</v>
      </c>
      <c r="S117" s="31">
        <v>41898.168125000004</v>
      </c>
      <c r="T117" s="31">
        <v>41913.165972222225</v>
      </c>
    </row>
    <row r="118" spans="1:20" ht="48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9">
        <v>57.5</v>
      </c>
      <c r="Q118" s="30" t="s">
        <v>8315</v>
      </c>
      <c r="R118" s="25" t="s">
        <v>8316</v>
      </c>
      <c r="S118" s="31">
        <v>42446.943831018521</v>
      </c>
      <c r="T118" s="31">
        <v>42476.943831018521</v>
      </c>
    </row>
    <row r="119" spans="1:20" ht="48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5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25">
        <v>131</v>
      </c>
      <c r="P119" s="29">
        <v>50.46</v>
      </c>
      <c r="Q119" s="30" t="s">
        <v>8315</v>
      </c>
      <c r="R119" s="25" t="s">
        <v>8316</v>
      </c>
      <c r="S119" s="31">
        <v>42463.81385416667</v>
      </c>
      <c r="T119" s="31">
        <v>42494.165972222225</v>
      </c>
    </row>
    <row r="120" spans="1:20" ht="32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9">
        <v>97.38</v>
      </c>
      <c r="Q120" s="30" t="s">
        <v>8315</v>
      </c>
      <c r="R120" s="25" t="s">
        <v>8316</v>
      </c>
      <c r="S120" s="31">
        <v>42766.805034722223</v>
      </c>
      <c r="T120" s="31">
        <v>42796.805034722223</v>
      </c>
    </row>
    <row r="121" spans="1:20" ht="4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5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25">
        <v>103</v>
      </c>
      <c r="P121" s="29">
        <v>85.53</v>
      </c>
      <c r="Q121" s="30" t="s">
        <v>8315</v>
      </c>
      <c r="R121" s="25" t="s">
        <v>8316</v>
      </c>
      <c r="S121" s="31">
        <v>42522.347812499997</v>
      </c>
      <c r="T121" s="31">
        <v>42552.347812499997</v>
      </c>
    </row>
    <row r="122" spans="1:20" ht="48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9">
        <v>182.91</v>
      </c>
      <c r="Q122" s="30" t="s">
        <v>8315</v>
      </c>
      <c r="R122" s="25" t="s">
        <v>8316</v>
      </c>
      <c r="S122" s="31">
        <v>42702.917048611111</v>
      </c>
      <c r="T122" s="31">
        <v>42732.917048611111</v>
      </c>
    </row>
    <row r="123" spans="1:20" ht="48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5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25">
        <v>101</v>
      </c>
      <c r="P123" s="29">
        <v>131.13999999999999</v>
      </c>
      <c r="Q123" s="30" t="s">
        <v>8315</v>
      </c>
      <c r="R123" s="25" t="s">
        <v>8316</v>
      </c>
      <c r="S123" s="31">
        <v>42252.474351851852</v>
      </c>
      <c r="T123" s="31">
        <v>42276.165972222225</v>
      </c>
    </row>
    <row r="124" spans="1:20" ht="48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9">
        <v>58.69</v>
      </c>
      <c r="Q124" s="30" t="s">
        <v>8315</v>
      </c>
      <c r="R124" s="25" t="s">
        <v>8316</v>
      </c>
      <c r="S124" s="31">
        <v>41893.324884259258</v>
      </c>
      <c r="T124" s="31">
        <v>41926.290972222225</v>
      </c>
    </row>
    <row r="125" spans="1:20" ht="3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5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25">
        <v>127</v>
      </c>
      <c r="P125" s="29">
        <v>69.569999999999993</v>
      </c>
      <c r="Q125" s="30" t="s">
        <v>8315</v>
      </c>
      <c r="R125" s="25" t="s">
        <v>8316</v>
      </c>
      <c r="S125" s="31">
        <v>41871.755694444444</v>
      </c>
      <c r="T125" s="31">
        <v>41901.755694444444</v>
      </c>
    </row>
    <row r="126" spans="1:20" ht="4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9">
        <v>115.87</v>
      </c>
      <c r="Q126" s="30" t="s">
        <v>8315</v>
      </c>
      <c r="R126" s="25" t="s">
        <v>8316</v>
      </c>
      <c r="S126" s="31">
        <v>42262.096782407403</v>
      </c>
      <c r="T126" s="31">
        <v>42286</v>
      </c>
    </row>
    <row r="127" spans="1:20" ht="32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5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25">
        <v>104</v>
      </c>
      <c r="P127" s="29">
        <v>81.13</v>
      </c>
      <c r="Q127" s="30" t="s">
        <v>8315</v>
      </c>
      <c r="R127" s="25" t="s">
        <v>8316</v>
      </c>
      <c r="S127" s="31">
        <v>42135.60020833333</v>
      </c>
      <c r="T127" s="31">
        <v>42167.083333333328</v>
      </c>
    </row>
    <row r="128" spans="1:20" ht="48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9">
        <v>57.63</v>
      </c>
      <c r="Q128" s="30" t="s">
        <v>8315</v>
      </c>
      <c r="R128" s="25" t="s">
        <v>8316</v>
      </c>
      <c r="S128" s="31">
        <v>42230.472222222219</v>
      </c>
      <c r="T128" s="31">
        <v>42259.165972222225</v>
      </c>
    </row>
    <row r="129" spans="1:20" ht="3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5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25">
        <v>101</v>
      </c>
      <c r="P129" s="29">
        <v>60.48</v>
      </c>
      <c r="Q129" s="30" t="s">
        <v>8315</v>
      </c>
      <c r="R129" s="25" t="s">
        <v>8316</v>
      </c>
      <c r="S129" s="31">
        <v>42068.888391203705</v>
      </c>
      <c r="T129" s="31">
        <v>42098.846724537041</v>
      </c>
    </row>
    <row r="130" spans="1:20" ht="48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9">
        <v>65.58</v>
      </c>
      <c r="Q130" s="30" t="s">
        <v>8315</v>
      </c>
      <c r="R130" s="25" t="s">
        <v>8316</v>
      </c>
      <c r="S130" s="31">
        <v>42145.746689814812</v>
      </c>
      <c r="T130" s="31">
        <v>42175.746689814812</v>
      </c>
    </row>
    <row r="131" spans="1:20" ht="4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5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25">
        <v>102</v>
      </c>
      <c r="P131" s="29">
        <v>119.19</v>
      </c>
      <c r="Q131" s="30" t="s">
        <v>8315</v>
      </c>
      <c r="R131" s="25" t="s">
        <v>8316</v>
      </c>
      <c r="S131" s="31">
        <v>41918.742175925923</v>
      </c>
      <c r="T131" s="31">
        <v>41948.783842592595</v>
      </c>
    </row>
    <row r="132" spans="1:20" ht="48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9">
        <v>83.05</v>
      </c>
      <c r="Q132" s="30" t="s">
        <v>8315</v>
      </c>
      <c r="R132" s="25" t="s">
        <v>8316</v>
      </c>
      <c r="S132" s="31">
        <v>42146.731087962966</v>
      </c>
      <c r="T132" s="31">
        <v>42176.731087962966</v>
      </c>
    </row>
    <row r="133" spans="1:20" ht="32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5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25">
        <v>102</v>
      </c>
      <c r="P133" s="29">
        <v>177.09</v>
      </c>
      <c r="Q133" s="30" t="s">
        <v>8315</v>
      </c>
      <c r="R133" s="25" t="s">
        <v>8316</v>
      </c>
      <c r="S133" s="31">
        <v>42602.576712962968</v>
      </c>
      <c r="T133" s="31">
        <v>42621.15625</v>
      </c>
    </row>
    <row r="134" spans="1:20" ht="48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9">
        <v>72.760000000000005</v>
      </c>
      <c r="Q134" s="30" t="s">
        <v>8315</v>
      </c>
      <c r="R134" s="25" t="s">
        <v>8316</v>
      </c>
      <c r="S134" s="31">
        <v>42144.573807870373</v>
      </c>
      <c r="T134" s="31">
        <v>42166.165972222225</v>
      </c>
    </row>
    <row r="135" spans="1:20" ht="32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5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25">
        <v>105</v>
      </c>
      <c r="P135" s="29">
        <v>98.2</v>
      </c>
      <c r="Q135" s="30" t="s">
        <v>8315</v>
      </c>
      <c r="R135" s="25" t="s">
        <v>8316</v>
      </c>
      <c r="S135" s="31">
        <v>41982.887280092589</v>
      </c>
      <c r="T135" s="31">
        <v>42012.887280092589</v>
      </c>
    </row>
    <row r="136" spans="1:20" ht="48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9">
        <v>251.74</v>
      </c>
      <c r="Q136" s="30" t="s">
        <v>8315</v>
      </c>
      <c r="R136" s="25" t="s">
        <v>8316</v>
      </c>
      <c r="S136" s="31">
        <v>42614.760937500003</v>
      </c>
      <c r="T136" s="31">
        <v>42644.165972222225</v>
      </c>
    </row>
    <row r="137" spans="1:20" ht="32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5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25">
        <v>109</v>
      </c>
      <c r="P137" s="29">
        <v>74.819999999999993</v>
      </c>
      <c r="Q137" s="30" t="s">
        <v>8315</v>
      </c>
      <c r="R137" s="25" t="s">
        <v>8316</v>
      </c>
      <c r="S137" s="31">
        <v>42303.672662037032</v>
      </c>
      <c r="T137" s="31">
        <v>42338.714328703703</v>
      </c>
    </row>
    <row r="138" spans="1:20" ht="4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9">
        <v>67.650000000000006</v>
      </c>
      <c r="Q138" s="30" t="s">
        <v>8315</v>
      </c>
      <c r="R138" s="25" t="s">
        <v>8316</v>
      </c>
      <c r="S138" s="31">
        <v>42171.725416666668</v>
      </c>
      <c r="T138" s="31">
        <v>42201.725416666668</v>
      </c>
    </row>
    <row r="139" spans="1:20" ht="32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5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25">
        <v>103</v>
      </c>
      <c r="P139" s="29">
        <v>93.81</v>
      </c>
      <c r="Q139" s="30" t="s">
        <v>8315</v>
      </c>
      <c r="R139" s="25" t="s">
        <v>8316</v>
      </c>
      <c r="S139" s="31">
        <v>41964.315532407403</v>
      </c>
      <c r="T139" s="31">
        <v>41995.166666666672</v>
      </c>
    </row>
    <row r="140" spans="1:20" ht="32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9">
        <v>41.24</v>
      </c>
      <c r="Q140" s="30" t="s">
        <v>8315</v>
      </c>
      <c r="R140" s="25" t="s">
        <v>8316</v>
      </c>
      <c r="S140" s="31">
        <v>42284.516064814816</v>
      </c>
      <c r="T140" s="31">
        <v>42307.875</v>
      </c>
    </row>
    <row r="141" spans="1:20" ht="32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5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25">
        <v>103</v>
      </c>
      <c r="P141" s="29">
        <v>52.55</v>
      </c>
      <c r="Q141" s="30" t="s">
        <v>8315</v>
      </c>
      <c r="R141" s="25" t="s">
        <v>8316</v>
      </c>
      <c r="S141" s="31">
        <v>42016.800208333334</v>
      </c>
      <c r="T141" s="31">
        <v>42032.916666666672</v>
      </c>
    </row>
    <row r="142" spans="1:20" ht="32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9">
        <v>48.33</v>
      </c>
      <c r="Q142" s="30" t="s">
        <v>8315</v>
      </c>
      <c r="R142" s="25" t="s">
        <v>8316</v>
      </c>
      <c r="S142" s="31">
        <v>42136.536134259266</v>
      </c>
      <c r="T142" s="31">
        <v>42167.875</v>
      </c>
    </row>
    <row r="143" spans="1:20" ht="4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5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25">
        <v>102</v>
      </c>
      <c r="P143" s="29">
        <v>53.18</v>
      </c>
      <c r="Q143" s="30" t="s">
        <v>8315</v>
      </c>
      <c r="R143" s="25" t="s">
        <v>8316</v>
      </c>
      <c r="S143" s="31">
        <v>42172.757638888885</v>
      </c>
      <c r="T143" s="31">
        <v>42202.757638888885</v>
      </c>
    </row>
    <row r="144" spans="1:20" ht="4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9">
        <v>60.95</v>
      </c>
      <c r="Q144" s="30" t="s">
        <v>8315</v>
      </c>
      <c r="R144" s="25" t="s">
        <v>8316</v>
      </c>
      <c r="S144" s="31">
        <v>42590.90425925926</v>
      </c>
      <c r="T144" s="31">
        <v>42606.90425925926</v>
      </c>
    </row>
    <row r="145" spans="1:20" ht="32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5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25">
        <v>154</v>
      </c>
      <c r="P145" s="29">
        <v>106.5</v>
      </c>
      <c r="Q145" s="30" t="s">
        <v>8315</v>
      </c>
      <c r="R145" s="25" t="s">
        <v>8316</v>
      </c>
      <c r="S145" s="31">
        <v>42284.500104166669</v>
      </c>
      <c r="T145" s="31">
        <v>42314.541770833333</v>
      </c>
    </row>
    <row r="146" spans="1:20" ht="4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9">
        <v>204.57</v>
      </c>
      <c r="Q146" s="30" t="s">
        <v>8315</v>
      </c>
      <c r="R146" s="25" t="s">
        <v>8316</v>
      </c>
      <c r="S146" s="31">
        <v>42611.801412037035</v>
      </c>
      <c r="T146" s="31">
        <v>42627.791666666672</v>
      </c>
    </row>
    <row r="147" spans="1:20" ht="48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5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25">
        <v>101</v>
      </c>
      <c r="P147" s="29">
        <v>54.91</v>
      </c>
      <c r="Q147" s="30" t="s">
        <v>8315</v>
      </c>
      <c r="R147" s="25" t="s">
        <v>8316</v>
      </c>
      <c r="S147" s="31">
        <v>42400.704537037032</v>
      </c>
      <c r="T147" s="31">
        <v>42444.875</v>
      </c>
    </row>
    <row r="148" spans="1:20" ht="4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9">
        <v>150.41999999999999</v>
      </c>
      <c r="Q148" s="30" t="s">
        <v>8315</v>
      </c>
      <c r="R148" s="25" t="s">
        <v>8316</v>
      </c>
      <c r="S148" s="31">
        <v>42017.88045138889</v>
      </c>
      <c r="T148" s="31">
        <v>42044.1875</v>
      </c>
    </row>
    <row r="149" spans="1:20" ht="48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5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25">
        <v>114</v>
      </c>
      <c r="P149" s="29">
        <v>105.21</v>
      </c>
      <c r="Q149" s="30" t="s">
        <v>8315</v>
      </c>
      <c r="R149" s="25" t="s">
        <v>8316</v>
      </c>
      <c r="S149" s="31">
        <v>42431.102534722217</v>
      </c>
      <c r="T149" s="31">
        <v>42461.06086805556</v>
      </c>
    </row>
    <row r="150" spans="1:20" ht="48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9">
        <v>68.67</v>
      </c>
      <c r="Q150" s="30" t="s">
        <v>8315</v>
      </c>
      <c r="R150" s="25" t="s">
        <v>8316</v>
      </c>
      <c r="S150" s="31">
        <v>42121.756921296299</v>
      </c>
      <c r="T150" s="31">
        <v>42156.208333333328</v>
      </c>
    </row>
    <row r="151" spans="1:20" ht="48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5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25">
        <v>122</v>
      </c>
      <c r="P151" s="29">
        <v>129.36000000000001</v>
      </c>
      <c r="Q151" s="30" t="s">
        <v>8315</v>
      </c>
      <c r="R151" s="25" t="s">
        <v>8316</v>
      </c>
      <c r="S151" s="31">
        <v>42219.019733796296</v>
      </c>
      <c r="T151" s="31">
        <v>42249.019733796296</v>
      </c>
    </row>
    <row r="152" spans="1:20" ht="48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9">
        <v>134.26</v>
      </c>
      <c r="Q152" s="30" t="s">
        <v>8315</v>
      </c>
      <c r="R152" s="25" t="s">
        <v>8316</v>
      </c>
      <c r="S152" s="31">
        <v>42445.19430555556</v>
      </c>
      <c r="T152" s="31">
        <v>42489.19430555556</v>
      </c>
    </row>
    <row r="153" spans="1:20" ht="32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5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25">
        <v>102</v>
      </c>
      <c r="P153" s="29">
        <v>203.2</v>
      </c>
      <c r="Q153" s="30" t="s">
        <v>8315</v>
      </c>
      <c r="R153" s="25" t="s">
        <v>8316</v>
      </c>
      <c r="S153" s="31">
        <v>42380.884872685187</v>
      </c>
      <c r="T153" s="31">
        <v>42398.249305555553</v>
      </c>
    </row>
    <row r="154" spans="1:20" ht="16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9">
        <v>69.19</v>
      </c>
      <c r="Q154" s="30" t="s">
        <v>8315</v>
      </c>
      <c r="R154" s="25" t="s">
        <v>8316</v>
      </c>
      <c r="S154" s="31">
        <v>42762.942430555559</v>
      </c>
      <c r="T154" s="31">
        <v>42794.208333333328</v>
      </c>
    </row>
    <row r="155" spans="1:20" ht="4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5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25">
        <v>102</v>
      </c>
      <c r="P155" s="29">
        <v>125.12</v>
      </c>
      <c r="Q155" s="30" t="s">
        <v>8315</v>
      </c>
      <c r="R155" s="25" t="s">
        <v>8316</v>
      </c>
      <c r="S155" s="31">
        <v>42567.840069444443</v>
      </c>
      <c r="T155" s="31">
        <v>42597.840069444443</v>
      </c>
    </row>
    <row r="156" spans="1:20" ht="48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9">
        <v>40.71</v>
      </c>
      <c r="Q156" s="30" t="s">
        <v>8315</v>
      </c>
      <c r="R156" s="25" t="s">
        <v>8316</v>
      </c>
      <c r="S156" s="31">
        <v>42232.702546296292</v>
      </c>
      <c r="T156" s="31">
        <v>42264.165972222225</v>
      </c>
    </row>
    <row r="157" spans="1:20" ht="48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5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25">
        <v>102</v>
      </c>
      <c r="P157" s="29">
        <v>141.29</v>
      </c>
      <c r="Q157" s="30" t="s">
        <v>8315</v>
      </c>
      <c r="R157" s="25" t="s">
        <v>8316</v>
      </c>
      <c r="S157" s="31">
        <v>42239.957962962959</v>
      </c>
      <c r="T157" s="31">
        <v>42260</v>
      </c>
    </row>
    <row r="158" spans="1:20" ht="48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9">
        <v>55.33</v>
      </c>
      <c r="Q158" s="30" t="s">
        <v>8315</v>
      </c>
      <c r="R158" s="25" t="s">
        <v>8316</v>
      </c>
      <c r="S158" s="31">
        <v>42261.917395833334</v>
      </c>
      <c r="T158" s="31">
        <v>42291.917395833334</v>
      </c>
    </row>
    <row r="159" spans="1:20" ht="32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5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25">
        <v>136</v>
      </c>
      <c r="P159" s="29">
        <v>46.42</v>
      </c>
      <c r="Q159" s="30" t="s">
        <v>8315</v>
      </c>
      <c r="R159" s="25" t="s">
        <v>8316</v>
      </c>
      <c r="S159" s="31">
        <v>42102.743773148148</v>
      </c>
      <c r="T159" s="31">
        <v>42123.743773148148</v>
      </c>
    </row>
    <row r="160" spans="1:20" ht="4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9">
        <v>57.2</v>
      </c>
      <c r="Q160" s="30" t="s">
        <v>8315</v>
      </c>
      <c r="R160" s="25" t="s">
        <v>8316</v>
      </c>
      <c r="S160" s="31">
        <v>42538.73583333334</v>
      </c>
      <c r="T160" s="31">
        <v>42583.290972222225</v>
      </c>
    </row>
    <row r="161" spans="1:20" ht="3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5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25">
        <v>116</v>
      </c>
      <c r="P161" s="29">
        <v>59.6</v>
      </c>
      <c r="Q161" s="30" t="s">
        <v>8315</v>
      </c>
      <c r="R161" s="25" t="s">
        <v>8316</v>
      </c>
      <c r="S161" s="31">
        <v>42056.65143518518</v>
      </c>
      <c r="T161" s="31">
        <v>42091.609768518523</v>
      </c>
    </row>
    <row r="162" spans="1:20" ht="48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9">
        <v>89.59</v>
      </c>
      <c r="Q162" s="30" t="s">
        <v>8315</v>
      </c>
      <c r="R162" s="25" t="s">
        <v>8316</v>
      </c>
      <c r="S162" s="31">
        <v>42696.624444444446</v>
      </c>
      <c r="T162" s="31">
        <v>42726.624444444446</v>
      </c>
    </row>
    <row r="163" spans="1:20" ht="48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5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25">
        <v>102</v>
      </c>
      <c r="P163" s="29">
        <v>204.05</v>
      </c>
      <c r="Q163" s="30" t="s">
        <v>8315</v>
      </c>
      <c r="R163" s="25" t="s">
        <v>8316</v>
      </c>
      <c r="S163" s="31">
        <v>42186.855879629627</v>
      </c>
      <c r="T163" s="31">
        <v>42216.855879629627</v>
      </c>
    </row>
    <row r="164" spans="1:20" ht="48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9">
        <v>48.7</v>
      </c>
      <c r="Q164" s="30" t="s">
        <v>8315</v>
      </c>
      <c r="R164" s="25" t="s">
        <v>8316</v>
      </c>
      <c r="S164" s="31">
        <v>42493.219236111108</v>
      </c>
      <c r="T164" s="31">
        <v>42531.125</v>
      </c>
    </row>
    <row r="165" spans="1:20" ht="48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5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25">
        <v>107</v>
      </c>
      <c r="P165" s="29">
        <v>53.34</v>
      </c>
      <c r="Q165" s="30" t="s">
        <v>8315</v>
      </c>
      <c r="R165" s="25" t="s">
        <v>8316</v>
      </c>
      <c r="S165" s="31">
        <v>42475.057164351849</v>
      </c>
      <c r="T165" s="31">
        <v>42505.057164351849</v>
      </c>
    </row>
    <row r="166" spans="1:20" ht="48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9">
        <v>75.09</v>
      </c>
      <c r="Q166" s="30" t="s">
        <v>8315</v>
      </c>
      <c r="R166" s="25" t="s">
        <v>8316</v>
      </c>
      <c r="S166" s="31">
        <v>42452.876909722225</v>
      </c>
      <c r="T166" s="31">
        <v>42473.876909722225</v>
      </c>
    </row>
    <row r="167" spans="1:20" ht="32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5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25">
        <v>100</v>
      </c>
      <c r="P167" s="29">
        <v>209.84</v>
      </c>
      <c r="Q167" s="30" t="s">
        <v>8315</v>
      </c>
      <c r="R167" s="25" t="s">
        <v>8316</v>
      </c>
      <c r="S167" s="31">
        <v>42253.928530092591</v>
      </c>
      <c r="T167" s="31">
        <v>42283.928530092591</v>
      </c>
    </row>
    <row r="168" spans="1:20" ht="48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9">
        <v>61.02</v>
      </c>
      <c r="Q168" s="30" t="s">
        <v>8315</v>
      </c>
      <c r="R168" s="25" t="s">
        <v>8316</v>
      </c>
      <c r="S168" s="31">
        <v>42264.29178240741</v>
      </c>
      <c r="T168" s="31">
        <v>42294.29178240741</v>
      </c>
    </row>
    <row r="169" spans="1:20" ht="3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5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25">
        <v>100</v>
      </c>
      <c r="P169" s="29">
        <v>61</v>
      </c>
      <c r="Q169" s="30" t="s">
        <v>8315</v>
      </c>
      <c r="R169" s="25" t="s">
        <v>8316</v>
      </c>
      <c r="S169" s="31">
        <v>42664.809560185182</v>
      </c>
      <c r="T169" s="31">
        <v>42685.916666666672</v>
      </c>
    </row>
    <row r="170" spans="1:20" ht="32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9">
        <v>80.03</v>
      </c>
      <c r="Q170" s="30" t="s">
        <v>8315</v>
      </c>
      <c r="R170" s="25" t="s">
        <v>8316</v>
      </c>
      <c r="S170" s="31">
        <v>42382.244409722218</v>
      </c>
      <c r="T170" s="31">
        <v>42396.041666666672</v>
      </c>
    </row>
    <row r="171" spans="1:20" ht="48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5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25">
        <v>100</v>
      </c>
      <c r="P171" s="29">
        <v>93.98</v>
      </c>
      <c r="Q171" s="30" t="s">
        <v>8315</v>
      </c>
      <c r="R171" s="25" t="s">
        <v>8316</v>
      </c>
      <c r="S171" s="31">
        <v>41826.871238425927</v>
      </c>
      <c r="T171" s="31">
        <v>41859.57916666667</v>
      </c>
    </row>
    <row r="172" spans="1:20" ht="32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9">
        <v>61.94</v>
      </c>
      <c r="Q172" s="30" t="s">
        <v>8315</v>
      </c>
      <c r="R172" s="25" t="s">
        <v>8316</v>
      </c>
      <c r="S172" s="31">
        <v>42499.039629629624</v>
      </c>
      <c r="T172" s="31">
        <v>42529.039629629624</v>
      </c>
    </row>
    <row r="173" spans="1:20" ht="32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5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25">
        <v>101</v>
      </c>
      <c r="P173" s="29">
        <v>66.45</v>
      </c>
      <c r="Q173" s="30" t="s">
        <v>8315</v>
      </c>
      <c r="R173" s="25" t="s">
        <v>8316</v>
      </c>
      <c r="S173" s="31">
        <v>42513.045798611114</v>
      </c>
      <c r="T173" s="31">
        <v>42543.045798611114</v>
      </c>
    </row>
    <row r="174" spans="1:20" ht="48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9">
        <v>35.799999999999997</v>
      </c>
      <c r="Q174" s="30" t="s">
        <v>8315</v>
      </c>
      <c r="R174" s="25" t="s">
        <v>8316</v>
      </c>
      <c r="S174" s="31">
        <v>41914.100289351853</v>
      </c>
      <c r="T174" s="31">
        <v>41928.165972222225</v>
      </c>
    </row>
    <row r="175" spans="1:20" ht="48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5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25">
        <v>102</v>
      </c>
      <c r="P175" s="29">
        <v>145.65</v>
      </c>
      <c r="Q175" s="30" t="s">
        <v>8315</v>
      </c>
      <c r="R175" s="25" t="s">
        <v>8316</v>
      </c>
      <c r="S175" s="31">
        <v>42521.010370370372</v>
      </c>
      <c r="T175" s="31">
        <v>42543.163194444445</v>
      </c>
    </row>
    <row r="176" spans="1:20" ht="4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9">
        <v>142.28</v>
      </c>
      <c r="Q176" s="30" t="s">
        <v>8315</v>
      </c>
      <c r="R176" s="25" t="s">
        <v>8316</v>
      </c>
      <c r="S176" s="31">
        <v>42041.714178240742</v>
      </c>
      <c r="T176" s="31">
        <v>42071.67251157407</v>
      </c>
    </row>
    <row r="177" spans="1:20" ht="48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5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25">
        <v>146</v>
      </c>
      <c r="P177" s="29">
        <v>292.77999999999997</v>
      </c>
      <c r="Q177" s="30" t="s">
        <v>8315</v>
      </c>
      <c r="R177" s="25" t="s">
        <v>8316</v>
      </c>
      <c r="S177" s="31">
        <v>41822.57503472222</v>
      </c>
      <c r="T177" s="31">
        <v>41825.041666666664</v>
      </c>
    </row>
    <row r="178" spans="1:20" ht="48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9">
        <v>80.400000000000006</v>
      </c>
      <c r="Q178" s="30" t="s">
        <v>8315</v>
      </c>
      <c r="R178" s="25" t="s">
        <v>8316</v>
      </c>
      <c r="S178" s="31">
        <v>42248.697754629626</v>
      </c>
      <c r="T178" s="31">
        <v>42283.697754629626</v>
      </c>
    </row>
    <row r="179" spans="1:20" ht="48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5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25">
        <v>100</v>
      </c>
      <c r="P179" s="29">
        <v>72.290000000000006</v>
      </c>
      <c r="Q179" s="30" t="s">
        <v>8315</v>
      </c>
      <c r="R179" s="25" t="s">
        <v>8316</v>
      </c>
      <c r="S179" s="31">
        <v>41809.860300925924</v>
      </c>
      <c r="T179" s="31">
        <v>41839.860300925924</v>
      </c>
    </row>
    <row r="180" spans="1:20" ht="4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9">
        <v>32.97</v>
      </c>
      <c r="Q180" s="30" t="s">
        <v>8315</v>
      </c>
      <c r="R180" s="25" t="s">
        <v>8316</v>
      </c>
      <c r="S180" s="31">
        <v>42148.676851851851</v>
      </c>
      <c r="T180" s="31">
        <v>42170.676851851851</v>
      </c>
    </row>
    <row r="181" spans="1:20" ht="48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5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25">
        <v>139</v>
      </c>
      <c r="P181" s="29">
        <v>116.65</v>
      </c>
      <c r="Q181" s="30" t="s">
        <v>8315</v>
      </c>
      <c r="R181" s="25" t="s">
        <v>8316</v>
      </c>
      <c r="S181" s="31">
        <v>42185.521087962959</v>
      </c>
      <c r="T181" s="31">
        <v>42215.521087962959</v>
      </c>
    </row>
    <row r="182" spans="1:20" ht="3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9">
        <v>136.85</v>
      </c>
      <c r="Q182" s="30" t="s">
        <v>8315</v>
      </c>
      <c r="R182" s="25" t="s">
        <v>8316</v>
      </c>
      <c r="S182" s="31">
        <v>42769.574999999997</v>
      </c>
      <c r="T182" s="31">
        <v>42790.574999999997</v>
      </c>
    </row>
    <row r="183" spans="1:20" ht="48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5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25">
        <v>104</v>
      </c>
      <c r="P183" s="29">
        <v>177.62</v>
      </c>
      <c r="Q183" s="30" t="s">
        <v>8315</v>
      </c>
      <c r="R183" s="25" t="s">
        <v>8316</v>
      </c>
      <c r="S183" s="31">
        <v>42549.665717592594</v>
      </c>
      <c r="T183" s="31">
        <v>42579.665717592594</v>
      </c>
    </row>
    <row r="184" spans="1:20" ht="4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9">
        <v>109.08</v>
      </c>
      <c r="Q184" s="30" t="s">
        <v>8315</v>
      </c>
      <c r="R184" s="25" t="s">
        <v>8316</v>
      </c>
      <c r="S184" s="31">
        <v>42685.974004629628</v>
      </c>
      <c r="T184" s="31">
        <v>42710.974004629628</v>
      </c>
    </row>
    <row r="185" spans="1:20" ht="48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5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25">
        <v>102</v>
      </c>
      <c r="P185" s="29">
        <v>78.209999999999994</v>
      </c>
      <c r="Q185" s="30" t="s">
        <v>8315</v>
      </c>
      <c r="R185" s="25" t="s">
        <v>8316</v>
      </c>
      <c r="S185" s="31">
        <v>42062.296412037031</v>
      </c>
      <c r="T185" s="31">
        <v>42095.207638888889</v>
      </c>
    </row>
    <row r="186" spans="1:20" ht="48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9">
        <v>114.13</v>
      </c>
      <c r="Q186" s="30" t="s">
        <v>8315</v>
      </c>
      <c r="R186" s="25" t="s">
        <v>8316</v>
      </c>
      <c r="S186" s="31">
        <v>41851.200150462959</v>
      </c>
      <c r="T186" s="31">
        <v>41881.200150462959</v>
      </c>
    </row>
    <row r="187" spans="1:20" ht="4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5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25">
        <v>130</v>
      </c>
      <c r="P187" s="29">
        <v>50</v>
      </c>
      <c r="Q187" s="30" t="s">
        <v>8315</v>
      </c>
      <c r="R187" s="25" t="s">
        <v>8316</v>
      </c>
      <c r="S187" s="31">
        <v>42053.106111111112</v>
      </c>
      <c r="T187" s="31">
        <v>42112.025694444441</v>
      </c>
    </row>
    <row r="188" spans="1:20" ht="48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9">
        <v>91.67</v>
      </c>
      <c r="Q188" s="30" t="s">
        <v>8315</v>
      </c>
      <c r="R188" s="25" t="s">
        <v>8316</v>
      </c>
      <c r="S188" s="31">
        <v>42054.024421296301</v>
      </c>
      <c r="T188" s="31">
        <v>42061.024421296301</v>
      </c>
    </row>
    <row r="189" spans="1:20" ht="48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5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25">
        <v>100</v>
      </c>
      <c r="P189" s="29">
        <v>69.819999999999993</v>
      </c>
      <c r="Q189" s="30" t="s">
        <v>8315</v>
      </c>
      <c r="R189" s="25" t="s">
        <v>8316</v>
      </c>
      <c r="S189" s="31">
        <v>42466.558796296296</v>
      </c>
      <c r="T189" s="31">
        <v>42490.165972222225</v>
      </c>
    </row>
    <row r="190" spans="1:20" ht="48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9">
        <v>109.57</v>
      </c>
      <c r="Q190" s="30" t="s">
        <v>8315</v>
      </c>
      <c r="R190" s="25" t="s">
        <v>8316</v>
      </c>
      <c r="S190" s="31">
        <v>42513.110787037032</v>
      </c>
      <c r="T190" s="31">
        <v>42534.708333333328</v>
      </c>
    </row>
    <row r="191" spans="1:20" ht="32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5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25">
        <v>102</v>
      </c>
      <c r="P191" s="29">
        <v>55.6</v>
      </c>
      <c r="Q191" s="30" t="s">
        <v>8315</v>
      </c>
      <c r="R191" s="25" t="s">
        <v>8316</v>
      </c>
      <c r="S191" s="31">
        <v>42270.7269212963</v>
      </c>
      <c r="T191" s="31">
        <v>42306.167361111111</v>
      </c>
    </row>
    <row r="192" spans="1:20" ht="3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9">
        <v>63.57</v>
      </c>
      <c r="Q192" s="30" t="s">
        <v>8315</v>
      </c>
      <c r="R192" s="25" t="s">
        <v>8316</v>
      </c>
      <c r="S192" s="31">
        <v>41932.311099537037</v>
      </c>
      <c r="T192" s="31">
        <v>41962.352766203709</v>
      </c>
    </row>
    <row r="193" spans="1:20" ht="32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5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25">
        <v>106</v>
      </c>
      <c r="P193" s="29">
        <v>184.78</v>
      </c>
      <c r="Q193" s="30" t="s">
        <v>8315</v>
      </c>
      <c r="R193" s="25" t="s">
        <v>8316</v>
      </c>
      <c r="S193" s="31">
        <v>42746.057106481487</v>
      </c>
      <c r="T193" s="31">
        <v>42791.057106481487</v>
      </c>
    </row>
    <row r="194" spans="1:20" ht="4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9">
        <v>83.43</v>
      </c>
      <c r="Q194" s="30" t="s">
        <v>8315</v>
      </c>
      <c r="R194" s="25" t="s">
        <v>8316</v>
      </c>
      <c r="S194" s="31">
        <v>41866.025347222225</v>
      </c>
      <c r="T194" s="31">
        <v>41883.665972222225</v>
      </c>
    </row>
    <row r="195" spans="1:20" ht="4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5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25">
        <v>218</v>
      </c>
      <c r="P195" s="29">
        <v>54.5</v>
      </c>
      <c r="Q195" s="30" t="s">
        <v>8315</v>
      </c>
      <c r="R195" s="25" t="s">
        <v>8316</v>
      </c>
      <c r="S195" s="31">
        <v>42056.091631944444</v>
      </c>
      <c r="T195" s="31">
        <v>42070.204861111109</v>
      </c>
    </row>
    <row r="196" spans="1:20" ht="32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9">
        <v>302.31</v>
      </c>
      <c r="Q196" s="30" t="s">
        <v>8315</v>
      </c>
      <c r="R196" s="25" t="s">
        <v>8316</v>
      </c>
      <c r="S196" s="31">
        <v>41851.771354166667</v>
      </c>
      <c r="T196" s="31">
        <v>41870.666666666664</v>
      </c>
    </row>
    <row r="197" spans="1:20" ht="48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5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25">
        <v>104</v>
      </c>
      <c r="P197" s="29">
        <v>866.67</v>
      </c>
      <c r="Q197" s="30" t="s">
        <v>8315</v>
      </c>
      <c r="R197" s="25" t="s">
        <v>8316</v>
      </c>
      <c r="S197" s="31">
        <v>42321.101759259262</v>
      </c>
      <c r="T197" s="31">
        <v>42351.101759259262</v>
      </c>
    </row>
    <row r="198" spans="1:20" ht="32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9">
        <v>61.39</v>
      </c>
      <c r="Q198" s="30" t="s">
        <v>8315</v>
      </c>
      <c r="R198" s="25" t="s">
        <v>8316</v>
      </c>
      <c r="S198" s="31">
        <v>42107.067557870367</v>
      </c>
      <c r="T198" s="31">
        <v>42137.067557870367</v>
      </c>
    </row>
    <row r="199" spans="1:20" ht="32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5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25">
        <v>105</v>
      </c>
      <c r="P199" s="29">
        <v>45.48</v>
      </c>
      <c r="Q199" s="30" t="s">
        <v>8315</v>
      </c>
      <c r="R199" s="25" t="s">
        <v>8316</v>
      </c>
      <c r="S199" s="31">
        <v>41969.199756944443</v>
      </c>
      <c r="T199" s="31">
        <v>42005.208333333328</v>
      </c>
    </row>
    <row r="200" spans="1:20" ht="48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9">
        <v>67.92</v>
      </c>
      <c r="Q200" s="30" t="s">
        <v>8315</v>
      </c>
      <c r="R200" s="25" t="s">
        <v>8316</v>
      </c>
      <c r="S200" s="31">
        <v>42690.334317129629</v>
      </c>
      <c r="T200" s="31">
        <v>42721.333333333328</v>
      </c>
    </row>
    <row r="201" spans="1:20" ht="32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5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25">
        <v>139</v>
      </c>
      <c r="P201" s="29">
        <v>30.78</v>
      </c>
      <c r="Q201" s="30" t="s">
        <v>8315</v>
      </c>
      <c r="R201" s="25" t="s">
        <v>8316</v>
      </c>
      <c r="S201" s="31">
        <v>42312.874594907407</v>
      </c>
      <c r="T201" s="31">
        <v>42340.874594907407</v>
      </c>
    </row>
    <row r="202" spans="1:20" ht="32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9">
        <v>38.33</v>
      </c>
      <c r="Q202" s="30" t="s">
        <v>8315</v>
      </c>
      <c r="R202" s="25" t="s">
        <v>8316</v>
      </c>
      <c r="S202" s="31">
        <v>41855.548101851848</v>
      </c>
      <c r="T202" s="31">
        <v>41876.207638888889</v>
      </c>
    </row>
    <row r="203" spans="1:20" ht="48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5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25">
        <v>100</v>
      </c>
      <c r="P203" s="29">
        <v>421.11</v>
      </c>
      <c r="Q203" s="30" t="s">
        <v>8315</v>
      </c>
      <c r="R203" s="25" t="s">
        <v>8316</v>
      </c>
      <c r="S203" s="31">
        <v>42059.701319444444</v>
      </c>
      <c r="T203" s="31">
        <v>42119.659652777773</v>
      </c>
    </row>
    <row r="204" spans="1:20" ht="48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9">
        <v>111.89</v>
      </c>
      <c r="Q204" s="30" t="s">
        <v>8315</v>
      </c>
      <c r="R204" s="25" t="s">
        <v>8316</v>
      </c>
      <c r="S204" s="31">
        <v>41937.95344907407</v>
      </c>
      <c r="T204" s="31">
        <v>41972.995115740734</v>
      </c>
    </row>
    <row r="205" spans="1:20" ht="4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5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25">
        <v>102</v>
      </c>
      <c r="P205" s="29">
        <v>85.21</v>
      </c>
      <c r="Q205" s="30" t="s">
        <v>8315</v>
      </c>
      <c r="R205" s="25" t="s">
        <v>8316</v>
      </c>
      <c r="S205" s="31">
        <v>42044.184988425928</v>
      </c>
      <c r="T205" s="31">
        <v>42074.143321759257</v>
      </c>
    </row>
    <row r="206" spans="1:20" ht="48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9">
        <v>65.17</v>
      </c>
      <c r="Q206" s="30" t="s">
        <v>8315</v>
      </c>
      <c r="R206" s="25" t="s">
        <v>8316</v>
      </c>
      <c r="S206" s="31">
        <v>42524.782638888893</v>
      </c>
      <c r="T206" s="31">
        <v>42544.782638888893</v>
      </c>
    </row>
    <row r="207" spans="1:20" ht="4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5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25">
        <v>100</v>
      </c>
      <c r="P207" s="29">
        <v>93.76</v>
      </c>
      <c r="Q207" s="30" t="s">
        <v>8315</v>
      </c>
      <c r="R207" s="25" t="s">
        <v>8316</v>
      </c>
      <c r="S207" s="31">
        <v>42292.087592592594</v>
      </c>
      <c r="T207" s="31">
        <v>42329.125</v>
      </c>
    </row>
    <row r="208" spans="1:20" ht="48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9">
        <v>133.33000000000001</v>
      </c>
      <c r="Q208" s="30" t="s">
        <v>8315</v>
      </c>
      <c r="R208" s="25" t="s">
        <v>8316</v>
      </c>
      <c r="S208" s="31">
        <v>41953.8675</v>
      </c>
      <c r="T208" s="31">
        <v>41983.8675</v>
      </c>
    </row>
    <row r="209" spans="1:20" ht="48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5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25">
        <v>105</v>
      </c>
      <c r="P209" s="29">
        <v>51.22</v>
      </c>
      <c r="Q209" s="30" t="s">
        <v>8315</v>
      </c>
      <c r="R209" s="25" t="s">
        <v>8316</v>
      </c>
      <c r="S209" s="31">
        <v>41946.644745370373</v>
      </c>
      <c r="T209" s="31">
        <v>41976.644745370373</v>
      </c>
    </row>
    <row r="210" spans="1:20" ht="48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9">
        <v>100.17</v>
      </c>
      <c r="Q210" s="30" t="s">
        <v>8315</v>
      </c>
      <c r="R210" s="25" t="s">
        <v>8316</v>
      </c>
      <c r="S210" s="31">
        <v>41947.762592592589</v>
      </c>
      <c r="T210" s="31">
        <v>41987.762592592597</v>
      </c>
    </row>
    <row r="211" spans="1:20" ht="3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5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25">
        <v>115</v>
      </c>
      <c r="P211" s="29">
        <v>184.68</v>
      </c>
      <c r="Q211" s="30" t="s">
        <v>8315</v>
      </c>
      <c r="R211" s="25" t="s">
        <v>8316</v>
      </c>
      <c r="S211" s="31">
        <v>42494.563449074078</v>
      </c>
      <c r="T211" s="31">
        <v>42524.563449074078</v>
      </c>
    </row>
    <row r="212" spans="1:20" ht="4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9">
        <v>69.819999999999993</v>
      </c>
      <c r="Q212" s="30" t="s">
        <v>8315</v>
      </c>
      <c r="R212" s="25" t="s">
        <v>8316</v>
      </c>
      <c r="S212" s="31">
        <v>41815.774826388886</v>
      </c>
      <c r="T212" s="31">
        <v>41830.774826388886</v>
      </c>
    </row>
    <row r="213" spans="1:20" ht="4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5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25">
        <v>223</v>
      </c>
      <c r="P213" s="29">
        <v>61.94</v>
      </c>
      <c r="Q213" s="30" t="s">
        <v>8315</v>
      </c>
      <c r="R213" s="25" t="s">
        <v>8316</v>
      </c>
      <c r="S213" s="31">
        <v>41830.545694444445</v>
      </c>
      <c r="T213" s="31">
        <v>41859.936111111114</v>
      </c>
    </row>
    <row r="214" spans="1:20" ht="3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9">
        <v>36.07</v>
      </c>
      <c r="Q214" s="30" t="s">
        <v>8315</v>
      </c>
      <c r="R214" s="25" t="s">
        <v>8316</v>
      </c>
      <c r="S214" s="31">
        <v>41923.921643518523</v>
      </c>
      <c r="T214" s="31">
        <v>41949.031944444447</v>
      </c>
    </row>
    <row r="215" spans="1:20" ht="32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5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25">
        <v>104</v>
      </c>
      <c r="P215" s="29">
        <v>55.89</v>
      </c>
      <c r="Q215" s="30" t="s">
        <v>8315</v>
      </c>
      <c r="R215" s="25" t="s">
        <v>8316</v>
      </c>
      <c r="S215" s="31">
        <v>41764.44663194444</v>
      </c>
      <c r="T215" s="31">
        <v>41791.165972222225</v>
      </c>
    </row>
    <row r="216" spans="1:20" ht="48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9">
        <v>68.349999999999994</v>
      </c>
      <c r="Q216" s="30" t="s">
        <v>8315</v>
      </c>
      <c r="R216" s="25" t="s">
        <v>8316</v>
      </c>
      <c r="S216" s="31">
        <v>41941.75203703704</v>
      </c>
      <c r="T216" s="31">
        <v>41964.708333333328</v>
      </c>
    </row>
    <row r="217" spans="1:20" ht="48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5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25">
        <v>100</v>
      </c>
      <c r="P217" s="29">
        <v>118.13</v>
      </c>
      <c r="Q217" s="30" t="s">
        <v>8315</v>
      </c>
      <c r="R217" s="25" t="s">
        <v>8316</v>
      </c>
      <c r="S217" s="31">
        <v>41834.953865740739</v>
      </c>
      <c r="T217" s="31">
        <v>41879.953865740739</v>
      </c>
    </row>
    <row r="218" spans="1:20" ht="48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9">
        <v>99.79</v>
      </c>
      <c r="Q218" s="30" t="s">
        <v>8315</v>
      </c>
      <c r="R218" s="25" t="s">
        <v>8316</v>
      </c>
      <c r="S218" s="31">
        <v>42290.61855324074</v>
      </c>
      <c r="T218" s="31">
        <v>42320.104861111111</v>
      </c>
    </row>
    <row r="219" spans="1:20" ht="48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5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25">
        <v>122</v>
      </c>
      <c r="P219" s="29">
        <v>203.33</v>
      </c>
      <c r="Q219" s="30" t="s">
        <v>8315</v>
      </c>
      <c r="R219" s="25" t="s">
        <v>8316</v>
      </c>
      <c r="S219" s="31">
        <v>42152.503495370373</v>
      </c>
      <c r="T219" s="31">
        <v>42172.503495370373</v>
      </c>
    </row>
    <row r="220" spans="1:20" ht="32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9">
        <v>110.23</v>
      </c>
      <c r="Q220" s="30" t="s">
        <v>8315</v>
      </c>
      <c r="R220" s="25" t="s">
        <v>8316</v>
      </c>
      <c r="S220" s="31">
        <v>41791.492777777778</v>
      </c>
      <c r="T220" s="31">
        <v>41836.492777777778</v>
      </c>
    </row>
    <row r="221" spans="1:20" ht="48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5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25">
        <v>211</v>
      </c>
      <c r="P221" s="29">
        <v>58.61</v>
      </c>
      <c r="Q221" s="30" t="s">
        <v>8315</v>
      </c>
      <c r="R221" s="25" t="s">
        <v>8316</v>
      </c>
      <c r="S221" s="31">
        <v>41808.991944444446</v>
      </c>
      <c r="T221" s="31">
        <v>41838.991944444446</v>
      </c>
    </row>
    <row r="222" spans="1:20" ht="32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9">
        <v>81.38</v>
      </c>
      <c r="Q222" s="30" t="s">
        <v>8315</v>
      </c>
      <c r="R222" s="25" t="s">
        <v>8316</v>
      </c>
      <c r="S222" s="31">
        <v>42500.041550925926</v>
      </c>
      <c r="T222" s="31">
        <v>42527.291666666672</v>
      </c>
    </row>
    <row r="223" spans="1:20" ht="4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5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25">
        <v>104</v>
      </c>
      <c r="P223" s="29">
        <v>199.17</v>
      </c>
      <c r="Q223" s="30" t="s">
        <v>8315</v>
      </c>
      <c r="R223" s="25" t="s">
        <v>8316</v>
      </c>
      <c r="S223" s="31">
        <v>42265.022824074069</v>
      </c>
      <c r="T223" s="31">
        <v>42285.022824074069</v>
      </c>
    </row>
    <row r="224" spans="1:20" ht="4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9">
        <v>46.43</v>
      </c>
      <c r="Q224" s="30" t="s">
        <v>8315</v>
      </c>
      <c r="R224" s="25" t="s">
        <v>8316</v>
      </c>
      <c r="S224" s="31">
        <v>42053.733078703706</v>
      </c>
      <c r="T224" s="31">
        <v>42063.207638888889</v>
      </c>
    </row>
    <row r="225" spans="1:20" ht="32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5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25">
        <v>104</v>
      </c>
      <c r="P225" s="29">
        <v>70.569999999999993</v>
      </c>
      <c r="Q225" s="30" t="s">
        <v>8315</v>
      </c>
      <c r="R225" s="25" t="s">
        <v>8316</v>
      </c>
      <c r="S225" s="31">
        <v>42675.832465277781</v>
      </c>
      <c r="T225" s="31">
        <v>42705.332638888889</v>
      </c>
    </row>
    <row r="226" spans="1:20" ht="32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9">
        <v>22.22</v>
      </c>
      <c r="Q226" s="30" t="s">
        <v>8315</v>
      </c>
      <c r="R226" s="25" t="s">
        <v>8316</v>
      </c>
      <c r="S226" s="31">
        <v>42467.144166666665</v>
      </c>
      <c r="T226" s="31">
        <v>42477.979166666672</v>
      </c>
    </row>
    <row r="227" spans="1:20" ht="48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5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25">
        <v>100</v>
      </c>
      <c r="P227" s="29">
        <v>37.78</v>
      </c>
      <c r="Q227" s="30" t="s">
        <v>8315</v>
      </c>
      <c r="R227" s="25" t="s">
        <v>8316</v>
      </c>
      <c r="S227" s="31">
        <v>41894.91375</v>
      </c>
      <c r="T227" s="31">
        <v>41938.029861111114</v>
      </c>
    </row>
    <row r="228" spans="1:20" ht="48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9">
        <v>72.05</v>
      </c>
      <c r="Q228" s="30" t="s">
        <v>8315</v>
      </c>
      <c r="R228" s="25" t="s">
        <v>8316</v>
      </c>
      <c r="S228" s="31">
        <v>41752.83457175926</v>
      </c>
      <c r="T228" s="31">
        <v>41782.83457175926</v>
      </c>
    </row>
    <row r="229" spans="1:20" ht="4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5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25">
        <v>101</v>
      </c>
      <c r="P229" s="29">
        <v>103.21</v>
      </c>
      <c r="Q229" s="30" t="s">
        <v>8315</v>
      </c>
      <c r="R229" s="25" t="s">
        <v>8316</v>
      </c>
      <c r="S229" s="31">
        <v>42037.791238425925</v>
      </c>
      <c r="T229" s="31">
        <v>42067.791238425925</v>
      </c>
    </row>
    <row r="230" spans="1:20" ht="32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9">
        <v>35</v>
      </c>
      <c r="Q230" s="30" t="s">
        <v>8315</v>
      </c>
      <c r="R230" s="25" t="s">
        <v>8316</v>
      </c>
      <c r="S230" s="31">
        <v>42088.911354166667</v>
      </c>
      <c r="T230" s="31">
        <v>42118.911354166667</v>
      </c>
    </row>
    <row r="231" spans="1:20" ht="4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5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25">
        <v>104</v>
      </c>
      <c r="P231" s="29">
        <v>81.78</v>
      </c>
      <c r="Q231" s="30" t="s">
        <v>8315</v>
      </c>
      <c r="R231" s="25" t="s">
        <v>8316</v>
      </c>
      <c r="S231" s="31">
        <v>42018.676898148144</v>
      </c>
      <c r="T231" s="31">
        <v>42040.290972222225</v>
      </c>
    </row>
    <row r="232" spans="1:20" ht="48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9">
        <v>297.02999999999997</v>
      </c>
      <c r="Q232" s="30" t="s">
        <v>8315</v>
      </c>
      <c r="R232" s="25" t="s">
        <v>8316</v>
      </c>
      <c r="S232" s="31">
        <v>41884.617314814815</v>
      </c>
      <c r="T232" s="31">
        <v>41916.617314814815</v>
      </c>
    </row>
    <row r="233" spans="1:20" ht="32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5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25">
        <v>108</v>
      </c>
      <c r="P233" s="29">
        <v>46.61</v>
      </c>
      <c r="Q233" s="30" t="s">
        <v>8315</v>
      </c>
      <c r="R233" s="25" t="s">
        <v>8316</v>
      </c>
      <c r="S233" s="31">
        <v>41884.056747685187</v>
      </c>
      <c r="T233" s="31">
        <v>41903.083333333336</v>
      </c>
    </row>
    <row r="234" spans="1:20" ht="48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9">
        <v>95.24</v>
      </c>
      <c r="Q234" s="30" t="s">
        <v>8315</v>
      </c>
      <c r="R234" s="25" t="s">
        <v>8316</v>
      </c>
      <c r="S234" s="31">
        <v>41839.730937500004</v>
      </c>
      <c r="T234" s="31">
        <v>41869.730937500004</v>
      </c>
    </row>
    <row r="235" spans="1:20" ht="3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5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25">
        <v>110</v>
      </c>
      <c r="P235" s="29">
        <v>52.21</v>
      </c>
      <c r="Q235" s="30" t="s">
        <v>8315</v>
      </c>
      <c r="R235" s="25" t="s">
        <v>8316</v>
      </c>
      <c r="S235" s="31">
        <v>42380.581180555557</v>
      </c>
      <c r="T235" s="31">
        <v>42405.916666666672</v>
      </c>
    </row>
    <row r="236" spans="1:20" ht="32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9">
        <v>134.15</v>
      </c>
      <c r="Q236" s="30" t="s">
        <v>8315</v>
      </c>
      <c r="R236" s="25" t="s">
        <v>8316</v>
      </c>
      <c r="S236" s="31">
        <v>41776.063136574077</v>
      </c>
      <c r="T236" s="31">
        <v>41807.125</v>
      </c>
    </row>
    <row r="237" spans="1:20" ht="48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5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25">
        <v>106</v>
      </c>
      <c r="P237" s="29">
        <v>62.83</v>
      </c>
      <c r="Q237" s="30" t="s">
        <v>8315</v>
      </c>
      <c r="R237" s="25" t="s">
        <v>8316</v>
      </c>
      <c r="S237" s="31">
        <v>41800.380428240744</v>
      </c>
      <c r="T237" s="31">
        <v>41830.380428240744</v>
      </c>
    </row>
    <row r="238" spans="1:20" ht="4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9">
        <v>58.95</v>
      </c>
      <c r="Q238" s="30" t="s">
        <v>8315</v>
      </c>
      <c r="R238" s="25" t="s">
        <v>8316</v>
      </c>
      <c r="S238" s="31">
        <v>42572.61681712963</v>
      </c>
      <c r="T238" s="31">
        <v>42589.125</v>
      </c>
    </row>
    <row r="239" spans="1:20" ht="32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5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25">
        <v>106</v>
      </c>
      <c r="P239" s="29">
        <v>143.11000000000001</v>
      </c>
      <c r="Q239" s="30" t="s">
        <v>8315</v>
      </c>
      <c r="R239" s="25" t="s">
        <v>8316</v>
      </c>
      <c r="S239" s="31">
        <v>41851.541585648149</v>
      </c>
      <c r="T239" s="31">
        <v>41872.686111111114</v>
      </c>
    </row>
    <row r="240" spans="1:20" ht="48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9">
        <v>84.17</v>
      </c>
      <c r="Q240" s="30" t="s">
        <v>8315</v>
      </c>
      <c r="R240" s="25" t="s">
        <v>8316</v>
      </c>
      <c r="S240" s="31">
        <v>42205.710879629631</v>
      </c>
      <c r="T240" s="31">
        <v>42235.710879629631</v>
      </c>
    </row>
    <row r="241" spans="1:20" ht="32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5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25">
        <v>135</v>
      </c>
      <c r="P241" s="29">
        <v>89.79</v>
      </c>
      <c r="Q241" s="30" t="s">
        <v>8315</v>
      </c>
      <c r="R241" s="25" t="s">
        <v>8316</v>
      </c>
      <c r="S241" s="31">
        <v>42374.911226851851</v>
      </c>
      <c r="T241" s="31">
        <v>42388.207638888889</v>
      </c>
    </row>
    <row r="242" spans="1:20" ht="4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9">
        <v>64.16</v>
      </c>
      <c r="Q242" s="30" t="s">
        <v>8315</v>
      </c>
      <c r="R242" s="25" t="s">
        <v>8316</v>
      </c>
      <c r="S242" s="31">
        <v>41809.12300925926</v>
      </c>
      <c r="T242" s="31">
        <v>41831.677083333336</v>
      </c>
    </row>
    <row r="243" spans="1:20" ht="48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5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25">
        <v>103</v>
      </c>
      <c r="P243" s="29">
        <v>59.65</v>
      </c>
      <c r="Q243" s="30" t="s">
        <v>8315</v>
      </c>
      <c r="R243" s="25" t="s">
        <v>8316</v>
      </c>
      <c r="S243" s="31">
        <v>42294.429641203707</v>
      </c>
      <c r="T243" s="31">
        <v>42321.845138888893</v>
      </c>
    </row>
    <row r="244" spans="1:20" ht="48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9">
        <v>31.25</v>
      </c>
      <c r="Q244" s="30" t="s">
        <v>8315</v>
      </c>
      <c r="R244" s="25" t="s">
        <v>8316</v>
      </c>
      <c r="S244" s="31">
        <v>42124.841111111105</v>
      </c>
      <c r="T244" s="31">
        <v>42154.841111111105</v>
      </c>
    </row>
    <row r="245" spans="1:20" ht="48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5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25">
        <v>186</v>
      </c>
      <c r="P245" s="29">
        <v>41.22</v>
      </c>
      <c r="Q245" s="30" t="s">
        <v>8315</v>
      </c>
      <c r="R245" s="25" t="s">
        <v>8316</v>
      </c>
      <c r="S245" s="31">
        <v>41861.524837962963</v>
      </c>
      <c r="T245" s="31">
        <v>41891.524837962963</v>
      </c>
    </row>
    <row r="246" spans="1:20" ht="3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9">
        <v>77</v>
      </c>
      <c r="Q246" s="30" t="s">
        <v>8315</v>
      </c>
      <c r="R246" s="25" t="s">
        <v>8316</v>
      </c>
      <c r="S246" s="31">
        <v>42402.889027777783</v>
      </c>
      <c r="T246" s="31">
        <v>42447.847361111111</v>
      </c>
    </row>
    <row r="247" spans="1:20" ht="32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5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25">
        <v>110</v>
      </c>
      <c r="P247" s="29">
        <v>51.22</v>
      </c>
      <c r="Q247" s="30" t="s">
        <v>8315</v>
      </c>
      <c r="R247" s="25" t="s">
        <v>8316</v>
      </c>
      <c r="S247" s="31">
        <v>41960.119085648148</v>
      </c>
      <c r="T247" s="31">
        <v>41990.119085648148</v>
      </c>
    </row>
    <row r="248" spans="1:20" ht="48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9">
        <v>68.25</v>
      </c>
      <c r="Q248" s="30" t="s">
        <v>8315</v>
      </c>
      <c r="R248" s="25" t="s">
        <v>8316</v>
      </c>
      <c r="S248" s="31">
        <v>42532.052523148144</v>
      </c>
      <c r="T248" s="31">
        <v>42560.166666666672</v>
      </c>
    </row>
    <row r="249" spans="1:20" ht="4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5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25">
        <v>101</v>
      </c>
      <c r="P249" s="29">
        <v>41.13</v>
      </c>
      <c r="Q249" s="30" t="s">
        <v>8315</v>
      </c>
      <c r="R249" s="25" t="s">
        <v>8316</v>
      </c>
      <c r="S249" s="31">
        <v>42088.723692129628</v>
      </c>
      <c r="T249" s="31">
        <v>42115.723692129628</v>
      </c>
    </row>
    <row r="250" spans="1:20" ht="48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9">
        <v>41.41</v>
      </c>
      <c r="Q250" s="30" t="s">
        <v>8315</v>
      </c>
      <c r="R250" s="25" t="s">
        <v>8316</v>
      </c>
      <c r="S250" s="31">
        <v>41820.639189814814</v>
      </c>
      <c r="T250" s="31">
        <v>41843.165972222225</v>
      </c>
    </row>
    <row r="251" spans="1:20" ht="48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5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25">
        <v>101</v>
      </c>
      <c r="P251" s="29">
        <v>145.87</v>
      </c>
      <c r="Q251" s="30" t="s">
        <v>8315</v>
      </c>
      <c r="R251" s="25" t="s">
        <v>8316</v>
      </c>
      <c r="S251" s="31">
        <v>42626.7503125</v>
      </c>
      <c r="T251" s="31">
        <v>42656.7503125</v>
      </c>
    </row>
    <row r="252" spans="1:20" ht="48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9">
        <v>358.69</v>
      </c>
      <c r="Q252" s="30" t="s">
        <v>8315</v>
      </c>
      <c r="R252" s="25" t="s">
        <v>8316</v>
      </c>
      <c r="S252" s="31">
        <v>41821.205636574072</v>
      </c>
      <c r="T252" s="31">
        <v>41852.290972222225</v>
      </c>
    </row>
    <row r="253" spans="1:20" ht="3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5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25">
        <v>140</v>
      </c>
      <c r="P253" s="29">
        <v>50.98</v>
      </c>
      <c r="Q253" s="30" t="s">
        <v>8315</v>
      </c>
      <c r="R253" s="25" t="s">
        <v>8316</v>
      </c>
      <c r="S253" s="31">
        <v>42016.706678240742</v>
      </c>
      <c r="T253" s="31">
        <v>42047.249305555553</v>
      </c>
    </row>
    <row r="254" spans="1:20" ht="4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9">
        <v>45.04</v>
      </c>
      <c r="Q254" s="30" t="s">
        <v>8315</v>
      </c>
      <c r="R254" s="25" t="s">
        <v>8316</v>
      </c>
      <c r="S254" s="31">
        <v>42011.202581018515</v>
      </c>
      <c r="T254" s="31">
        <v>42038.185416666667</v>
      </c>
    </row>
    <row r="255" spans="1:20" ht="48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5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25">
        <v>139</v>
      </c>
      <c r="P255" s="29">
        <v>57.92</v>
      </c>
      <c r="Q255" s="30" t="s">
        <v>8315</v>
      </c>
      <c r="R255" s="25" t="s">
        <v>8316</v>
      </c>
      <c r="S255" s="31">
        <v>42643.632858796293</v>
      </c>
      <c r="T255" s="31">
        <v>42672.125</v>
      </c>
    </row>
    <row r="256" spans="1:20" ht="3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9">
        <v>29.71</v>
      </c>
      <c r="Q256" s="30" t="s">
        <v>8315</v>
      </c>
      <c r="R256" s="25" t="s">
        <v>8316</v>
      </c>
      <c r="S256" s="31">
        <v>42179.898472222223</v>
      </c>
      <c r="T256" s="31">
        <v>42195.75</v>
      </c>
    </row>
    <row r="257" spans="1:20" ht="48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5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25">
        <v>102</v>
      </c>
      <c r="P257" s="29">
        <v>55.01</v>
      </c>
      <c r="Q257" s="30" t="s">
        <v>8315</v>
      </c>
      <c r="R257" s="25" t="s">
        <v>8316</v>
      </c>
      <c r="S257" s="31">
        <v>42575.130057870367</v>
      </c>
      <c r="T257" s="31">
        <v>42605.130057870367</v>
      </c>
    </row>
    <row r="258" spans="1:20" ht="32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9">
        <v>72.95</v>
      </c>
      <c r="Q258" s="30" t="s">
        <v>8315</v>
      </c>
      <c r="R258" s="25" t="s">
        <v>8316</v>
      </c>
      <c r="S258" s="31">
        <v>42420.019097222219</v>
      </c>
      <c r="T258" s="31">
        <v>42479.977430555555</v>
      </c>
    </row>
    <row r="259" spans="1:20" ht="16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5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25">
        <v>101</v>
      </c>
      <c r="P259" s="29">
        <v>64.47</v>
      </c>
      <c r="Q259" s="30" t="s">
        <v>8315</v>
      </c>
      <c r="R259" s="25" t="s">
        <v>8316</v>
      </c>
      <c r="S259" s="31">
        <v>42053.671666666662</v>
      </c>
      <c r="T259" s="31">
        <v>42083.630000000005</v>
      </c>
    </row>
    <row r="260" spans="1:20" ht="32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9">
        <v>716.35</v>
      </c>
      <c r="Q260" s="30" t="s">
        <v>8315</v>
      </c>
      <c r="R260" s="25" t="s">
        <v>8316</v>
      </c>
      <c r="S260" s="31">
        <v>42605.765381944439</v>
      </c>
      <c r="T260" s="31">
        <v>42634.125</v>
      </c>
    </row>
    <row r="261" spans="1:20" ht="48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5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25">
        <v>113</v>
      </c>
      <c r="P261" s="29">
        <v>50.4</v>
      </c>
      <c r="Q261" s="30" t="s">
        <v>8315</v>
      </c>
      <c r="R261" s="25" t="s">
        <v>8316</v>
      </c>
      <c r="S261" s="31">
        <v>42458.641724537039</v>
      </c>
      <c r="T261" s="31">
        <v>42488.641724537039</v>
      </c>
    </row>
    <row r="262" spans="1:20" ht="32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9">
        <v>41.67</v>
      </c>
      <c r="Q262" s="30" t="s">
        <v>8315</v>
      </c>
      <c r="R262" s="25" t="s">
        <v>8316</v>
      </c>
      <c r="S262" s="31">
        <v>42529.022013888884</v>
      </c>
      <c r="T262" s="31">
        <v>42566.901388888888</v>
      </c>
    </row>
    <row r="263" spans="1:20" ht="48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5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25">
        <v>102</v>
      </c>
      <c r="P263" s="29">
        <v>88.74</v>
      </c>
      <c r="Q263" s="30" t="s">
        <v>8315</v>
      </c>
      <c r="R263" s="25" t="s">
        <v>8316</v>
      </c>
      <c r="S263" s="31">
        <v>41928.170497685183</v>
      </c>
      <c r="T263" s="31">
        <v>41949.249305555553</v>
      </c>
    </row>
    <row r="264" spans="1:20" ht="4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9">
        <v>148.47999999999999</v>
      </c>
      <c r="Q264" s="30" t="s">
        <v>8315</v>
      </c>
      <c r="R264" s="25" t="s">
        <v>8316</v>
      </c>
      <c r="S264" s="31">
        <v>42062.834444444445</v>
      </c>
      <c r="T264" s="31">
        <v>42083.852083333331</v>
      </c>
    </row>
    <row r="265" spans="1:20" ht="48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5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25">
        <v>104</v>
      </c>
      <c r="P265" s="29">
        <v>52</v>
      </c>
      <c r="Q265" s="30" t="s">
        <v>8315</v>
      </c>
      <c r="R265" s="25" t="s">
        <v>8316</v>
      </c>
      <c r="S265" s="31">
        <v>41921.279976851853</v>
      </c>
      <c r="T265" s="31">
        <v>41939.125</v>
      </c>
    </row>
    <row r="266" spans="1:20" ht="32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9">
        <v>53.23</v>
      </c>
      <c r="Q266" s="30" t="s">
        <v>8315</v>
      </c>
      <c r="R266" s="25" t="s">
        <v>8316</v>
      </c>
      <c r="S266" s="31">
        <v>42128.736608796295</v>
      </c>
      <c r="T266" s="31">
        <v>42141.125</v>
      </c>
    </row>
    <row r="267" spans="1:20" ht="48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5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25">
        <v>113</v>
      </c>
      <c r="P267" s="29">
        <v>39.6</v>
      </c>
      <c r="Q267" s="30" t="s">
        <v>8315</v>
      </c>
      <c r="R267" s="25" t="s">
        <v>8316</v>
      </c>
      <c r="S267" s="31">
        <v>42053.916921296302</v>
      </c>
      <c r="T267" s="31">
        <v>42079.875</v>
      </c>
    </row>
    <row r="268" spans="1:20" ht="48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9">
        <v>164.62</v>
      </c>
      <c r="Q268" s="30" t="s">
        <v>8315</v>
      </c>
      <c r="R268" s="25" t="s">
        <v>8316</v>
      </c>
      <c r="S268" s="31">
        <v>42171.317442129628</v>
      </c>
      <c r="T268" s="31">
        <v>42195.875</v>
      </c>
    </row>
    <row r="269" spans="1:20" ht="32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5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25">
        <v>160</v>
      </c>
      <c r="P269" s="29">
        <v>40.29</v>
      </c>
      <c r="Q269" s="30" t="s">
        <v>8315</v>
      </c>
      <c r="R269" s="25" t="s">
        <v>8316</v>
      </c>
      <c r="S269" s="31">
        <v>41793.668761574074</v>
      </c>
      <c r="T269" s="31">
        <v>41823.668761574074</v>
      </c>
    </row>
    <row r="270" spans="1:20" ht="48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9">
        <v>64.91</v>
      </c>
      <c r="Q270" s="30" t="s">
        <v>8315</v>
      </c>
      <c r="R270" s="25" t="s">
        <v>8316</v>
      </c>
      <c r="S270" s="31">
        <v>42506.760405092587</v>
      </c>
      <c r="T270" s="31">
        <v>42536.760405092587</v>
      </c>
    </row>
    <row r="271" spans="1:20" ht="48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5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25">
        <v>101</v>
      </c>
      <c r="P271" s="29">
        <v>55.33</v>
      </c>
      <c r="Q271" s="30" t="s">
        <v>8315</v>
      </c>
      <c r="R271" s="25" t="s">
        <v>8316</v>
      </c>
      <c r="S271" s="31">
        <v>42372.693055555559</v>
      </c>
      <c r="T271" s="31">
        <v>42402.693055555559</v>
      </c>
    </row>
    <row r="272" spans="1:20" ht="48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9">
        <v>83.14</v>
      </c>
      <c r="Q272" s="30" t="s">
        <v>8315</v>
      </c>
      <c r="R272" s="25" t="s">
        <v>8316</v>
      </c>
      <c r="S272" s="31">
        <v>42126.87501157407</v>
      </c>
      <c r="T272" s="31">
        <v>42158.290972222225</v>
      </c>
    </row>
    <row r="273" spans="1:20" ht="4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5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25">
        <v>121</v>
      </c>
      <c r="P273" s="29">
        <v>125.38</v>
      </c>
      <c r="Q273" s="30" t="s">
        <v>8315</v>
      </c>
      <c r="R273" s="25" t="s">
        <v>8316</v>
      </c>
      <c r="S273" s="31">
        <v>42087.768055555556</v>
      </c>
      <c r="T273" s="31">
        <v>42111.666666666672</v>
      </c>
    </row>
    <row r="274" spans="1:20" ht="4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9">
        <v>47.22</v>
      </c>
      <c r="Q274" s="30" t="s">
        <v>8315</v>
      </c>
      <c r="R274" s="25" t="s">
        <v>8316</v>
      </c>
      <c r="S274" s="31">
        <v>42443.802361111113</v>
      </c>
      <c r="T274" s="31">
        <v>42473.802361111113</v>
      </c>
    </row>
    <row r="275" spans="1:20" ht="48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5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25">
        <v>158</v>
      </c>
      <c r="P275" s="29">
        <v>79.099999999999994</v>
      </c>
      <c r="Q275" s="30" t="s">
        <v>8315</v>
      </c>
      <c r="R275" s="25" t="s">
        <v>8316</v>
      </c>
      <c r="S275" s="31">
        <v>42121.249814814815</v>
      </c>
      <c r="T275" s="31">
        <v>42142.249814814815</v>
      </c>
    </row>
    <row r="276" spans="1:20" ht="48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9">
        <v>114.29</v>
      </c>
      <c r="Q276" s="30" t="s">
        <v>8315</v>
      </c>
      <c r="R276" s="25" t="s">
        <v>8316</v>
      </c>
      <c r="S276" s="31">
        <v>42268.009224537032</v>
      </c>
      <c r="T276" s="31">
        <v>42303.009224537032</v>
      </c>
    </row>
    <row r="277" spans="1:20" ht="4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5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25">
        <v>100</v>
      </c>
      <c r="P277" s="29">
        <v>51.72</v>
      </c>
      <c r="Q277" s="30" t="s">
        <v>8315</v>
      </c>
      <c r="R277" s="25" t="s">
        <v>8316</v>
      </c>
      <c r="S277" s="31">
        <v>41848.866157407407</v>
      </c>
      <c r="T277" s="31">
        <v>41868.21597222222</v>
      </c>
    </row>
    <row r="278" spans="1:20" ht="48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9">
        <v>30.77</v>
      </c>
      <c r="Q278" s="30" t="s">
        <v>8315</v>
      </c>
      <c r="R278" s="25" t="s">
        <v>8316</v>
      </c>
      <c r="S278" s="31">
        <v>42689.214988425927</v>
      </c>
      <c r="T278" s="31">
        <v>42700.25</v>
      </c>
    </row>
    <row r="279" spans="1:20" ht="48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5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25">
        <v>124</v>
      </c>
      <c r="P279" s="29">
        <v>47.85</v>
      </c>
      <c r="Q279" s="30" t="s">
        <v>8315</v>
      </c>
      <c r="R279" s="25" t="s">
        <v>8316</v>
      </c>
      <c r="S279" s="31">
        <v>42584.846828703703</v>
      </c>
      <c r="T279" s="31">
        <v>42624.846828703703</v>
      </c>
    </row>
    <row r="280" spans="1:20" ht="4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9">
        <v>34.409999999999997</v>
      </c>
      <c r="Q280" s="30" t="s">
        <v>8315</v>
      </c>
      <c r="R280" s="25" t="s">
        <v>8316</v>
      </c>
      <c r="S280" s="31">
        <v>42511.741944444439</v>
      </c>
      <c r="T280" s="31">
        <v>42523.916666666672</v>
      </c>
    </row>
    <row r="281" spans="1:20" ht="4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5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25">
        <v>106</v>
      </c>
      <c r="P281" s="29">
        <v>60.29</v>
      </c>
      <c r="Q281" s="30" t="s">
        <v>8315</v>
      </c>
      <c r="R281" s="25" t="s">
        <v>8316</v>
      </c>
      <c r="S281" s="31">
        <v>42132.036168981482</v>
      </c>
      <c r="T281" s="31">
        <v>42186.290972222225</v>
      </c>
    </row>
    <row r="282" spans="1:20" ht="48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9">
        <v>25.31</v>
      </c>
      <c r="Q282" s="30" t="s">
        <v>8315</v>
      </c>
      <c r="R282" s="25" t="s">
        <v>8316</v>
      </c>
      <c r="S282" s="31">
        <v>42419.91942129629</v>
      </c>
      <c r="T282" s="31">
        <v>42436.207638888889</v>
      </c>
    </row>
    <row r="283" spans="1:20" ht="48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5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25">
        <v>105</v>
      </c>
      <c r="P283" s="29">
        <v>136</v>
      </c>
      <c r="Q283" s="30" t="s">
        <v>8315</v>
      </c>
      <c r="R283" s="25" t="s">
        <v>8316</v>
      </c>
      <c r="S283" s="31">
        <v>42430.839398148149</v>
      </c>
      <c r="T283" s="31">
        <v>42445.165972222225</v>
      </c>
    </row>
    <row r="284" spans="1:20" ht="48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9">
        <v>125</v>
      </c>
      <c r="Q284" s="30" t="s">
        <v>8315</v>
      </c>
      <c r="R284" s="25" t="s">
        <v>8316</v>
      </c>
      <c r="S284" s="31">
        <v>42297.748738425929</v>
      </c>
      <c r="T284" s="31">
        <v>42327.790405092594</v>
      </c>
    </row>
    <row r="285" spans="1:20" ht="96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5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25">
        <v>104</v>
      </c>
      <c r="P285" s="29">
        <v>66.510000000000005</v>
      </c>
      <c r="Q285" s="30" t="s">
        <v>8315</v>
      </c>
      <c r="R285" s="25" t="s">
        <v>8316</v>
      </c>
      <c r="S285" s="31">
        <v>41760.935706018521</v>
      </c>
      <c r="T285" s="31">
        <v>41772.166666666664</v>
      </c>
    </row>
    <row r="286" spans="1:20" ht="4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9">
        <v>105</v>
      </c>
      <c r="Q286" s="30" t="s">
        <v>8315</v>
      </c>
      <c r="R286" s="25" t="s">
        <v>8316</v>
      </c>
      <c r="S286" s="31">
        <v>41829.734259259261</v>
      </c>
      <c r="T286" s="31">
        <v>41874.734259259261</v>
      </c>
    </row>
    <row r="287" spans="1:20" ht="32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5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25">
        <v>104</v>
      </c>
      <c r="P287" s="29">
        <v>145</v>
      </c>
      <c r="Q287" s="30" t="s">
        <v>8315</v>
      </c>
      <c r="R287" s="25" t="s">
        <v>8316</v>
      </c>
      <c r="S287" s="31">
        <v>42491.92288194444</v>
      </c>
      <c r="T287" s="31">
        <v>42521.92288194444</v>
      </c>
    </row>
    <row r="288" spans="1:20" ht="4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9">
        <v>96.67</v>
      </c>
      <c r="Q288" s="30" t="s">
        <v>8315</v>
      </c>
      <c r="R288" s="25" t="s">
        <v>8316</v>
      </c>
      <c r="S288" s="31">
        <v>41950.859560185185</v>
      </c>
      <c r="T288" s="31">
        <v>41964.204861111109</v>
      </c>
    </row>
    <row r="289" spans="1:20" ht="48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5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25">
        <v>101</v>
      </c>
      <c r="P289" s="29">
        <v>60.33</v>
      </c>
      <c r="Q289" s="30" t="s">
        <v>8315</v>
      </c>
      <c r="R289" s="25" t="s">
        <v>8316</v>
      </c>
      <c r="S289" s="31">
        <v>41802.62090277778</v>
      </c>
      <c r="T289" s="31">
        <v>41822.62090277778</v>
      </c>
    </row>
    <row r="290" spans="1:20" ht="4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9">
        <v>75.34</v>
      </c>
      <c r="Q290" s="30" t="s">
        <v>8315</v>
      </c>
      <c r="R290" s="25" t="s">
        <v>8316</v>
      </c>
      <c r="S290" s="31">
        <v>41781.096203703702</v>
      </c>
      <c r="T290" s="31">
        <v>41794.207638888889</v>
      </c>
    </row>
    <row r="291" spans="1:20" ht="48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5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25">
        <v>110</v>
      </c>
      <c r="P291" s="29">
        <v>55</v>
      </c>
      <c r="Q291" s="30" t="s">
        <v>8315</v>
      </c>
      <c r="R291" s="25" t="s">
        <v>8316</v>
      </c>
      <c r="S291" s="31">
        <v>42020.846666666665</v>
      </c>
      <c r="T291" s="31">
        <v>42037.207638888889</v>
      </c>
    </row>
    <row r="292" spans="1:20" ht="3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9">
        <v>66.959999999999994</v>
      </c>
      <c r="Q292" s="30" t="s">
        <v>8315</v>
      </c>
      <c r="R292" s="25" t="s">
        <v>8316</v>
      </c>
      <c r="S292" s="31">
        <v>42125.772812499999</v>
      </c>
      <c r="T292" s="31">
        <v>42155.772812499999</v>
      </c>
    </row>
    <row r="293" spans="1:20" ht="4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5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25">
        <v>100</v>
      </c>
      <c r="P293" s="29">
        <v>227.27</v>
      </c>
      <c r="Q293" s="30" t="s">
        <v>8315</v>
      </c>
      <c r="R293" s="25" t="s">
        <v>8316</v>
      </c>
      <c r="S293" s="31">
        <v>41856.010069444441</v>
      </c>
      <c r="T293" s="31">
        <v>41890.125</v>
      </c>
    </row>
    <row r="294" spans="1:20" ht="48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9">
        <v>50.02</v>
      </c>
      <c r="Q294" s="30" t="s">
        <v>8315</v>
      </c>
      <c r="R294" s="25" t="s">
        <v>8316</v>
      </c>
      <c r="S294" s="31">
        <v>41893.783553240741</v>
      </c>
      <c r="T294" s="31">
        <v>41914.597916666666</v>
      </c>
    </row>
    <row r="295" spans="1:20" ht="48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5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25">
        <v>169</v>
      </c>
      <c r="P295" s="29">
        <v>45.62</v>
      </c>
      <c r="Q295" s="30" t="s">
        <v>8315</v>
      </c>
      <c r="R295" s="25" t="s">
        <v>8316</v>
      </c>
      <c r="S295" s="31">
        <v>41881.361342592594</v>
      </c>
      <c r="T295" s="31">
        <v>41911.361342592594</v>
      </c>
    </row>
    <row r="296" spans="1:20" ht="48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9">
        <v>137.24</v>
      </c>
      <c r="Q296" s="30" t="s">
        <v>8315</v>
      </c>
      <c r="R296" s="25" t="s">
        <v>8316</v>
      </c>
      <c r="S296" s="31">
        <v>41880.76357638889</v>
      </c>
      <c r="T296" s="31">
        <v>41895.166666666664</v>
      </c>
    </row>
    <row r="297" spans="1:20" ht="48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5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25">
        <v>106</v>
      </c>
      <c r="P297" s="29">
        <v>75.709999999999994</v>
      </c>
      <c r="Q297" s="30" t="s">
        <v>8315</v>
      </c>
      <c r="R297" s="25" t="s">
        <v>8316</v>
      </c>
      <c r="S297" s="31">
        <v>42214.6956712963</v>
      </c>
      <c r="T297" s="31">
        <v>42225.666666666672</v>
      </c>
    </row>
    <row r="298" spans="1:20" ht="48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9">
        <v>99</v>
      </c>
      <c r="Q298" s="30" t="s">
        <v>8315</v>
      </c>
      <c r="R298" s="25" t="s">
        <v>8316</v>
      </c>
      <c r="S298" s="31">
        <v>42460.335312499999</v>
      </c>
      <c r="T298" s="31">
        <v>42488.249305555553</v>
      </c>
    </row>
    <row r="299" spans="1:20" ht="48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5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25">
        <v>117</v>
      </c>
      <c r="P299" s="29">
        <v>81.569999999999993</v>
      </c>
      <c r="Q299" s="30" t="s">
        <v>8315</v>
      </c>
      <c r="R299" s="25" t="s">
        <v>8316</v>
      </c>
      <c r="S299" s="31">
        <v>42167.023206018523</v>
      </c>
      <c r="T299" s="31">
        <v>42196.165972222225</v>
      </c>
    </row>
    <row r="300" spans="1:20" ht="48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9">
        <v>36.67</v>
      </c>
      <c r="Q300" s="30" t="s">
        <v>8315</v>
      </c>
      <c r="R300" s="25" t="s">
        <v>8316</v>
      </c>
      <c r="S300" s="31">
        <v>42177.761782407411</v>
      </c>
      <c r="T300" s="31">
        <v>42198.041666666672</v>
      </c>
    </row>
    <row r="301" spans="1:20" ht="32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5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25">
        <v>128</v>
      </c>
      <c r="P301" s="29">
        <v>49.23</v>
      </c>
      <c r="Q301" s="30" t="s">
        <v>8315</v>
      </c>
      <c r="R301" s="25" t="s">
        <v>8316</v>
      </c>
      <c r="S301" s="31">
        <v>42521.654328703706</v>
      </c>
      <c r="T301" s="31">
        <v>42551.654328703706</v>
      </c>
    </row>
    <row r="302" spans="1:20" ht="48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9">
        <v>42.3</v>
      </c>
      <c r="Q302" s="30" t="s">
        <v>8315</v>
      </c>
      <c r="R302" s="25" t="s">
        <v>8316</v>
      </c>
      <c r="S302" s="31">
        <v>41884.599849537037</v>
      </c>
      <c r="T302" s="31">
        <v>41900.165972222225</v>
      </c>
    </row>
    <row r="303" spans="1:20" ht="4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5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25">
        <v>126</v>
      </c>
      <c r="P303" s="29">
        <v>78.88</v>
      </c>
      <c r="Q303" s="30" t="s">
        <v>8315</v>
      </c>
      <c r="R303" s="25" t="s">
        <v>8316</v>
      </c>
      <c r="S303" s="31">
        <v>42289.761192129634</v>
      </c>
      <c r="T303" s="31">
        <v>42319.802858796291</v>
      </c>
    </row>
    <row r="304" spans="1:20" ht="32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9">
        <v>38.28</v>
      </c>
      <c r="Q304" s="30" t="s">
        <v>8315</v>
      </c>
      <c r="R304" s="25" t="s">
        <v>8316</v>
      </c>
      <c r="S304" s="31">
        <v>42243.6252662037</v>
      </c>
      <c r="T304" s="31">
        <v>42278.6252662037</v>
      </c>
    </row>
    <row r="305" spans="1:20" ht="4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5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25">
        <v>120</v>
      </c>
      <c r="P305" s="29">
        <v>55.23</v>
      </c>
      <c r="Q305" s="30" t="s">
        <v>8315</v>
      </c>
      <c r="R305" s="25" t="s">
        <v>8316</v>
      </c>
      <c r="S305" s="31">
        <v>42600.756041666667</v>
      </c>
      <c r="T305" s="31">
        <v>42621.756041666667</v>
      </c>
    </row>
    <row r="306" spans="1:20" ht="4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9">
        <v>66.150000000000006</v>
      </c>
      <c r="Q306" s="30" t="s">
        <v>8315</v>
      </c>
      <c r="R306" s="25" t="s">
        <v>8316</v>
      </c>
      <c r="S306" s="31">
        <v>41829.599791666667</v>
      </c>
      <c r="T306" s="31">
        <v>41889.599791666667</v>
      </c>
    </row>
    <row r="307" spans="1:20" ht="32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5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25">
        <v>100</v>
      </c>
      <c r="P307" s="29">
        <v>104.17</v>
      </c>
      <c r="Q307" s="30" t="s">
        <v>8315</v>
      </c>
      <c r="R307" s="25" t="s">
        <v>8316</v>
      </c>
      <c r="S307" s="31">
        <v>42040.831678240742</v>
      </c>
      <c r="T307" s="31">
        <v>42070.831678240742</v>
      </c>
    </row>
    <row r="308" spans="1:20" ht="48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9">
        <v>31.38</v>
      </c>
      <c r="Q308" s="30" t="s">
        <v>8315</v>
      </c>
      <c r="R308" s="25" t="s">
        <v>8316</v>
      </c>
      <c r="S308" s="31">
        <v>42075.807395833333</v>
      </c>
      <c r="T308" s="31">
        <v>42105.807395833333</v>
      </c>
    </row>
    <row r="309" spans="1:20" ht="48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5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25">
        <v>102</v>
      </c>
      <c r="P309" s="29">
        <v>59.21</v>
      </c>
      <c r="Q309" s="30" t="s">
        <v>8315</v>
      </c>
      <c r="R309" s="25" t="s">
        <v>8316</v>
      </c>
      <c r="S309" s="31">
        <v>42073.660694444443</v>
      </c>
      <c r="T309" s="31">
        <v>42095.165972222225</v>
      </c>
    </row>
    <row r="310" spans="1:20" ht="3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9">
        <v>119.18</v>
      </c>
      <c r="Q310" s="30" t="s">
        <v>8315</v>
      </c>
      <c r="R310" s="25" t="s">
        <v>8316</v>
      </c>
      <c r="S310" s="31">
        <v>42480.078715277778</v>
      </c>
      <c r="T310" s="31">
        <v>42504.165972222225</v>
      </c>
    </row>
    <row r="311" spans="1:20" ht="32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5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25">
        <v>102</v>
      </c>
      <c r="P311" s="29">
        <v>164.62</v>
      </c>
      <c r="Q311" s="30" t="s">
        <v>8315</v>
      </c>
      <c r="R311" s="25" t="s">
        <v>8316</v>
      </c>
      <c r="S311" s="31">
        <v>42411.942291666666</v>
      </c>
      <c r="T311" s="31">
        <v>42434.041666666672</v>
      </c>
    </row>
    <row r="312" spans="1:20" ht="48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9">
        <v>61.1</v>
      </c>
      <c r="Q312" s="30" t="s">
        <v>8315</v>
      </c>
      <c r="R312" s="25" t="s">
        <v>8316</v>
      </c>
      <c r="S312" s="31">
        <v>41753.515856481477</v>
      </c>
      <c r="T312" s="31">
        <v>41781.921527777777</v>
      </c>
    </row>
    <row r="313" spans="1:20" ht="48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5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25">
        <v>106</v>
      </c>
      <c r="P313" s="29">
        <v>56.2</v>
      </c>
      <c r="Q313" s="30" t="s">
        <v>8315</v>
      </c>
      <c r="R313" s="25" t="s">
        <v>8316</v>
      </c>
      <c r="S313" s="31">
        <v>42196.028703703705</v>
      </c>
      <c r="T313" s="31">
        <v>42228</v>
      </c>
    </row>
    <row r="314" spans="1:20" ht="32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9">
        <v>107</v>
      </c>
      <c r="Q314" s="30" t="s">
        <v>8315</v>
      </c>
      <c r="R314" s="25" t="s">
        <v>8316</v>
      </c>
      <c r="S314" s="31">
        <v>42016.050451388888</v>
      </c>
      <c r="T314" s="31">
        <v>42046.708333333328</v>
      </c>
    </row>
    <row r="315" spans="1:20" ht="48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5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25">
        <v>100</v>
      </c>
      <c r="P315" s="29">
        <v>179.28</v>
      </c>
      <c r="Q315" s="30" t="s">
        <v>8315</v>
      </c>
      <c r="R315" s="25" t="s">
        <v>8316</v>
      </c>
      <c r="S315" s="31">
        <v>41730.276747685188</v>
      </c>
      <c r="T315" s="31">
        <v>41764.276747685188</v>
      </c>
    </row>
    <row r="316" spans="1:20" ht="112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9">
        <v>47.41</v>
      </c>
      <c r="Q316" s="30" t="s">
        <v>8315</v>
      </c>
      <c r="R316" s="25" t="s">
        <v>8316</v>
      </c>
      <c r="S316" s="31">
        <v>42203.680300925931</v>
      </c>
      <c r="T316" s="31">
        <v>42221.774999999994</v>
      </c>
    </row>
    <row r="317" spans="1:20" ht="48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5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25">
        <v>131</v>
      </c>
      <c r="P317" s="29">
        <v>97.92</v>
      </c>
      <c r="Q317" s="30" t="s">
        <v>8315</v>
      </c>
      <c r="R317" s="25" t="s">
        <v>8316</v>
      </c>
      <c r="S317" s="31">
        <v>41974.743148148147</v>
      </c>
      <c r="T317" s="31">
        <v>42004.743148148147</v>
      </c>
    </row>
    <row r="318" spans="1:20" ht="4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9">
        <v>58.42</v>
      </c>
      <c r="Q318" s="30" t="s">
        <v>8315</v>
      </c>
      <c r="R318" s="25" t="s">
        <v>8316</v>
      </c>
      <c r="S318" s="31">
        <v>41869.740671296298</v>
      </c>
      <c r="T318" s="31">
        <v>41899.740671296298</v>
      </c>
    </row>
    <row r="319" spans="1:20" ht="48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5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25">
        <v>100</v>
      </c>
      <c r="P319" s="29">
        <v>122.54</v>
      </c>
      <c r="Q319" s="30" t="s">
        <v>8315</v>
      </c>
      <c r="R319" s="25" t="s">
        <v>8316</v>
      </c>
      <c r="S319" s="31">
        <v>41982.688611111109</v>
      </c>
      <c r="T319" s="31">
        <v>42012.688611111109</v>
      </c>
    </row>
    <row r="320" spans="1:20" ht="3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9">
        <v>87.96</v>
      </c>
      <c r="Q320" s="30" t="s">
        <v>8315</v>
      </c>
      <c r="R320" s="25" t="s">
        <v>8316</v>
      </c>
      <c r="S320" s="31">
        <v>41976.331979166673</v>
      </c>
      <c r="T320" s="31">
        <v>42004.291666666672</v>
      </c>
    </row>
    <row r="321" spans="1:20" ht="4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5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25">
        <v>106</v>
      </c>
      <c r="P321" s="29">
        <v>136.78</v>
      </c>
      <c r="Q321" s="30" t="s">
        <v>8315</v>
      </c>
      <c r="R321" s="25" t="s">
        <v>8316</v>
      </c>
      <c r="S321" s="31">
        <v>41926.942685185182</v>
      </c>
      <c r="T321" s="31">
        <v>41956.984351851846</v>
      </c>
    </row>
    <row r="322" spans="1:20" ht="4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9">
        <v>99.34</v>
      </c>
      <c r="Q322" s="30" t="s">
        <v>8315</v>
      </c>
      <c r="R322" s="25" t="s">
        <v>8316</v>
      </c>
      <c r="S322" s="31">
        <v>42561.783877314811</v>
      </c>
      <c r="T322" s="31">
        <v>42593.165972222225</v>
      </c>
    </row>
    <row r="323" spans="1:20" ht="32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5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25">
        <v>100</v>
      </c>
      <c r="P323" s="29">
        <v>20</v>
      </c>
      <c r="Q323" s="30" t="s">
        <v>8315</v>
      </c>
      <c r="R323" s="25" t="s">
        <v>8316</v>
      </c>
      <c r="S323" s="31">
        <v>42649.54923611111</v>
      </c>
      <c r="T323" s="31">
        <v>42709.590902777782</v>
      </c>
    </row>
    <row r="324" spans="1:20" ht="3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9">
        <v>28.89</v>
      </c>
      <c r="Q324" s="30" t="s">
        <v>8315</v>
      </c>
      <c r="R324" s="25" t="s">
        <v>8316</v>
      </c>
      <c r="S324" s="31">
        <v>42093.786840277782</v>
      </c>
      <c r="T324" s="31">
        <v>42120.26944444445</v>
      </c>
    </row>
    <row r="325" spans="1:20" ht="3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5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25">
        <v>114</v>
      </c>
      <c r="P325" s="29">
        <v>37.96</v>
      </c>
      <c r="Q325" s="30" t="s">
        <v>8315</v>
      </c>
      <c r="R325" s="25" t="s">
        <v>8316</v>
      </c>
      <c r="S325" s="31">
        <v>42026.176180555558</v>
      </c>
      <c r="T325" s="31">
        <v>42064.207638888889</v>
      </c>
    </row>
    <row r="326" spans="1:20" ht="3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9">
        <v>58.57</v>
      </c>
      <c r="Q326" s="30" t="s">
        <v>8315</v>
      </c>
      <c r="R326" s="25" t="s">
        <v>8316</v>
      </c>
      <c r="S326" s="31">
        <v>42451.095856481479</v>
      </c>
      <c r="T326" s="31">
        <v>42465.095856481479</v>
      </c>
    </row>
    <row r="327" spans="1:20" ht="48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5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25">
        <v>109</v>
      </c>
      <c r="P327" s="29">
        <v>135.63</v>
      </c>
      <c r="Q327" s="30" t="s">
        <v>8315</v>
      </c>
      <c r="R327" s="25" t="s">
        <v>8316</v>
      </c>
      <c r="S327" s="31">
        <v>42418.425983796296</v>
      </c>
      <c r="T327" s="31">
        <v>42478.384317129632</v>
      </c>
    </row>
    <row r="328" spans="1:20" ht="48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9">
        <v>176.09</v>
      </c>
      <c r="Q328" s="30" t="s">
        <v>8315</v>
      </c>
      <c r="R328" s="25" t="s">
        <v>8316</v>
      </c>
      <c r="S328" s="31">
        <v>41964.716319444444</v>
      </c>
      <c r="T328" s="31">
        <v>41994.716319444444</v>
      </c>
    </row>
    <row r="329" spans="1:20" ht="32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5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25">
        <v>109</v>
      </c>
      <c r="P329" s="29">
        <v>151.97999999999999</v>
      </c>
      <c r="Q329" s="30" t="s">
        <v>8315</v>
      </c>
      <c r="R329" s="25" t="s">
        <v>8316</v>
      </c>
      <c r="S329" s="31">
        <v>42576.697569444441</v>
      </c>
      <c r="T329" s="31">
        <v>42636.697569444441</v>
      </c>
    </row>
    <row r="330" spans="1:20" ht="48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9">
        <v>82.26</v>
      </c>
      <c r="Q330" s="30" t="s">
        <v>8315</v>
      </c>
      <c r="R330" s="25" t="s">
        <v>8316</v>
      </c>
      <c r="S330" s="31">
        <v>42125.647534722222</v>
      </c>
      <c r="T330" s="31">
        <v>42150.647534722222</v>
      </c>
    </row>
    <row r="331" spans="1:20" ht="48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5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25">
        <v>175</v>
      </c>
      <c r="P331" s="29">
        <v>68.06</v>
      </c>
      <c r="Q331" s="30" t="s">
        <v>8315</v>
      </c>
      <c r="R331" s="25" t="s">
        <v>8316</v>
      </c>
      <c r="S331" s="31">
        <v>42003.948425925926</v>
      </c>
      <c r="T331" s="31">
        <v>42028.207638888889</v>
      </c>
    </row>
    <row r="332" spans="1:20" ht="32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9">
        <v>72.709999999999994</v>
      </c>
      <c r="Q332" s="30" t="s">
        <v>8315</v>
      </c>
      <c r="R332" s="25" t="s">
        <v>8316</v>
      </c>
      <c r="S332" s="31">
        <v>41988.829942129625</v>
      </c>
      <c r="T332" s="31">
        <v>42046.207638888889</v>
      </c>
    </row>
    <row r="333" spans="1:20" ht="32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5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25">
        <v>111</v>
      </c>
      <c r="P333" s="29">
        <v>77.19</v>
      </c>
      <c r="Q333" s="30" t="s">
        <v>8315</v>
      </c>
      <c r="R333" s="25" t="s">
        <v>8316</v>
      </c>
      <c r="S333" s="31">
        <v>41974.898599537039</v>
      </c>
      <c r="T333" s="31">
        <v>42009.851388888885</v>
      </c>
    </row>
    <row r="334" spans="1:20" ht="48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9">
        <v>55.97</v>
      </c>
      <c r="Q334" s="30" t="s">
        <v>8315</v>
      </c>
      <c r="R334" s="25" t="s">
        <v>8316</v>
      </c>
      <c r="S334" s="31">
        <v>42592.066921296297</v>
      </c>
      <c r="T334" s="31">
        <v>42617.066921296297</v>
      </c>
    </row>
    <row r="335" spans="1:20" ht="3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5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25">
        <v>119</v>
      </c>
      <c r="P335" s="29">
        <v>49.69</v>
      </c>
      <c r="Q335" s="30" t="s">
        <v>8315</v>
      </c>
      <c r="R335" s="25" t="s">
        <v>8316</v>
      </c>
      <c r="S335" s="31">
        <v>42050.008368055554</v>
      </c>
      <c r="T335" s="31">
        <v>42076.290972222225</v>
      </c>
    </row>
    <row r="336" spans="1:20" ht="4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9">
        <v>77.73</v>
      </c>
      <c r="Q336" s="30" t="s">
        <v>8315</v>
      </c>
      <c r="R336" s="25" t="s">
        <v>8316</v>
      </c>
      <c r="S336" s="31">
        <v>42417.585532407407</v>
      </c>
      <c r="T336" s="31">
        <v>42432.249305555553</v>
      </c>
    </row>
    <row r="337" spans="1:20" ht="32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5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25">
        <v>110</v>
      </c>
      <c r="P337" s="29">
        <v>40.78</v>
      </c>
      <c r="Q337" s="30" t="s">
        <v>8315</v>
      </c>
      <c r="R337" s="25" t="s">
        <v>8316</v>
      </c>
      <c r="S337" s="31">
        <v>41866.79886574074</v>
      </c>
      <c r="T337" s="31">
        <v>41885.207638888889</v>
      </c>
    </row>
    <row r="338" spans="1:20" ht="32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9">
        <v>59.41</v>
      </c>
      <c r="Q338" s="30" t="s">
        <v>8315</v>
      </c>
      <c r="R338" s="25" t="s">
        <v>8316</v>
      </c>
      <c r="S338" s="31">
        <v>42220.79487268519</v>
      </c>
      <c r="T338" s="31">
        <v>42246</v>
      </c>
    </row>
    <row r="339" spans="1:20" ht="3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5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25">
        <v>130</v>
      </c>
      <c r="P339" s="29">
        <v>3.25</v>
      </c>
      <c r="Q339" s="30" t="s">
        <v>8315</v>
      </c>
      <c r="R339" s="25" t="s">
        <v>8316</v>
      </c>
      <c r="S339" s="31">
        <v>42628.849120370374</v>
      </c>
      <c r="T339" s="31">
        <v>42656.849120370374</v>
      </c>
    </row>
    <row r="340" spans="1:20" ht="4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9">
        <v>81.67</v>
      </c>
      <c r="Q340" s="30" t="s">
        <v>8315</v>
      </c>
      <c r="R340" s="25" t="s">
        <v>8316</v>
      </c>
      <c r="S340" s="31">
        <v>42447.894432870366</v>
      </c>
      <c r="T340" s="31">
        <v>42507.894432870366</v>
      </c>
    </row>
    <row r="341" spans="1:20" ht="48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5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25">
        <v>171</v>
      </c>
      <c r="P341" s="29">
        <v>44.91</v>
      </c>
      <c r="Q341" s="30" t="s">
        <v>8315</v>
      </c>
      <c r="R341" s="25" t="s">
        <v>8316</v>
      </c>
      <c r="S341" s="31">
        <v>42283.864351851851</v>
      </c>
      <c r="T341" s="31">
        <v>42313.906018518523</v>
      </c>
    </row>
    <row r="342" spans="1:20" ht="4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9">
        <v>49.06</v>
      </c>
      <c r="Q342" s="30" t="s">
        <v>8315</v>
      </c>
      <c r="R342" s="25" t="s">
        <v>8316</v>
      </c>
      <c r="S342" s="31">
        <v>42483.015694444446</v>
      </c>
      <c r="T342" s="31">
        <v>42489.290972222225</v>
      </c>
    </row>
    <row r="343" spans="1:20" ht="32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5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25">
        <v>100</v>
      </c>
      <c r="P343" s="29">
        <v>62.5</v>
      </c>
      <c r="Q343" s="30" t="s">
        <v>8315</v>
      </c>
      <c r="R343" s="25" t="s">
        <v>8316</v>
      </c>
      <c r="S343" s="31">
        <v>41788.58997685185</v>
      </c>
      <c r="T343" s="31">
        <v>41818.58997685185</v>
      </c>
    </row>
    <row r="344" spans="1:20" ht="3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9">
        <v>35.49</v>
      </c>
      <c r="Q344" s="30" t="s">
        <v>8315</v>
      </c>
      <c r="R344" s="25" t="s">
        <v>8316</v>
      </c>
      <c r="S344" s="31">
        <v>42144.041851851856</v>
      </c>
      <c r="T344" s="31">
        <v>42174.041851851856</v>
      </c>
    </row>
    <row r="345" spans="1:20" ht="48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5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25">
        <v>113</v>
      </c>
      <c r="P345" s="29">
        <v>66.47</v>
      </c>
      <c r="Q345" s="30" t="s">
        <v>8315</v>
      </c>
      <c r="R345" s="25" t="s">
        <v>8316</v>
      </c>
      <c r="S345" s="31">
        <v>42661.132245370376</v>
      </c>
      <c r="T345" s="31">
        <v>42693.916666666672</v>
      </c>
    </row>
    <row r="346" spans="1:20" ht="4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9">
        <v>56.07</v>
      </c>
      <c r="Q346" s="30" t="s">
        <v>8315</v>
      </c>
      <c r="R346" s="25" t="s">
        <v>8316</v>
      </c>
      <c r="S346" s="31">
        <v>42037.938206018516</v>
      </c>
      <c r="T346" s="31">
        <v>42068.166666666672</v>
      </c>
    </row>
    <row r="347" spans="1:20" ht="48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5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25">
        <v>110</v>
      </c>
      <c r="P347" s="29">
        <v>47.03</v>
      </c>
      <c r="Q347" s="30" t="s">
        <v>8315</v>
      </c>
      <c r="R347" s="25" t="s">
        <v>8316</v>
      </c>
      <c r="S347" s="31">
        <v>42619.935694444444</v>
      </c>
      <c r="T347" s="31">
        <v>42643.875</v>
      </c>
    </row>
    <row r="348" spans="1:20" ht="32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9">
        <v>47.67</v>
      </c>
      <c r="Q348" s="30" t="s">
        <v>8315</v>
      </c>
      <c r="R348" s="25" t="s">
        <v>8316</v>
      </c>
      <c r="S348" s="31">
        <v>41877.221886574072</v>
      </c>
      <c r="T348" s="31">
        <v>41910.140972222223</v>
      </c>
    </row>
    <row r="349" spans="1:20" ht="32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5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25">
        <v>120</v>
      </c>
      <c r="P349" s="29">
        <v>88.24</v>
      </c>
      <c r="Q349" s="30" t="s">
        <v>8315</v>
      </c>
      <c r="R349" s="25" t="s">
        <v>8316</v>
      </c>
      <c r="S349" s="31">
        <v>41828.736921296295</v>
      </c>
      <c r="T349" s="31">
        <v>41846.291666666664</v>
      </c>
    </row>
    <row r="350" spans="1:20" ht="64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9">
        <v>80.72</v>
      </c>
      <c r="Q350" s="30" t="s">
        <v>8315</v>
      </c>
      <c r="R350" s="25" t="s">
        <v>8316</v>
      </c>
      <c r="S350" s="31">
        <v>42545.774189814809</v>
      </c>
      <c r="T350" s="31">
        <v>42605.774189814809</v>
      </c>
    </row>
    <row r="351" spans="1:20" ht="48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5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25">
        <v>100</v>
      </c>
      <c r="P351" s="29">
        <v>68.97</v>
      </c>
      <c r="Q351" s="30" t="s">
        <v>8315</v>
      </c>
      <c r="R351" s="25" t="s">
        <v>8316</v>
      </c>
      <c r="S351" s="31">
        <v>42460.741747685184</v>
      </c>
      <c r="T351" s="31">
        <v>42511.165972222225</v>
      </c>
    </row>
    <row r="352" spans="1:20" ht="32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9">
        <v>550.04</v>
      </c>
      <c r="Q352" s="30" t="s">
        <v>8315</v>
      </c>
      <c r="R352" s="25" t="s">
        <v>8316</v>
      </c>
      <c r="S352" s="31">
        <v>41887.292187500003</v>
      </c>
      <c r="T352" s="31">
        <v>41917.292187500003</v>
      </c>
    </row>
    <row r="353" spans="1:20" ht="32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5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25">
        <v>104</v>
      </c>
      <c r="P353" s="29">
        <v>57.78</v>
      </c>
      <c r="Q353" s="30" t="s">
        <v>8315</v>
      </c>
      <c r="R353" s="25" t="s">
        <v>8316</v>
      </c>
      <c r="S353" s="31">
        <v>41828.646319444444</v>
      </c>
      <c r="T353" s="31">
        <v>41861.665972222225</v>
      </c>
    </row>
    <row r="354" spans="1:20" ht="48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9">
        <v>73.58</v>
      </c>
      <c r="Q354" s="30" t="s">
        <v>8315</v>
      </c>
      <c r="R354" s="25" t="s">
        <v>8316</v>
      </c>
      <c r="S354" s="31">
        <v>42173.803217592591</v>
      </c>
      <c r="T354" s="31">
        <v>42203.290972222225</v>
      </c>
    </row>
    <row r="355" spans="1:20" ht="3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5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25">
        <v>101</v>
      </c>
      <c r="P355" s="29">
        <v>75.5</v>
      </c>
      <c r="Q355" s="30" t="s">
        <v>8315</v>
      </c>
      <c r="R355" s="25" t="s">
        <v>8316</v>
      </c>
      <c r="S355" s="31">
        <v>41775.858564814815</v>
      </c>
      <c r="T355" s="31">
        <v>41822.165972222225</v>
      </c>
    </row>
    <row r="356" spans="1:20" ht="32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9">
        <v>235.46</v>
      </c>
      <c r="Q356" s="30" t="s">
        <v>8315</v>
      </c>
      <c r="R356" s="25" t="s">
        <v>8316</v>
      </c>
      <c r="S356" s="31">
        <v>42055.277199074073</v>
      </c>
      <c r="T356" s="31">
        <v>42082.610416666663</v>
      </c>
    </row>
    <row r="357" spans="1:20" ht="4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5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25">
        <v>111</v>
      </c>
      <c r="P357" s="29">
        <v>92.5</v>
      </c>
      <c r="Q357" s="30" t="s">
        <v>8315</v>
      </c>
      <c r="R357" s="25" t="s">
        <v>8316</v>
      </c>
      <c r="S357" s="31">
        <v>42447.896666666667</v>
      </c>
      <c r="T357" s="31">
        <v>42470.166666666672</v>
      </c>
    </row>
    <row r="358" spans="1:20" ht="4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9">
        <v>46.05</v>
      </c>
      <c r="Q358" s="30" t="s">
        <v>8315</v>
      </c>
      <c r="R358" s="25" t="s">
        <v>8316</v>
      </c>
      <c r="S358" s="31">
        <v>42523.248715277776</v>
      </c>
      <c r="T358" s="31">
        <v>42537.248715277776</v>
      </c>
    </row>
    <row r="359" spans="1:20" ht="32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5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25">
        <v>100</v>
      </c>
      <c r="P359" s="29">
        <v>31.58</v>
      </c>
      <c r="Q359" s="30" t="s">
        <v>8315</v>
      </c>
      <c r="R359" s="25" t="s">
        <v>8316</v>
      </c>
      <c r="S359" s="31">
        <v>41822.90488425926</v>
      </c>
      <c r="T359" s="31">
        <v>41844.291666666664</v>
      </c>
    </row>
    <row r="360" spans="1:20" ht="4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9">
        <v>36.96</v>
      </c>
      <c r="Q360" s="30" t="s">
        <v>8315</v>
      </c>
      <c r="R360" s="25" t="s">
        <v>8316</v>
      </c>
      <c r="S360" s="31">
        <v>42185.556157407409</v>
      </c>
      <c r="T360" s="31">
        <v>42208.772916666669</v>
      </c>
    </row>
    <row r="361" spans="1:20" ht="4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5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25">
        <v>101</v>
      </c>
      <c r="P361" s="29">
        <v>88.25</v>
      </c>
      <c r="Q361" s="30" t="s">
        <v>8315</v>
      </c>
      <c r="R361" s="25" t="s">
        <v>8316</v>
      </c>
      <c r="S361" s="31">
        <v>41820.62809027778</v>
      </c>
      <c r="T361" s="31">
        <v>41841.165972222225</v>
      </c>
    </row>
    <row r="362" spans="1:20" ht="48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9">
        <v>64.38</v>
      </c>
      <c r="Q362" s="30" t="s">
        <v>8315</v>
      </c>
      <c r="R362" s="25" t="s">
        <v>8316</v>
      </c>
      <c r="S362" s="31">
        <v>41876.815787037034</v>
      </c>
      <c r="T362" s="31">
        <v>41894.815787037034</v>
      </c>
    </row>
    <row r="363" spans="1:20" ht="32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5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25">
        <v>103</v>
      </c>
      <c r="P363" s="29">
        <v>62.05</v>
      </c>
      <c r="Q363" s="30" t="s">
        <v>8315</v>
      </c>
      <c r="R363" s="25" t="s">
        <v>8316</v>
      </c>
      <c r="S363" s="31">
        <v>41802.574282407404</v>
      </c>
      <c r="T363" s="31">
        <v>41823.165972222225</v>
      </c>
    </row>
    <row r="364" spans="1:20" ht="48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9">
        <v>73.400000000000006</v>
      </c>
      <c r="Q364" s="30" t="s">
        <v>8315</v>
      </c>
      <c r="R364" s="25" t="s">
        <v>8316</v>
      </c>
      <c r="S364" s="31">
        <v>41786.761354166665</v>
      </c>
      <c r="T364" s="31">
        <v>41821.207638888889</v>
      </c>
    </row>
    <row r="365" spans="1:20" ht="48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5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25">
        <v>113</v>
      </c>
      <c r="P365" s="29">
        <v>99.5</v>
      </c>
      <c r="Q365" s="30" t="s">
        <v>8315</v>
      </c>
      <c r="R365" s="25" t="s">
        <v>8316</v>
      </c>
      <c r="S365" s="31">
        <v>42627.454097222217</v>
      </c>
      <c r="T365" s="31">
        <v>42648.454097222217</v>
      </c>
    </row>
    <row r="366" spans="1:20" ht="48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9">
        <v>62.17</v>
      </c>
      <c r="Q366" s="30" t="s">
        <v>8315</v>
      </c>
      <c r="R366" s="25" t="s">
        <v>8316</v>
      </c>
      <c r="S366" s="31">
        <v>42374.651504629626</v>
      </c>
      <c r="T366" s="31">
        <v>42384.651504629626</v>
      </c>
    </row>
    <row r="367" spans="1:20" ht="48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5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25">
        <v>139</v>
      </c>
      <c r="P367" s="29">
        <v>62.33</v>
      </c>
      <c r="Q367" s="30" t="s">
        <v>8315</v>
      </c>
      <c r="R367" s="25" t="s">
        <v>8316</v>
      </c>
      <c r="S367" s="31">
        <v>41772.685393518521</v>
      </c>
      <c r="T367" s="31">
        <v>41806.290972222225</v>
      </c>
    </row>
    <row r="368" spans="1:20" ht="32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9">
        <v>58.79</v>
      </c>
      <c r="Q368" s="30" t="s">
        <v>8315</v>
      </c>
      <c r="R368" s="25" t="s">
        <v>8316</v>
      </c>
      <c r="S368" s="31">
        <v>42633.116851851853</v>
      </c>
      <c r="T368" s="31">
        <v>42663.116851851853</v>
      </c>
    </row>
    <row r="369" spans="1:20" ht="48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5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25">
        <v>139</v>
      </c>
      <c r="P369" s="29">
        <v>45.35</v>
      </c>
      <c r="Q369" s="30" t="s">
        <v>8315</v>
      </c>
      <c r="R369" s="25" t="s">
        <v>8316</v>
      </c>
      <c r="S369" s="31">
        <v>42219.180393518516</v>
      </c>
      <c r="T369" s="31">
        <v>42249.180393518516</v>
      </c>
    </row>
    <row r="370" spans="1:20" ht="48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9">
        <v>41.94</v>
      </c>
      <c r="Q370" s="30" t="s">
        <v>8315</v>
      </c>
      <c r="R370" s="25" t="s">
        <v>8316</v>
      </c>
      <c r="S370" s="31">
        <v>41753.593275462961</v>
      </c>
      <c r="T370" s="31">
        <v>41778.875</v>
      </c>
    </row>
    <row r="371" spans="1:20" ht="32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5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25">
        <v>101</v>
      </c>
      <c r="P371" s="29">
        <v>59.17</v>
      </c>
      <c r="Q371" s="30" t="s">
        <v>8315</v>
      </c>
      <c r="R371" s="25" t="s">
        <v>8316</v>
      </c>
      <c r="S371" s="31">
        <v>42230.662731481483</v>
      </c>
      <c r="T371" s="31">
        <v>42245.165972222225</v>
      </c>
    </row>
    <row r="372" spans="1:20" ht="4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9">
        <v>200.49</v>
      </c>
      <c r="Q372" s="30" t="s">
        <v>8315</v>
      </c>
      <c r="R372" s="25" t="s">
        <v>8316</v>
      </c>
      <c r="S372" s="31">
        <v>41787.218229166669</v>
      </c>
      <c r="T372" s="31">
        <v>41817.218229166669</v>
      </c>
    </row>
    <row r="373" spans="1:20" ht="4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5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25">
        <v>118</v>
      </c>
      <c r="P373" s="29">
        <v>57.26</v>
      </c>
      <c r="Q373" s="30" t="s">
        <v>8315</v>
      </c>
      <c r="R373" s="25" t="s">
        <v>8316</v>
      </c>
      <c r="S373" s="31">
        <v>42147.826840277776</v>
      </c>
      <c r="T373" s="31">
        <v>42176.934027777781</v>
      </c>
    </row>
    <row r="374" spans="1:20" ht="48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9">
        <v>58.06</v>
      </c>
      <c r="Q374" s="30" t="s">
        <v>8315</v>
      </c>
      <c r="R374" s="25" t="s">
        <v>8316</v>
      </c>
      <c r="S374" s="31">
        <v>41940.598182870373</v>
      </c>
      <c r="T374" s="31">
        <v>41970.639849537038</v>
      </c>
    </row>
    <row r="375" spans="1:20" ht="4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5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25">
        <v>128</v>
      </c>
      <c r="P375" s="29">
        <v>186.8</v>
      </c>
      <c r="Q375" s="30" t="s">
        <v>8315</v>
      </c>
      <c r="R375" s="25" t="s">
        <v>8316</v>
      </c>
      <c r="S375" s="31">
        <v>42020.700567129628</v>
      </c>
      <c r="T375" s="31">
        <v>42065.207638888889</v>
      </c>
    </row>
    <row r="376" spans="1:20" ht="3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9">
        <v>74.12</v>
      </c>
      <c r="Q376" s="30" t="s">
        <v>8315</v>
      </c>
      <c r="R376" s="25" t="s">
        <v>8316</v>
      </c>
      <c r="S376" s="31">
        <v>41891.96503472222</v>
      </c>
      <c r="T376" s="31">
        <v>41901</v>
      </c>
    </row>
    <row r="377" spans="1:20" ht="48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5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25">
        <v>107</v>
      </c>
      <c r="P377" s="29">
        <v>62.67</v>
      </c>
      <c r="Q377" s="30" t="s">
        <v>8315</v>
      </c>
      <c r="R377" s="25" t="s">
        <v>8316</v>
      </c>
      <c r="S377" s="31">
        <v>42490.133877314816</v>
      </c>
      <c r="T377" s="31">
        <v>42527.083333333328</v>
      </c>
    </row>
    <row r="378" spans="1:20" ht="4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9">
        <v>121.36</v>
      </c>
      <c r="Q378" s="30" t="s">
        <v>8315</v>
      </c>
      <c r="R378" s="25" t="s">
        <v>8316</v>
      </c>
      <c r="S378" s="31">
        <v>41995.870486111111</v>
      </c>
      <c r="T378" s="31">
        <v>42015.870486111111</v>
      </c>
    </row>
    <row r="379" spans="1:20" ht="48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5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25">
        <v>111</v>
      </c>
      <c r="P379" s="29">
        <v>40.630000000000003</v>
      </c>
      <c r="Q379" s="30" t="s">
        <v>8315</v>
      </c>
      <c r="R379" s="25" t="s">
        <v>8316</v>
      </c>
      <c r="S379" s="31">
        <v>42401.806562500002</v>
      </c>
      <c r="T379" s="31">
        <v>42431.806562500002</v>
      </c>
    </row>
    <row r="380" spans="1:20" ht="48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9">
        <v>63</v>
      </c>
      <c r="Q380" s="30" t="s">
        <v>8315</v>
      </c>
      <c r="R380" s="25" t="s">
        <v>8316</v>
      </c>
      <c r="S380" s="31">
        <v>41897.602037037039</v>
      </c>
      <c r="T380" s="31">
        <v>41927.602037037039</v>
      </c>
    </row>
    <row r="381" spans="1:20" ht="32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5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25">
        <v>121</v>
      </c>
      <c r="P381" s="29">
        <v>33.67</v>
      </c>
      <c r="Q381" s="30" t="s">
        <v>8315</v>
      </c>
      <c r="R381" s="25" t="s">
        <v>8316</v>
      </c>
      <c r="S381" s="31">
        <v>41882.585648148146</v>
      </c>
      <c r="T381" s="31">
        <v>41912.666666666664</v>
      </c>
    </row>
    <row r="382" spans="1:20" ht="4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9">
        <v>43.2</v>
      </c>
      <c r="Q382" s="30" t="s">
        <v>8315</v>
      </c>
      <c r="R382" s="25" t="s">
        <v>8316</v>
      </c>
      <c r="S382" s="31">
        <v>42556.504490740743</v>
      </c>
      <c r="T382" s="31">
        <v>42595.290972222225</v>
      </c>
    </row>
    <row r="383" spans="1:20" ht="32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5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25">
        <v>103</v>
      </c>
      <c r="P383" s="29">
        <v>83.57</v>
      </c>
      <c r="Q383" s="30" t="s">
        <v>8315</v>
      </c>
      <c r="R383" s="25" t="s">
        <v>8316</v>
      </c>
      <c r="S383" s="31">
        <v>41792.542986111112</v>
      </c>
      <c r="T383" s="31">
        <v>41813.75</v>
      </c>
    </row>
    <row r="384" spans="1:20" ht="32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9">
        <v>140</v>
      </c>
      <c r="Q384" s="30" t="s">
        <v>8315</v>
      </c>
      <c r="R384" s="25" t="s">
        <v>8316</v>
      </c>
      <c r="S384" s="31">
        <v>41879.913761574076</v>
      </c>
      <c r="T384" s="31">
        <v>41894.913761574076</v>
      </c>
    </row>
    <row r="385" spans="1:20" ht="32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5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25">
        <v>186</v>
      </c>
      <c r="P385" s="29">
        <v>80.87</v>
      </c>
      <c r="Q385" s="30" t="s">
        <v>8315</v>
      </c>
      <c r="R385" s="25" t="s">
        <v>8316</v>
      </c>
      <c r="S385" s="31">
        <v>42552.048356481479</v>
      </c>
      <c r="T385" s="31">
        <v>42573.226388888885</v>
      </c>
    </row>
    <row r="386" spans="1:20" ht="48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9">
        <v>53.85</v>
      </c>
      <c r="Q386" s="30" t="s">
        <v>8315</v>
      </c>
      <c r="R386" s="25" t="s">
        <v>8316</v>
      </c>
      <c r="S386" s="31">
        <v>41810.142199074071</v>
      </c>
      <c r="T386" s="31">
        <v>41824.142199074071</v>
      </c>
    </row>
    <row r="387" spans="1:20" ht="48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5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25">
        <v>141</v>
      </c>
      <c r="P387" s="29">
        <v>67.959999999999994</v>
      </c>
      <c r="Q387" s="30" t="s">
        <v>8315</v>
      </c>
      <c r="R387" s="25" t="s">
        <v>8316</v>
      </c>
      <c r="S387" s="31">
        <v>42072.576249999998</v>
      </c>
      <c r="T387" s="31">
        <v>42097.576249999998</v>
      </c>
    </row>
    <row r="388" spans="1:20" ht="3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9">
        <v>27.14</v>
      </c>
      <c r="Q388" s="30" t="s">
        <v>8315</v>
      </c>
      <c r="R388" s="25" t="s">
        <v>8316</v>
      </c>
      <c r="S388" s="31">
        <v>41779.724224537036</v>
      </c>
      <c r="T388" s="31">
        <v>41805.666666666664</v>
      </c>
    </row>
    <row r="389" spans="1:20" ht="48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5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25">
        <v>154</v>
      </c>
      <c r="P389" s="29">
        <v>110.87</v>
      </c>
      <c r="Q389" s="30" t="s">
        <v>8315</v>
      </c>
      <c r="R389" s="25" t="s">
        <v>8316</v>
      </c>
      <c r="S389" s="31">
        <v>42134.172071759262</v>
      </c>
      <c r="T389" s="31">
        <v>42155.290972222225</v>
      </c>
    </row>
    <row r="390" spans="1:20" ht="48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9">
        <v>106.84</v>
      </c>
      <c r="Q390" s="30" t="s">
        <v>8315</v>
      </c>
      <c r="R390" s="25" t="s">
        <v>8316</v>
      </c>
      <c r="S390" s="31">
        <v>42505.738032407404</v>
      </c>
      <c r="T390" s="31">
        <v>42525.738032407404</v>
      </c>
    </row>
    <row r="391" spans="1:20" ht="48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5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25">
        <v>102</v>
      </c>
      <c r="P391" s="29">
        <v>105.52</v>
      </c>
      <c r="Q391" s="30" t="s">
        <v>8315</v>
      </c>
      <c r="R391" s="25" t="s">
        <v>8316</v>
      </c>
      <c r="S391" s="31">
        <v>42118.556331018524</v>
      </c>
      <c r="T391" s="31">
        <v>42150.165972222225</v>
      </c>
    </row>
    <row r="392" spans="1:20" ht="3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9">
        <v>51.92</v>
      </c>
      <c r="Q392" s="30" t="s">
        <v>8315</v>
      </c>
      <c r="R392" s="25" t="s">
        <v>8316</v>
      </c>
      <c r="S392" s="31">
        <v>42360.887835648144</v>
      </c>
      <c r="T392" s="31">
        <v>42390.887835648144</v>
      </c>
    </row>
    <row r="393" spans="1:20" ht="3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5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25">
        <v>105</v>
      </c>
      <c r="P393" s="29">
        <v>86.23</v>
      </c>
      <c r="Q393" s="30" t="s">
        <v>8315</v>
      </c>
      <c r="R393" s="25" t="s">
        <v>8316</v>
      </c>
      <c r="S393" s="31">
        <v>42165.993125000001</v>
      </c>
      <c r="T393" s="31">
        <v>42187.993125000001</v>
      </c>
    </row>
    <row r="394" spans="1:20" ht="48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9">
        <v>114.55</v>
      </c>
      <c r="Q394" s="30" t="s">
        <v>8315</v>
      </c>
      <c r="R394" s="25" t="s">
        <v>8316</v>
      </c>
      <c r="S394" s="31">
        <v>41927.936157407406</v>
      </c>
      <c r="T394" s="31">
        <v>41948.977824074071</v>
      </c>
    </row>
    <row r="395" spans="1:20" ht="48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5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25">
        <v>339</v>
      </c>
      <c r="P395" s="29">
        <v>62.59</v>
      </c>
      <c r="Q395" s="30" t="s">
        <v>8315</v>
      </c>
      <c r="R395" s="25" t="s">
        <v>8316</v>
      </c>
      <c r="S395" s="31">
        <v>42462.140868055561</v>
      </c>
      <c r="T395" s="31">
        <v>42489.875</v>
      </c>
    </row>
    <row r="396" spans="1:20" ht="32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9">
        <v>61.06</v>
      </c>
      <c r="Q396" s="30" t="s">
        <v>8315</v>
      </c>
      <c r="R396" s="25" t="s">
        <v>8316</v>
      </c>
      <c r="S396" s="31">
        <v>42632.348310185189</v>
      </c>
      <c r="T396" s="31">
        <v>42663.204861111109</v>
      </c>
    </row>
    <row r="397" spans="1:20" ht="48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5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25">
        <v>122</v>
      </c>
      <c r="P397" s="29">
        <v>70.23</v>
      </c>
      <c r="Q397" s="30" t="s">
        <v>8315</v>
      </c>
      <c r="R397" s="25" t="s">
        <v>8316</v>
      </c>
      <c r="S397" s="31">
        <v>42054.849050925928</v>
      </c>
      <c r="T397" s="31">
        <v>42084.807384259257</v>
      </c>
    </row>
    <row r="398" spans="1:20" ht="4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9">
        <v>78.52</v>
      </c>
      <c r="Q398" s="30" t="s">
        <v>8315</v>
      </c>
      <c r="R398" s="25" t="s">
        <v>8316</v>
      </c>
      <c r="S398" s="31">
        <v>42497.275706018518</v>
      </c>
      <c r="T398" s="31">
        <v>42535.904861111107</v>
      </c>
    </row>
    <row r="399" spans="1:20" ht="4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5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25">
        <v>140</v>
      </c>
      <c r="P399" s="29">
        <v>61.82</v>
      </c>
      <c r="Q399" s="30" t="s">
        <v>8315</v>
      </c>
      <c r="R399" s="25" t="s">
        <v>8316</v>
      </c>
      <c r="S399" s="31">
        <v>42058.904074074075</v>
      </c>
      <c r="T399" s="31">
        <v>42095.165972222225</v>
      </c>
    </row>
    <row r="400" spans="1:20" ht="48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9">
        <v>48.34</v>
      </c>
      <c r="Q400" s="30" t="s">
        <v>8315</v>
      </c>
      <c r="R400" s="25" t="s">
        <v>8316</v>
      </c>
      <c r="S400" s="31">
        <v>41807.690081018518</v>
      </c>
      <c r="T400" s="31">
        <v>41837.690081018518</v>
      </c>
    </row>
    <row r="401" spans="1:20" ht="48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5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25">
        <v>107</v>
      </c>
      <c r="P401" s="29">
        <v>107.25</v>
      </c>
      <c r="Q401" s="30" t="s">
        <v>8315</v>
      </c>
      <c r="R401" s="25" t="s">
        <v>8316</v>
      </c>
      <c r="S401" s="31">
        <v>42284.69694444444</v>
      </c>
      <c r="T401" s="31">
        <v>42301.165972222225</v>
      </c>
    </row>
    <row r="402" spans="1:20" ht="32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9">
        <v>57</v>
      </c>
      <c r="Q402" s="30" t="s">
        <v>8315</v>
      </c>
      <c r="R402" s="25" t="s">
        <v>8316</v>
      </c>
      <c r="S402" s="31">
        <v>42045.84238425926</v>
      </c>
      <c r="T402" s="31">
        <v>42075.800717592589</v>
      </c>
    </row>
    <row r="403" spans="1:20" ht="48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5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25">
        <v>106</v>
      </c>
      <c r="P403" s="29">
        <v>40.92</v>
      </c>
      <c r="Q403" s="30" t="s">
        <v>8315</v>
      </c>
      <c r="R403" s="25" t="s">
        <v>8316</v>
      </c>
      <c r="S403" s="31">
        <v>42184.209537037037</v>
      </c>
      <c r="T403" s="31">
        <v>42202.876388888893</v>
      </c>
    </row>
    <row r="404" spans="1:20" ht="48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9">
        <v>79.540000000000006</v>
      </c>
      <c r="Q404" s="30" t="s">
        <v>8315</v>
      </c>
      <c r="R404" s="25" t="s">
        <v>8316</v>
      </c>
      <c r="S404" s="31">
        <v>42341.180636574078</v>
      </c>
      <c r="T404" s="31">
        <v>42373.180636574078</v>
      </c>
    </row>
    <row r="405" spans="1:20" ht="48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5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25">
        <v>106</v>
      </c>
      <c r="P405" s="29">
        <v>64.63</v>
      </c>
      <c r="Q405" s="30" t="s">
        <v>8315</v>
      </c>
      <c r="R405" s="25" t="s">
        <v>8316</v>
      </c>
      <c r="S405" s="31">
        <v>42170.910231481481</v>
      </c>
      <c r="T405" s="31">
        <v>42205.165972222225</v>
      </c>
    </row>
    <row r="406" spans="1:20" ht="4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9">
        <v>107.57</v>
      </c>
      <c r="Q406" s="30" t="s">
        <v>8315</v>
      </c>
      <c r="R406" s="25" t="s">
        <v>8316</v>
      </c>
      <c r="S406" s="31">
        <v>42151.069606481484</v>
      </c>
      <c r="T406" s="31">
        <v>42172.069606481484</v>
      </c>
    </row>
    <row r="407" spans="1:20" ht="4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5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25">
        <v>100</v>
      </c>
      <c r="P407" s="29">
        <v>178.57</v>
      </c>
      <c r="Q407" s="30" t="s">
        <v>8315</v>
      </c>
      <c r="R407" s="25" t="s">
        <v>8316</v>
      </c>
      <c r="S407" s="31">
        <v>41944.527627314819</v>
      </c>
      <c r="T407" s="31">
        <v>42004.569293981483</v>
      </c>
    </row>
    <row r="408" spans="1:20" ht="48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9">
        <v>62.63</v>
      </c>
      <c r="Q408" s="30" t="s">
        <v>8315</v>
      </c>
      <c r="R408" s="25" t="s">
        <v>8316</v>
      </c>
      <c r="S408" s="31">
        <v>42593.865405092598</v>
      </c>
      <c r="T408" s="31">
        <v>42613.865405092598</v>
      </c>
    </row>
    <row r="409" spans="1:20" ht="32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5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25">
        <v>225</v>
      </c>
      <c r="P409" s="29">
        <v>75</v>
      </c>
      <c r="Q409" s="30" t="s">
        <v>8315</v>
      </c>
      <c r="R409" s="25" t="s">
        <v>8316</v>
      </c>
      <c r="S409" s="31">
        <v>42503.740868055553</v>
      </c>
      <c r="T409" s="31">
        <v>42517.740868055553</v>
      </c>
    </row>
    <row r="410" spans="1:20" ht="48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9">
        <v>58.9</v>
      </c>
      <c r="Q410" s="30" t="s">
        <v>8315</v>
      </c>
      <c r="R410" s="25" t="s">
        <v>8316</v>
      </c>
      <c r="S410" s="31">
        <v>41927.848900462966</v>
      </c>
      <c r="T410" s="31">
        <v>41948.890567129631</v>
      </c>
    </row>
    <row r="411" spans="1:20" ht="48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5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25">
        <v>105</v>
      </c>
      <c r="P411" s="29">
        <v>139.56</v>
      </c>
      <c r="Q411" s="30" t="s">
        <v>8315</v>
      </c>
      <c r="R411" s="25" t="s">
        <v>8316</v>
      </c>
      <c r="S411" s="31">
        <v>42375.114988425921</v>
      </c>
      <c r="T411" s="31">
        <v>42420.114988425921</v>
      </c>
    </row>
    <row r="412" spans="1:20" ht="32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9">
        <v>64.290000000000006</v>
      </c>
      <c r="Q412" s="30" t="s">
        <v>8315</v>
      </c>
      <c r="R412" s="25" t="s">
        <v>8316</v>
      </c>
      <c r="S412" s="31">
        <v>42553.926527777774</v>
      </c>
      <c r="T412" s="31">
        <v>42585.172916666663</v>
      </c>
    </row>
    <row r="413" spans="1:20" ht="4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5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25">
        <v>101</v>
      </c>
      <c r="P413" s="29">
        <v>63.28</v>
      </c>
      <c r="Q413" s="30" t="s">
        <v>8315</v>
      </c>
      <c r="R413" s="25" t="s">
        <v>8316</v>
      </c>
      <c r="S413" s="31">
        <v>42155.142638888887</v>
      </c>
      <c r="T413" s="31">
        <v>42215.142638888887</v>
      </c>
    </row>
  </sheetData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9AE92-01E2-D04E-A941-39A6601BC671}">
  <dimension ref="A1:T251"/>
  <sheetViews>
    <sheetView zoomScale="150" zoomScaleNormal="150" workbookViewId="0">
      <selection activeCell="C5" sqref="C5"/>
    </sheetView>
  </sheetViews>
  <sheetFormatPr baseColWidth="10" defaultRowHeight="15" x14ac:dyDescent="0.2"/>
  <cols>
    <col min="1" max="1" width="10.83203125" style="25"/>
    <col min="2" max="2" width="29.6640625" style="25" bestFit="1" customWidth="1"/>
    <col min="3" max="3" width="47.83203125" style="25" customWidth="1"/>
    <col min="4" max="13" width="10.83203125" style="25"/>
    <col min="14" max="14" width="21.6640625" style="25" bestFit="1" customWidth="1"/>
    <col min="15" max="15" width="16.33203125" style="25" bestFit="1" customWidth="1"/>
    <col min="16" max="16" width="15.1640625" style="25" bestFit="1" customWidth="1"/>
    <col min="17" max="17" width="13.6640625" style="25" bestFit="1" customWidth="1"/>
    <col min="18" max="18" width="10.83203125" style="25"/>
    <col min="19" max="19" width="20.83203125" style="25" bestFit="1" customWidth="1"/>
    <col min="20" max="20" width="19.5" style="25" bestFit="1" customWidth="1"/>
    <col min="21" max="16384" width="10.83203125" style="25"/>
  </cols>
  <sheetData>
    <row r="1" spans="1:20" ht="16" x14ac:dyDescent="0.2">
      <c r="A1" s="18" t="s">
        <v>0</v>
      </c>
      <c r="B1" s="19" t="s">
        <v>1</v>
      </c>
      <c r="C1" s="19" t="s">
        <v>4110</v>
      </c>
      <c r="D1" s="20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22" t="s">
        <v>8307</v>
      </c>
      <c r="Q1" s="23" t="s">
        <v>8358</v>
      </c>
      <c r="R1" s="22" t="s">
        <v>8359</v>
      </c>
      <c r="S1" s="24" t="s">
        <v>8366</v>
      </c>
      <c r="T1" s="24" t="s">
        <v>8367</v>
      </c>
    </row>
    <row r="2" spans="1:20" ht="31" customHeight="1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25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5">
        <v>0</v>
      </c>
      <c r="P2" s="29">
        <v>0</v>
      </c>
      <c r="Q2" s="30" t="s">
        <v>8315</v>
      </c>
      <c r="R2" s="25" t="s">
        <v>8316</v>
      </c>
      <c r="S2" s="31">
        <v>42492.737847222219</v>
      </c>
      <c r="T2" s="31">
        <v>42534.166666666672</v>
      </c>
    </row>
    <row r="3" spans="1:20" ht="32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25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25">
        <v>32</v>
      </c>
      <c r="P3" s="29">
        <v>60.67</v>
      </c>
      <c r="Q3" s="30" t="s">
        <v>8315</v>
      </c>
      <c r="R3" s="25" t="s">
        <v>8316</v>
      </c>
      <c r="S3" s="31">
        <v>42103.016585648147</v>
      </c>
      <c r="T3" s="31">
        <v>42163.016585648147</v>
      </c>
    </row>
    <row r="4" spans="1:20" ht="48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25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5">
        <v>0</v>
      </c>
      <c r="P4" s="29">
        <v>0</v>
      </c>
      <c r="Q4" s="30" t="s">
        <v>8315</v>
      </c>
      <c r="R4" s="25" t="s">
        <v>8316</v>
      </c>
      <c r="S4" s="31">
        <v>42108.692060185189</v>
      </c>
      <c r="T4" s="31">
        <v>42153.692060185189</v>
      </c>
    </row>
    <row r="5" spans="1:20" ht="48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25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25">
        <v>0</v>
      </c>
      <c r="P5" s="29">
        <v>0</v>
      </c>
      <c r="Q5" s="30" t="s">
        <v>8315</v>
      </c>
      <c r="R5" s="25" t="s">
        <v>8316</v>
      </c>
      <c r="S5" s="31">
        <v>42453.806307870371</v>
      </c>
      <c r="T5" s="31">
        <v>42513.806307870371</v>
      </c>
    </row>
    <row r="6" spans="1:20" ht="48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25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5">
        <v>0</v>
      </c>
      <c r="P6" s="29">
        <v>23.33</v>
      </c>
      <c r="Q6" s="30" t="s">
        <v>8315</v>
      </c>
      <c r="R6" s="25" t="s">
        <v>8316</v>
      </c>
      <c r="S6" s="31">
        <v>42123.648831018523</v>
      </c>
      <c r="T6" s="31">
        <v>42153.648831018523</v>
      </c>
    </row>
    <row r="7" spans="1:20" ht="48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25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25">
        <v>4</v>
      </c>
      <c r="P7" s="29">
        <v>23.92</v>
      </c>
      <c r="Q7" s="30" t="s">
        <v>8315</v>
      </c>
      <c r="R7" s="25" t="s">
        <v>8316</v>
      </c>
      <c r="S7" s="31">
        <v>41858.007071759261</v>
      </c>
      <c r="T7" s="31">
        <v>41888.007071759261</v>
      </c>
    </row>
    <row r="8" spans="1:20" ht="32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25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5">
        <v>2</v>
      </c>
      <c r="P8" s="29">
        <v>15.83</v>
      </c>
      <c r="Q8" s="30" t="s">
        <v>8315</v>
      </c>
      <c r="R8" s="25" t="s">
        <v>8316</v>
      </c>
      <c r="S8" s="31">
        <v>41781.045173611114</v>
      </c>
      <c r="T8" s="31">
        <v>41811.045173611114</v>
      </c>
    </row>
    <row r="9" spans="1:20" ht="48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25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25">
        <v>50</v>
      </c>
      <c r="P9" s="29">
        <v>60</v>
      </c>
      <c r="Q9" s="30" t="s">
        <v>8315</v>
      </c>
      <c r="R9" s="25" t="s">
        <v>8316</v>
      </c>
      <c r="S9" s="31">
        <v>42370.007766203707</v>
      </c>
      <c r="T9" s="31">
        <v>42398.981944444444</v>
      </c>
    </row>
    <row r="10" spans="1:20" ht="48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25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5">
        <v>5</v>
      </c>
      <c r="P10" s="29">
        <v>24.33</v>
      </c>
      <c r="Q10" s="30" t="s">
        <v>8315</v>
      </c>
      <c r="R10" s="25" t="s">
        <v>8316</v>
      </c>
      <c r="S10" s="31">
        <v>42165.037581018521</v>
      </c>
      <c r="T10" s="31">
        <v>42224.898611111115</v>
      </c>
    </row>
    <row r="11" spans="1:20" ht="48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25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25">
        <v>7</v>
      </c>
      <c r="P11" s="29">
        <v>29.56</v>
      </c>
      <c r="Q11" s="30" t="s">
        <v>8315</v>
      </c>
      <c r="R11" s="25" t="s">
        <v>8316</v>
      </c>
      <c r="S11" s="31">
        <v>42480.800648148142</v>
      </c>
      <c r="T11" s="31">
        <v>42540.800648148142</v>
      </c>
    </row>
    <row r="12" spans="1:20" ht="48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25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5">
        <v>0</v>
      </c>
      <c r="P12" s="29">
        <v>18.329999999999998</v>
      </c>
      <c r="Q12" s="30" t="s">
        <v>8315</v>
      </c>
      <c r="R12" s="25" t="s">
        <v>8316</v>
      </c>
      <c r="S12" s="31">
        <v>41784.789687500001</v>
      </c>
      <c r="T12" s="31">
        <v>41814.789687500001</v>
      </c>
    </row>
    <row r="13" spans="1:20" ht="48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25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25">
        <v>0</v>
      </c>
      <c r="P13" s="29">
        <v>20</v>
      </c>
      <c r="Q13" s="30" t="s">
        <v>8315</v>
      </c>
      <c r="R13" s="25" t="s">
        <v>8316</v>
      </c>
      <c r="S13" s="31">
        <v>41831.675034722226</v>
      </c>
      <c r="T13" s="31">
        <v>41891.675034722226</v>
      </c>
    </row>
    <row r="14" spans="1:20" ht="48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25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5">
        <v>0</v>
      </c>
      <c r="P14" s="29">
        <v>0</v>
      </c>
      <c r="Q14" s="30" t="s">
        <v>8315</v>
      </c>
      <c r="R14" s="25" t="s">
        <v>8316</v>
      </c>
      <c r="S14" s="31">
        <v>41950.114108796297</v>
      </c>
      <c r="T14" s="31">
        <v>42010.114108796297</v>
      </c>
    </row>
    <row r="15" spans="1:20" ht="48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25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25">
        <v>1</v>
      </c>
      <c r="P15" s="29">
        <v>22.5</v>
      </c>
      <c r="Q15" s="30" t="s">
        <v>8315</v>
      </c>
      <c r="R15" s="25" t="s">
        <v>8316</v>
      </c>
      <c r="S15" s="31">
        <v>42627.955104166671</v>
      </c>
      <c r="T15" s="31">
        <v>42657.916666666672</v>
      </c>
    </row>
    <row r="16" spans="1:20" ht="48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25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5">
        <v>20</v>
      </c>
      <c r="P16" s="29">
        <v>50.4</v>
      </c>
      <c r="Q16" s="30" t="s">
        <v>8315</v>
      </c>
      <c r="R16" s="25" t="s">
        <v>8316</v>
      </c>
      <c r="S16" s="31">
        <v>42531.195277777777</v>
      </c>
      <c r="T16" s="31">
        <v>42555.166666666672</v>
      </c>
    </row>
    <row r="17" spans="1:20" ht="48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25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25">
        <v>42</v>
      </c>
      <c r="P17" s="29">
        <v>105.03</v>
      </c>
      <c r="Q17" s="30" t="s">
        <v>8315</v>
      </c>
      <c r="R17" s="25" t="s">
        <v>8316</v>
      </c>
      <c r="S17" s="31">
        <v>42618.827013888891</v>
      </c>
      <c r="T17" s="31">
        <v>42648.827013888891</v>
      </c>
    </row>
    <row r="18" spans="1:20" ht="48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25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5">
        <v>1</v>
      </c>
      <c r="P18" s="29">
        <v>35.4</v>
      </c>
      <c r="Q18" s="30" t="s">
        <v>8315</v>
      </c>
      <c r="R18" s="25" t="s">
        <v>8316</v>
      </c>
      <c r="S18" s="31">
        <v>42540.593530092592</v>
      </c>
      <c r="T18" s="31">
        <v>42570.593530092592</v>
      </c>
    </row>
    <row r="19" spans="1:20" ht="48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25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25">
        <v>15</v>
      </c>
      <c r="P19" s="29">
        <v>83.33</v>
      </c>
      <c r="Q19" s="30" t="s">
        <v>8315</v>
      </c>
      <c r="R19" s="25" t="s">
        <v>8316</v>
      </c>
      <c r="S19" s="31">
        <v>41746.189409722225</v>
      </c>
      <c r="T19" s="31">
        <v>41776.189409722225</v>
      </c>
    </row>
    <row r="20" spans="1:20" ht="32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25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5">
        <v>5</v>
      </c>
      <c r="P20" s="29">
        <v>35.92</v>
      </c>
      <c r="Q20" s="30" t="s">
        <v>8315</v>
      </c>
      <c r="R20" s="25" t="s">
        <v>8316</v>
      </c>
      <c r="S20" s="31">
        <v>41974.738576388889</v>
      </c>
      <c r="T20" s="31">
        <v>41994.738576388889</v>
      </c>
    </row>
    <row r="21" spans="1:20" ht="32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25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25">
        <v>0</v>
      </c>
      <c r="P21" s="29">
        <v>0</v>
      </c>
      <c r="Q21" s="30" t="s">
        <v>8315</v>
      </c>
      <c r="R21" s="25" t="s">
        <v>8316</v>
      </c>
      <c r="S21" s="31">
        <v>42115.11618055556</v>
      </c>
      <c r="T21" s="31">
        <v>42175.11618055556</v>
      </c>
    </row>
    <row r="22" spans="1:20" ht="48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25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5">
        <v>38</v>
      </c>
      <c r="P22" s="29">
        <v>119.13</v>
      </c>
      <c r="Q22" s="30" t="s">
        <v>8315</v>
      </c>
      <c r="R22" s="25" t="s">
        <v>8316</v>
      </c>
      <c r="S22" s="31">
        <v>42002.817488425921</v>
      </c>
      <c r="T22" s="31">
        <v>42032.817488425921</v>
      </c>
    </row>
    <row r="23" spans="1:20" ht="48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25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25">
        <v>5</v>
      </c>
      <c r="P23" s="29">
        <v>90.33</v>
      </c>
      <c r="Q23" s="30" t="s">
        <v>8315</v>
      </c>
      <c r="R23" s="25" t="s">
        <v>8316</v>
      </c>
      <c r="S23" s="31">
        <v>42722.84474537037</v>
      </c>
      <c r="T23" s="31">
        <v>42752.84474537037</v>
      </c>
    </row>
    <row r="24" spans="1:20" ht="48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25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5">
        <v>0</v>
      </c>
      <c r="P24" s="29">
        <v>2.33</v>
      </c>
      <c r="Q24" s="30" t="s">
        <v>8315</v>
      </c>
      <c r="R24" s="25" t="s">
        <v>8316</v>
      </c>
      <c r="S24" s="31">
        <v>42465.128391203703</v>
      </c>
      <c r="T24" s="31">
        <v>42495.128391203703</v>
      </c>
    </row>
    <row r="25" spans="1:20" ht="32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25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25">
        <v>0</v>
      </c>
      <c r="P25" s="29">
        <v>0</v>
      </c>
      <c r="Q25" s="30" t="s">
        <v>8315</v>
      </c>
      <c r="R25" s="25" t="s">
        <v>8316</v>
      </c>
      <c r="S25" s="31">
        <v>42171.743969907402</v>
      </c>
      <c r="T25" s="31">
        <v>42201.743969907402</v>
      </c>
    </row>
    <row r="26" spans="1:20" ht="48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25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5">
        <v>11</v>
      </c>
      <c r="P26" s="29">
        <v>108.33</v>
      </c>
      <c r="Q26" s="30" t="s">
        <v>8315</v>
      </c>
      <c r="R26" s="25" t="s">
        <v>8316</v>
      </c>
      <c r="S26" s="31">
        <v>42672.955138888887</v>
      </c>
      <c r="T26" s="31">
        <v>42704.708333333328</v>
      </c>
    </row>
    <row r="27" spans="1:20" ht="32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25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25">
        <v>0</v>
      </c>
      <c r="P27" s="29">
        <v>29</v>
      </c>
      <c r="Q27" s="30" t="s">
        <v>8315</v>
      </c>
      <c r="R27" s="25" t="s">
        <v>8316</v>
      </c>
      <c r="S27" s="31">
        <v>42359.725243055553</v>
      </c>
      <c r="T27" s="31">
        <v>42389.725243055553</v>
      </c>
    </row>
    <row r="28" spans="1:20" ht="48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25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5">
        <v>23</v>
      </c>
      <c r="P28" s="29">
        <v>96.55</v>
      </c>
      <c r="Q28" s="30" t="s">
        <v>8315</v>
      </c>
      <c r="R28" s="25" t="s">
        <v>8316</v>
      </c>
      <c r="S28" s="31">
        <v>42192.905694444446</v>
      </c>
      <c r="T28" s="31">
        <v>42236.711805555555</v>
      </c>
    </row>
    <row r="29" spans="1:20" ht="48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25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25">
        <v>0</v>
      </c>
      <c r="P29" s="29">
        <v>0</v>
      </c>
      <c r="Q29" s="30" t="s">
        <v>8315</v>
      </c>
      <c r="R29" s="25" t="s">
        <v>8316</v>
      </c>
      <c r="S29" s="31">
        <v>41916.597638888888</v>
      </c>
      <c r="T29" s="31">
        <v>41976.639305555553</v>
      </c>
    </row>
    <row r="30" spans="1:20" ht="48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25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5">
        <v>34</v>
      </c>
      <c r="P30" s="29">
        <v>63</v>
      </c>
      <c r="Q30" s="30" t="s">
        <v>8315</v>
      </c>
      <c r="R30" s="25" t="s">
        <v>8316</v>
      </c>
      <c r="S30" s="31">
        <v>42461.596273148149</v>
      </c>
      <c r="T30" s="31">
        <v>42491.596273148149</v>
      </c>
    </row>
    <row r="31" spans="1:20" ht="48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25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25">
        <v>19</v>
      </c>
      <c r="P31" s="29">
        <v>381.6</v>
      </c>
      <c r="Q31" s="30" t="s">
        <v>8315</v>
      </c>
      <c r="R31" s="25" t="s">
        <v>8316</v>
      </c>
      <c r="S31" s="31">
        <v>42370.90320601852</v>
      </c>
      <c r="T31" s="31">
        <v>42406.207638888889</v>
      </c>
    </row>
    <row r="32" spans="1:20" ht="32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25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5">
        <v>0</v>
      </c>
      <c r="P32" s="29">
        <v>46.25</v>
      </c>
      <c r="Q32" s="30" t="s">
        <v>8315</v>
      </c>
      <c r="R32" s="25" t="s">
        <v>8316</v>
      </c>
      <c r="S32" s="31">
        <v>41948.727256944447</v>
      </c>
      <c r="T32" s="31">
        <v>41978.727256944447</v>
      </c>
    </row>
    <row r="33" spans="1:20" ht="32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25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25">
        <v>33</v>
      </c>
      <c r="P33" s="29">
        <v>26</v>
      </c>
      <c r="Q33" s="30" t="s">
        <v>8315</v>
      </c>
      <c r="R33" s="25" t="s">
        <v>8316</v>
      </c>
      <c r="S33" s="31">
        <v>42047.07640046296</v>
      </c>
      <c r="T33" s="31">
        <v>42077.034733796296</v>
      </c>
    </row>
    <row r="34" spans="1:20" ht="48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25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5">
        <v>5</v>
      </c>
      <c r="P34" s="29">
        <v>10</v>
      </c>
      <c r="Q34" s="30" t="s">
        <v>8315</v>
      </c>
      <c r="R34" s="25" t="s">
        <v>8316</v>
      </c>
      <c r="S34" s="31">
        <v>42261.632916666669</v>
      </c>
      <c r="T34" s="31">
        <v>42266.165972222225</v>
      </c>
    </row>
    <row r="35" spans="1:20" ht="48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25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25">
        <v>0</v>
      </c>
      <c r="P35" s="29">
        <v>5</v>
      </c>
      <c r="Q35" s="30" t="s">
        <v>8315</v>
      </c>
      <c r="R35" s="25" t="s">
        <v>8316</v>
      </c>
      <c r="S35" s="31">
        <v>41985.427361111113</v>
      </c>
      <c r="T35" s="31">
        <v>42015.427361111113</v>
      </c>
    </row>
    <row r="36" spans="1:20" ht="48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25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5">
        <v>0</v>
      </c>
      <c r="P36" s="29">
        <v>0</v>
      </c>
      <c r="Q36" s="30" t="s">
        <v>8315</v>
      </c>
      <c r="R36" s="25" t="s">
        <v>8316</v>
      </c>
      <c r="S36" s="31">
        <v>41922.535185185188</v>
      </c>
      <c r="T36" s="31">
        <v>41930.207638888889</v>
      </c>
    </row>
    <row r="37" spans="1:20" ht="32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25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25">
        <v>38</v>
      </c>
      <c r="P37" s="29">
        <v>81.569999999999993</v>
      </c>
      <c r="Q37" s="30" t="s">
        <v>8315</v>
      </c>
      <c r="R37" s="25" t="s">
        <v>8316</v>
      </c>
      <c r="S37" s="31">
        <v>41850.863252314812</v>
      </c>
      <c r="T37" s="31">
        <v>41880.863252314812</v>
      </c>
    </row>
    <row r="38" spans="1:20" ht="48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25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5">
        <v>1</v>
      </c>
      <c r="P38" s="29">
        <v>7</v>
      </c>
      <c r="Q38" s="30" t="s">
        <v>8315</v>
      </c>
      <c r="R38" s="25" t="s">
        <v>8316</v>
      </c>
      <c r="S38" s="31">
        <v>41831.742962962962</v>
      </c>
      <c r="T38" s="31">
        <v>41860.125</v>
      </c>
    </row>
    <row r="39" spans="1:20" ht="48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25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25">
        <v>3</v>
      </c>
      <c r="P39" s="29">
        <v>27.3</v>
      </c>
      <c r="Q39" s="30" t="s">
        <v>8315</v>
      </c>
      <c r="R39" s="25" t="s">
        <v>8316</v>
      </c>
      <c r="S39" s="31">
        <v>42415.883425925931</v>
      </c>
      <c r="T39" s="31">
        <v>42475.84175925926</v>
      </c>
    </row>
    <row r="40" spans="1:20" ht="32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25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5">
        <v>9</v>
      </c>
      <c r="P40" s="29">
        <v>29.41</v>
      </c>
      <c r="Q40" s="30" t="s">
        <v>8315</v>
      </c>
      <c r="R40" s="25" t="s">
        <v>8316</v>
      </c>
      <c r="S40" s="31">
        <v>41869.714166666665</v>
      </c>
      <c r="T40" s="31">
        <v>41876.875</v>
      </c>
    </row>
    <row r="41" spans="1:20" ht="16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25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25">
        <v>1</v>
      </c>
      <c r="P41" s="29">
        <v>12.5</v>
      </c>
      <c r="Q41" s="30" t="s">
        <v>8315</v>
      </c>
      <c r="R41" s="25" t="s">
        <v>8316</v>
      </c>
      <c r="S41" s="31">
        <v>41953.773090277777</v>
      </c>
      <c r="T41" s="31">
        <v>42013.083333333328</v>
      </c>
    </row>
    <row r="42" spans="1:20" ht="32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25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5">
        <v>0</v>
      </c>
      <c r="P42" s="29">
        <v>0</v>
      </c>
      <c r="Q42" s="30" t="s">
        <v>8315</v>
      </c>
      <c r="R42" s="25" t="s">
        <v>8316</v>
      </c>
      <c r="S42" s="31">
        <v>42037.986284722225</v>
      </c>
      <c r="T42" s="31">
        <v>42097.944618055553</v>
      </c>
    </row>
    <row r="43" spans="1:20" ht="48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25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25">
        <v>5</v>
      </c>
      <c r="P43" s="29">
        <v>5.75</v>
      </c>
      <c r="Q43" s="30" t="s">
        <v>8315</v>
      </c>
      <c r="R43" s="25" t="s">
        <v>8316</v>
      </c>
      <c r="S43" s="31">
        <v>41811.555462962962</v>
      </c>
      <c r="T43" s="31">
        <v>41812.875</v>
      </c>
    </row>
    <row r="44" spans="1:20" ht="48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25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5">
        <v>21</v>
      </c>
      <c r="P44" s="29">
        <v>52.08</v>
      </c>
      <c r="Q44" s="30" t="s">
        <v>8315</v>
      </c>
      <c r="R44" s="25" t="s">
        <v>8316</v>
      </c>
      <c r="S44" s="31">
        <v>42701.908807870372</v>
      </c>
      <c r="T44" s="31">
        <v>42716.25</v>
      </c>
    </row>
    <row r="45" spans="1:20" ht="48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25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25">
        <v>5</v>
      </c>
      <c r="P45" s="29">
        <v>183.33</v>
      </c>
      <c r="Q45" s="30" t="s">
        <v>8315</v>
      </c>
      <c r="R45" s="25" t="s">
        <v>8316</v>
      </c>
      <c r="S45" s="31">
        <v>42258.646504629629</v>
      </c>
      <c r="T45" s="31">
        <v>42288.645196759258</v>
      </c>
    </row>
    <row r="46" spans="1:20" ht="48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25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5">
        <v>4</v>
      </c>
      <c r="P46" s="29">
        <v>26.33</v>
      </c>
      <c r="Q46" s="30" t="s">
        <v>8315</v>
      </c>
      <c r="R46" s="25" t="s">
        <v>8316</v>
      </c>
      <c r="S46" s="31">
        <v>42278.664965277778</v>
      </c>
      <c r="T46" s="31">
        <v>42308.664965277778</v>
      </c>
    </row>
    <row r="47" spans="1:20" ht="48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25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25">
        <v>0</v>
      </c>
      <c r="P47" s="29">
        <v>0</v>
      </c>
      <c r="Q47" s="30" t="s">
        <v>8315</v>
      </c>
      <c r="R47" s="25" t="s">
        <v>8316</v>
      </c>
      <c r="S47" s="31">
        <v>42515.078217592592</v>
      </c>
      <c r="T47" s="31">
        <v>42575.078217592592</v>
      </c>
    </row>
    <row r="48" spans="1:20" ht="48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25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5">
        <v>62</v>
      </c>
      <c r="P48" s="29">
        <v>486.43</v>
      </c>
      <c r="Q48" s="30" t="s">
        <v>8315</v>
      </c>
      <c r="R48" s="25" t="s">
        <v>8316</v>
      </c>
      <c r="S48" s="31">
        <v>41830.234166666669</v>
      </c>
      <c r="T48" s="31">
        <v>41860.234166666669</v>
      </c>
    </row>
    <row r="49" spans="1:20" ht="48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25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25">
        <v>1</v>
      </c>
      <c r="P49" s="29">
        <v>3</v>
      </c>
      <c r="Q49" s="30" t="s">
        <v>8315</v>
      </c>
      <c r="R49" s="25" t="s">
        <v>8316</v>
      </c>
      <c r="S49" s="31">
        <v>41982.904386574075</v>
      </c>
      <c r="T49" s="31">
        <v>42042.904386574075</v>
      </c>
    </row>
    <row r="50" spans="1:20" ht="32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25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5">
        <v>0</v>
      </c>
      <c r="P50" s="29">
        <v>25</v>
      </c>
      <c r="Q50" s="30" t="s">
        <v>8315</v>
      </c>
      <c r="R50" s="25" t="s">
        <v>8316</v>
      </c>
      <c r="S50" s="31">
        <v>42210.439768518518</v>
      </c>
      <c r="T50" s="31">
        <v>42240.439768518518</v>
      </c>
    </row>
    <row r="51" spans="1:20" ht="48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25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25">
        <v>1</v>
      </c>
      <c r="P51" s="29">
        <v>9.75</v>
      </c>
      <c r="Q51" s="30" t="s">
        <v>8315</v>
      </c>
      <c r="R51" s="25" t="s">
        <v>8316</v>
      </c>
      <c r="S51" s="31">
        <v>42196.166874999995</v>
      </c>
      <c r="T51" s="31">
        <v>42256.166874999995</v>
      </c>
    </row>
    <row r="52" spans="1:20" ht="32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25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5">
        <v>18</v>
      </c>
      <c r="P52" s="29">
        <v>36.590000000000003</v>
      </c>
      <c r="Q52" s="30" t="s">
        <v>8315</v>
      </c>
      <c r="R52" s="25" t="s">
        <v>8316</v>
      </c>
      <c r="S52" s="31">
        <v>42606.056863425925</v>
      </c>
      <c r="T52" s="31">
        <v>42620.056863425925</v>
      </c>
    </row>
    <row r="53" spans="1:20" ht="48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25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25">
        <v>9</v>
      </c>
      <c r="P53" s="29">
        <v>80.709999999999994</v>
      </c>
      <c r="Q53" s="30" t="s">
        <v>8315</v>
      </c>
      <c r="R53" s="25" t="s">
        <v>8316</v>
      </c>
      <c r="S53" s="31">
        <v>42199.648912037039</v>
      </c>
      <c r="T53" s="31">
        <v>42217.041666666672</v>
      </c>
    </row>
    <row r="54" spans="1:20" ht="48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25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5">
        <v>0</v>
      </c>
      <c r="P54" s="29">
        <v>1</v>
      </c>
      <c r="Q54" s="30" t="s">
        <v>8315</v>
      </c>
      <c r="R54" s="25" t="s">
        <v>8316</v>
      </c>
      <c r="S54" s="31">
        <v>42444.877743055549</v>
      </c>
      <c r="T54" s="31">
        <v>42504.877743055549</v>
      </c>
    </row>
    <row r="55" spans="1:20" ht="48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25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25">
        <v>3</v>
      </c>
      <c r="P55" s="29">
        <v>52.8</v>
      </c>
      <c r="Q55" s="30" t="s">
        <v>8315</v>
      </c>
      <c r="R55" s="25" t="s">
        <v>8316</v>
      </c>
      <c r="S55" s="31">
        <v>42499.731701388882</v>
      </c>
      <c r="T55" s="31">
        <v>42529.731701388882</v>
      </c>
    </row>
    <row r="56" spans="1:20" ht="48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25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5">
        <v>0</v>
      </c>
      <c r="P56" s="29">
        <v>20</v>
      </c>
      <c r="Q56" s="30" t="s">
        <v>8315</v>
      </c>
      <c r="R56" s="25" t="s">
        <v>8316</v>
      </c>
      <c r="S56" s="31">
        <v>41929.266215277778</v>
      </c>
      <c r="T56" s="31">
        <v>41968.823611111111</v>
      </c>
    </row>
    <row r="57" spans="1:20" ht="48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25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25">
        <v>37</v>
      </c>
      <c r="P57" s="29">
        <v>46.93</v>
      </c>
      <c r="Q57" s="30" t="s">
        <v>8315</v>
      </c>
      <c r="R57" s="25" t="s">
        <v>8316</v>
      </c>
      <c r="S57" s="31">
        <v>42142.768819444449</v>
      </c>
      <c r="T57" s="31">
        <v>42182.768819444449</v>
      </c>
    </row>
    <row r="58" spans="1:20" ht="48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25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5">
        <v>14</v>
      </c>
      <c r="P58" s="29">
        <v>78.08</v>
      </c>
      <c r="Q58" s="30" t="s">
        <v>8315</v>
      </c>
      <c r="R58" s="25" t="s">
        <v>8316</v>
      </c>
      <c r="S58" s="31">
        <v>42354.131643518514</v>
      </c>
      <c r="T58" s="31">
        <v>42384.131643518514</v>
      </c>
    </row>
    <row r="59" spans="1:20" ht="48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25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25">
        <v>0</v>
      </c>
      <c r="P59" s="29">
        <v>1</v>
      </c>
      <c r="Q59" s="30" t="s">
        <v>8315</v>
      </c>
      <c r="R59" s="25" t="s">
        <v>8316</v>
      </c>
      <c r="S59" s="31">
        <v>41828.922905092593</v>
      </c>
      <c r="T59" s="31">
        <v>41888.922905092593</v>
      </c>
    </row>
    <row r="60" spans="1:20" ht="48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25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5">
        <v>22</v>
      </c>
      <c r="P60" s="29">
        <v>48.56</v>
      </c>
      <c r="Q60" s="30" t="s">
        <v>8315</v>
      </c>
      <c r="R60" s="25" t="s">
        <v>8316</v>
      </c>
      <c r="S60" s="31">
        <v>42245.234340277777</v>
      </c>
      <c r="T60" s="31">
        <v>42263.234340277777</v>
      </c>
    </row>
    <row r="61" spans="1:20" ht="32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25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25">
        <v>27</v>
      </c>
      <c r="P61" s="29">
        <v>68.099999999999994</v>
      </c>
      <c r="Q61" s="30" t="s">
        <v>8315</v>
      </c>
      <c r="R61" s="25" t="s">
        <v>8316</v>
      </c>
      <c r="S61" s="31">
        <v>42278.629710648151</v>
      </c>
      <c r="T61" s="31">
        <v>42306.629710648151</v>
      </c>
    </row>
    <row r="62" spans="1:20" ht="32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25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5">
        <v>9</v>
      </c>
      <c r="P62" s="29">
        <v>8.5</v>
      </c>
      <c r="Q62" s="30" t="s">
        <v>8315</v>
      </c>
      <c r="R62" s="25" t="s">
        <v>8316</v>
      </c>
      <c r="S62" s="31">
        <v>41826.61954861111</v>
      </c>
      <c r="T62" s="31">
        <v>41856.61954861111</v>
      </c>
    </row>
    <row r="63" spans="1:20" ht="32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25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25">
        <v>9</v>
      </c>
      <c r="P63" s="29">
        <v>60.06</v>
      </c>
      <c r="Q63" s="30" t="s">
        <v>8315</v>
      </c>
      <c r="R63" s="25" t="s">
        <v>8316</v>
      </c>
      <c r="S63" s="31">
        <v>42205.171018518522</v>
      </c>
      <c r="T63" s="31">
        <v>42235.171018518522</v>
      </c>
    </row>
    <row r="64" spans="1:20" ht="48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25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5">
        <v>7</v>
      </c>
      <c r="P64" s="29">
        <v>72.400000000000006</v>
      </c>
      <c r="Q64" s="30" t="s">
        <v>8315</v>
      </c>
      <c r="R64" s="25" t="s">
        <v>8316</v>
      </c>
      <c r="S64" s="31">
        <v>42041.205000000002</v>
      </c>
      <c r="T64" s="31">
        <v>42086.16333333333</v>
      </c>
    </row>
    <row r="65" spans="1:20" ht="48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25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25">
        <v>10</v>
      </c>
      <c r="P65" s="29">
        <v>100</v>
      </c>
      <c r="Q65" s="30" t="s">
        <v>8315</v>
      </c>
      <c r="R65" s="25" t="s">
        <v>8316</v>
      </c>
      <c r="S65" s="31">
        <v>42203.677766203706</v>
      </c>
      <c r="T65" s="31">
        <v>42233.677766203706</v>
      </c>
    </row>
    <row r="66" spans="1:20" ht="48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25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5">
        <v>11</v>
      </c>
      <c r="P66" s="29">
        <v>51.67</v>
      </c>
      <c r="Q66" s="30" t="s">
        <v>8315</v>
      </c>
      <c r="R66" s="25" t="s">
        <v>8316</v>
      </c>
      <c r="S66" s="31">
        <v>41983.752847222218</v>
      </c>
      <c r="T66" s="31">
        <v>42014.140972222223</v>
      </c>
    </row>
    <row r="67" spans="1:20" ht="32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25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25">
        <v>0</v>
      </c>
      <c r="P67" s="29">
        <v>0</v>
      </c>
      <c r="Q67" s="30" t="s">
        <v>8315</v>
      </c>
      <c r="R67" s="25" t="s">
        <v>8316</v>
      </c>
      <c r="S67" s="31">
        <v>42103.024398148147</v>
      </c>
      <c r="T67" s="31">
        <v>42112.9375</v>
      </c>
    </row>
    <row r="68" spans="1:20" ht="48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25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5">
        <v>28</v>
      </c>
      <c r="P68" s="29">
        <v>61</v>
      </c>
      <c r="Q68" s="30" t="s">
        <v>8315</v>
      </c>
      <c r="R68" s="25" t="s">
        <v>8316</v>
      </c>
      <c r="S68" s="31">
        <v>42089.901574074072</v>
      </c>
      <c r="T68" s="31">
        <v>42149.901574074072</v>
      </c>
    </row>
    <row r="69" spans="1:20" ht="32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25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25">
        <v>21</v>
      </c>
      <c r="P69" s="29">
        <v>37.5</v>
      </c>
      <c r="Q69" s="30" t="s">
        <v>8315</v>
      </c>
      <c r="R69" s="25" t="s">
        <v>8316</v>
      </c>
      <c r="S69" s="31">
        <v>42297.691006944442</v>
      </c>
      <c r="T69" s="31">
        <v>42320.290972222225</v>
      </c>
    </row>
    <row r="70" spans="1:20" ht="48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25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5">
        <v>18</v>
      </c>
      <c r="P70" s="29">
        <v>25.57</v>
      </c>
      <c r="Q70" s="30" t="s">
        <v>8315</v>
      </c>
      <c r="R70" s="25" t="s">
        <v>8316</v>
      </c>
      <c r="S70" s="31">
        <v>41833.089756944442</v>
      </c>
      <c r="T70" s="31">
        <v>41863.079143518517</v>
      </c>
    </row>
    <row r="71" spans="1:20" ht="32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25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25">
        <v>0</v>
      </c>
      <c r="P71" s="29">
        <v>0</v>
      </c>
      <c r="Q71" s="30" t="s">
        <v>8315</v>
      </c>
      <c r="R71" s="25" t="s">
        <v>8316</v>
      </c>
      <c r="S71" s="31">
        <v>42325.920717592591</v>
      </c>
      <c r="T71" s="31">
        <v>42355.920717592591</v>
      </c>
    </row>
    <row r="72" spans="1:20" ht="48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25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5">
        <v>2</v>
      </c>
      <c r="P72" s="29">
        <v>25</v>
      </c>
      <c r="Q72" s="30" t="s">
        <v>8315</v>
      </c>
      <c r="R72" s="25" t="s">
        <v>8316</v>
      </c>
      <c r="S72" s="31">
        <v>41858.214629629627</v>
      </c>
      <c r="T72" s="31">
        <v>41888.214629629627</v>
      </c>
    </row>
    <row r="73" spans="1:20" ht="32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25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25">
        <v>0</v>
      </c>
      <c r="P73" s="29">
        <v>0</v>
      </c>
      <c r="Q73" s="30" t="s">
        <v>8315</v>
      </c>
      <c r="R73" s="25" t="s">
        <v>8316</v>
      </c>
      <c r="S73" s="31">
        <v>41793.710231481484</v>
      </c>
      <c r="T73" s="31">
        <v>41823.710231481484</v>
      </c>
    </row>
    <row r="74" spans="1:20" ht="48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25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5">
        <v>0</v>
      </c>
      <c r="P74" s="29">
        <v>0</v>
      </c>
      <c r="Q74" s="30" t="s">
        <v>8315</v>
      </c>
      <c r="R74" s="25" t="s">
        <v>8316</v>
      </c>
      <c r="S74" s="31">
        <v>41793.814259259263</v>
      </c>
      <c r="T74" s="31">
        <v>41825.165972222225</v>
      </c>
    </row>
    <row r="75" spans="1:20" ht="32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25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25">
        <v>10</v>
      </c>
      <c r="P75" s="29">
        <v>10</v>
      </c>
      <c r="Q75" s="30" t="s">
        <v>8315</v>
      </c>
      <c r="R75" s="25" t="s">
        <v>8316</v>
      </c>
      <c r="S75" s="31">
        <v>41831.697939814818</v>
      </c>
      <c r="T75" s="31">
        <v>41861.697939814818</v>
      </c>
    </row>
    <row r="76" spans="1:20" ht="32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25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5">
        <v>2</v>
      </c>
      <c r="P76" s="29">
        <v>202</v>
      </c>
      <c r="Q76" s="30" t="s">
        <v>8315</v>
      </c>
      <c r="R76" s="25" t="s">
        <v>8316</v>
      </c>
      <c r="S76" s="31">
        <v>42621.389340277776</v>
      </c>
      <c r="T76" s="31">
        <v>42651.389340277776</v>
      </c>
    </row>
    <row r="77" spans="1:20" ht="4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25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25">
        <v>9</v>
      </c>
      <c r="P77" s="29">
        <v>25.65</v>
      </c>
      <c r="Q77" s="30" t="s">
        <v>8315</v>
      </c>
      <c r="R77" s="25" t="s">
        <v>8316</v>
      </c>
      <c r="S77" s="31">
        <v>41780.785729166666</v>
      </c>
      <c r="T77" s="31">
        <v>41840.785729166666</v>
      </c>
    </row>
    <row r="78" spans="1:20" ht="48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25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5">
        <v>21</v>
      </c>
      <c r="P78" s="29">
        <v>56.05</v>
      </c>
      <c r="Q78" s="30" t="s">
        <v>8315</v>
      </c>
      <c r="R78" s="25" t="s">
        <v>8316</v>
      </c>
      <c r="S78" s="31">
        <v>41766.072500000002</v>
      </c>
      <c r="T78" s="31">
        <v>41791.072500000002</v>
      </c>
    </row>
    <row r="79" spans="1:20" ht="48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25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25">
        <v>41</v>
      </c>
      <c r="P79" s="29">
        <v>81.319999999999993</v>
      </c>
      <c r="Q79" s="30" t="s">
        <v>8315</v>
      </c>
      <c r="R79" s="25" t="s">
        <v>8316</v>
      </c>
      <c r="S79" s="31">
        <v>41766.617291666669</v>
      </c>
      <c r="T79" s="31">
        <v>41793.290972222225</v>
      </c>
    </row>
    <row r="80" spans="1:20" ht="64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25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5">
        <v>2</v>
      </c>
      <c r="P80" s="29">
        <v>70.17</v>
      </c>
      <c r="Q80" s="30" t="s">
        <v>8315</v>
      </c>
      <c r="R80" s="25" t="s">
        <v>8316</v>
      </c>
      <c r="S80" s="31">
        <v>42248.627013888887</v>
      </c>
      <c r="T80" s="31">
        <v>42278.627013888887</v>
      </c>
    </row>
    <row r="81" spans="1:20" ht="32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25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25">
        <v>3</v>
      </c>
      <c r="P81" s="29">
        <v>23.63</v>
      </c>
      <c r="Q81" s="30" t="s">
        <v>8315</v>
      </c>
      <c r="R81" s="25" t="s">
        <v>8316</v>
      </c>
      <c r="S81" s="31">
        <v>41885.221550925926</v>
      </c>
      <c r="T81" s="31">
        <v>41916.290972222225</v>
      </c>
    </row>
    <row r="82" spans="1:20" ht="32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25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5">
        <v>16</v>
      </c>
      <c r="P82" s="29">
        <v>188.56</v>
      </c>
      <c r="Q82" s="30" t="s">
        <v>8315</v>
      </c>
      <c r="R82" s="25" t="s">
        <v>8316</v>
      </c>
      <c r="S82" s="31">
        <v>42159.224432870367</v>
      </c>
      <c r="T82" s="31">
        <v>42204.224432870367</v>
      </c>
    </row>
    <row r="83" spans="1:20" ht="48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25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25">
        <v>16</v>
      </c>
      <c r="P83" s="29">
        <v>49.51</v>
      </c>
      <c r="Q83" s="30" t="s">
        <v>8315</v>
      </c>
      <c r="R83" s="25" t="s">
        <v>8316</v>
      </c>
      <c r="S83" s="31">
        <v>42265.817002314812</v>
      </c>
      <c r="T83" s="31">
        <v>42295.817002314812</v>
      </c>
    </row>
    <row r="84" spans="1:20" ht="32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25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5">
        <v>4</v>
      </c>
      <c r="P84" s="29">
        <v>9.5</v>
      </c>
      <c r="Q84" s="30" t="s">
        <v>8315</v>
      </c>
      <c r="R84" s="25" t="s">
        <v>8316</v>
      </c>
      <c r="S84" s="31">
        <v>41975.124340277776</v>
      </c>
      <c r="T84" s="31">
        <v>42005.124340277776</v>
      </c>
    </row>
    <row r="85" spans="1:20" ht="48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25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25">
        <v>0</v>
      </c>
      <c r="P85" s="29">
        <v>10</v>
      </c>
      <c r="Q85" s="30" t="s">
        <v>8315</v>
      </c>
      <c r="R85" s="25" t="s">
        <v>8316</v>
      </c>
      <c r="S85" s="31">
        <v>42065.190694444449</v>
      </c>
      <c r="T85" s="31">
        <v>42090.149027777778</v>
      </c>
    </row>
    <row r="86" spans="1:20" ht="32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25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5">
        <v>0</v>
      </c>
      <c r="P86" s="29">
        <v>13</v>
      </c>
      <c r="Q86" s="30" t="s">
        <v>8315</v>
      </c>
      <c r="R86" s="25" t="s">
        <v>8316</v>
      </c>
      <c r="S86" s="31">
        <v>41848.84002314815</v>
      </c>
      <c r="T86" s="31">
        <v>41883.84002314815</v>
      </c>
    </row>
    <row r="87" spans="1:20" ht="32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25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25">
        <v>16</v>
      </c>
      <c r="P87" s="29">
        <v>89.4</v>
      </c>
      <c r="Q87" s="30" t="s">
        <v>8315</v>
      </c>
      <c r="R87" s="25" t="s">
        <v>8316</v>
      </c>
      <c r="S87" s="31">
        <v>42103.884930555556</v>
      </c>
      <c r="T87" s="31">
        <v>42133.884930555556</v>
      </c>
    </row>
    <row r="88" spans="1:20" ht="48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25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5">
        <v>3</v>
      </c>
      <c r="P88" s="29">
        <v>25</v>
      </c>
      <c r="Q88" s="30" t="s">
        <v>8315</v>
      </c>
      <c r="R88" s="25" t="s">
        <v>8316</v>
      </c>
      <c r="S88" s="31">
        <v>42059.970729166671</v>
      </c>
      <c r="T88" s="31">
        <v>42089.929062499999</v>
      </c>
    </row>
    <row r="89" spans="1:20" ht="48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25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25">
        <v>0</v>
      </c>
      <c r="P89" s="29">
        <v>1</v>
      </c>
      <c r="Q89" s="30" t="s">
        <v>8315</v>
      </c>
      <c r="R89" s="25" t="s">
        <v>8316</v>
      </c>
      <c r="S89" s="31">
        <v>42041.743090277778</v>
      </c>
      <c r="T89" s="31">
        <v>42071.701423611114</v>
      </c>
    </row>
    <row r="90" spans="1:20" ht="4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25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5">
        <v>5</v>
      </c>
      <c r="P90" s="29">
        <v>65</v>
      </c>
      <c r="Q90" s="30" t="s">
        <v>8315</v>
      </c>
      <c r="R90" s="25" t="s">
        <v>8316</v>
      </c>
      <c r="S90" s="31">
        <v>41829.73715277778</v>
      </c>
      <c r="T90" s="31">
        <v>41852.716666666667</v>
      </c>
    </row>
    <row r="91" spans="1:20" ht="48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25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25">
        <v>0</v>
      </c>
      <c r="P91" s="29">
        <v>1</v>
      </c>
      <c r="Q91" s="30" t="s">
        <v>8315</v>
      </c>
      <c r="R91" s="25" t="s">
        <v>8316</v>
      </c>
      <c r="S91" s="31">
        <v>41789.893599537041</v>
      </c>
      <c r="T91" s="31">
        <v>41815.875</v>
      </c>
    </row>
    <row r="92" spans="1:20" ht="48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25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5">
        <v>18</v>
      </c>
      <c r="P92" s="29">
        <v>81.540000000000006</v>
      </c>
      <c r="Q92" s="30" t="s">
        <v>8315</v>
      </c>
      <c r="R92" s="25" t="s">
        <v>8316</v>
      </c>
      <c r="S92" s="31">
        <v>41833.660995370366</v>
      </c>
      <c r="T92" s="31">
        <v>41863.660995370366</v>
      </c>
    </row>
    <row r="93" spans="1:20" ht="16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25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25">
        <v>5</v>
      </c>
      <c r="P93" s="29">
        <v>100</v>
      </c>
      <c r="Q93" s="30" t="s">
        <v>8315</v>
      </c>
      <c r="R93" s="25" t="s">
        <v>8316</v>
      </c>
      <c r="S93" s="31">
        <v>41914.590011574073</v>
      </c>
      <c r="T93" s="31">
        <v>41955.907638888893</v>
      </c>
    </row>
    <row r="94" spans="1:20" ht="32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25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5">
        <v>0</v>
      </c>
      <c r="P94" s="29">
        <v>1</v>
      </c>
      <c r="Q94" s="30" t="s">
        <v>8315</v>
      </c>
      <c r="R94" s="25" t="s">
        <v>8316</v>
      </c>
      <c r="S94" s="31">
        <v>42611.261064814811</v>
      </c>
      <c r="T94" s="31">
        <v>42625.707638888889</v>
      </c>
    </row>
    <row r="95" spans="1:20" ht="48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25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25">
        <v>0</v>
      </c>
      <c r="P95" s="29">
        <v>0</v>
      </c>
      <c r="Q95" s="30" t="s">
        <v>8315</v>
      </c>
      <c r="R95" s="25" t="s">
        <v>8316</v>
      </c>
      <c r="S95" s="31">
        <v>42253.633159722223</v>
      </c>
      <c r="T95" s="31">
        <v>42313.674826388888</v>
      </c>
    </row>
    <row r="96" spans="1:20" ht="48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25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5">
        <v>1</v>
      </c>
      <c r="P96" s="29">
        <v>20</v>
      </c>
      <c r="Q96" s="30" t="s">
        <v>8315</v>
      </c>
      <c r="R96" s="25" t="s">
        <v>8316</v>
      </c>
      <c r="S96" s="31">
        <v>42295.891828703709</v>
      </c>
      <c r="T96" s="31">
        <v>42325.933495370366</v>
      </c>
    </row>
    <row r="97" spans="1:20" ht="3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25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25">
        <v>1</v>
      </c>
      <c r="P97" s="29">
        <v>5.5</v>
      </c>
      <c r="Q97" s="30" t="s">
        <v>8315</v>
      </c>
      <c r="R97" s="25" t="s">
        <v>8316</v>
      </c>
      <c r="S97" s="31">
        <v>42402.947002314817</v>
      </c>
      <c r="T97" s="31">
        <v>42452.145138888889</v>
      </c>
    </row>
    <row r="98" spans="1:20" ht="32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25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5">
        <v>13</v>
      </c>
      <c r="P98" s="29">
        <v>50.2</v>
      </c>
      <c r="Q98" s="30" t="s">
        <v>8315</v>
      </c>
      <c r="R98" s="25" t="s">
        <v>8316</v>
      </c>
      <c r="S98" s="31">
        <v>42509.814108796301</v>
      </c>
      <c r="T98" s="31">
        <v>42539.814108796301</v>
      </c>
    </row>
    <row r="99" spans="1:20" ht="32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25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25">
        <v>1</v>
      </c>
      <c r="P99" s="29">
        <v>13.11</v>
      </c>
      <c r="Q99" s="30" t="s">
        <v>8315</v>
      </c>
      <c r="R99" s="25" t="s">
        <v>8316</v>
      </c>
      <c r="S99" s="31">
        <v>41977.004976851851</v>
      </c>
      <c r="T99" s="31">
        <v>42008.976388888885</v>
      </c>
    </row>
    <row r="100" spans="1:20" ht="48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25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5">
        <v>17</v>
      </c>
      <c r="P100" s="29">
        <v>315.5</v>
      </c>
      <c r="Q100" s="30" t="s">
        <v>8315</v>
      </c>
      <c r="R100" s="25" t="s">
        <v>8316</v>
      </c>
      <c r="S100" s="31">
        <v>42171.758611111116</v>
      </c>
      <c r="T100" s="31">
        <v>42231.758611111116</v>
      </c>
    </row>
    <row r="101" spans="1:20" ht="32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25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25">
        <v>33</v>
      </c>
      <c r="P101" s="29">
        <v>37.14</v>
      </c>
      <c r="Q101" s="30" t="s">
        <v>8315</v>
      </c>
      <c r="R101" s="25" t="s">
        <v>8316</v>
      </c>
      <c r="S101" s="31">
        <v>42056.1324537037</v>
      </c>
      <c r="T101" s="31">
        <v>42086.207638888889</v>
      </c>
    </row>
    <row r="102" spans="1:20" ht="48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25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5">
        <v>0</v>
      </c>
      <c r="P102" s="29">
        <v>0</v>
      </c>
      <c r="Q102" s="30" t="s">
        <v>8315</v>
      </c>
      <c r="R102" s="25" t="s">
        <v>8316</v>
      </c>
      <c r="S102" s="31">
        <v>41867.652280092596</v>
      </c>
      <c r="T102" s="31">
        <v>41875.291666666664</v>
      </c>
    </row>
    <row r="103" spans="1:20" ht="48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25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25">
        <v>22</v>
      </c>
      <c r="P103" s="29">
        <v>128.27000000000001</v>
      </c>
      <c r="Q103" s="30" t="s">
        <v>8315</v>
      </c>
      <c r="R103" s="25" t="s">
        <v>8316</v>
      </c>
      <c r="S103" s="31">
        <v>41779.657870370371</v>
      </c>
      <c r="T103" s="31">
        <v>41821.25</v>
      </c>
    </row>
    <row r="104" spans="1:20" ht="48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25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5">
        <v>3</v>
      </c>
      <c r="P104" s="29">
        <v>47.27</v>
      </c>
      <c r="Q104" s="30" t="s">
        <v>8315</v>
      </c>
      <c r="R104" s="25" t="s">
        <v>8316</v>
      </c>
      <c r="S104" s="31">
        <v>42679.958472222221</v>
      </c>
      <c r="T104" s="31">
        <v>42710.207638888889</v>
      </c>
    </row>
    <row r="105" spans="1:20" ht="48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25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25">
        <v>5</v>
      </c>
      <c r="P105" s="29">
        <v>50</v>
      </c>
      <c r="Q105" s="30" t="s">
        <v>8315</v>
      </c>
      <c r="R105" s="25" t="s">
        <v>8316</v>
      </c>
      <c r="S105" s="31">
        <v>42032.250208333338</v>
      </c>
      <c r="T105" s="31">
        <v>42063.250208333338</v>
      </c>
    </row>
    <row r="106" spans="1:20" ht="48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25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5">
        <v>11</v>
      </c>
      <c r="P106" s="29">
        <v>42.5</v>
      </c>
      <c r="Q106" s="30" t="s">
        <v>8315</v>
      </c>
      <c r="R106" s="25" t="s">
        <v>8316</v>
      </c>
      <c r="S106" s="31">
        <v>41793.191875000004</v>
      </c>
      <c r="T106" s="31">
        <v>41807.191875000004</v>
      </c>
    </row>
    <row r="107" spans="1:20" ht="32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25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25">
        <v>1</v>
      </c>
      <c r="P107" s="29">
        <v>62.5</v>
      </c>
      <c r="Q107" s="30" t="s">
        <v>8315</v>
      </c>
      <c r="R107" s="25" t="s">
        <v>8316</v>
      </c>
      <c r="S107" s="31">
        <v>41843.775011574071</v>
      </c>
      <c r="T107" s="31">
        <v>41863.775011574071</v>
      </c>
    </row>
    <row r="108" spans="1:20" ht="32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25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5">
        <v>5</v>
      </c>
      <c r="P108" s="29">
        <v>27</v>
      </c>
      <c r="Q108" s="30" t="s">
        <v>8315</v>
      </c>
      <c r="R108" s="25" t="s">
        <v>8316</v>
      </c>
      <c r="S108" s="31">
        <v>42136.092488425929</v>
      </c>
      <c r="T108" s="31">
        <v>42166.092488425929</v>
      </c>
    </row>
    <row r="109" spans="1:20" ht="48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25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25">
        <v>1</v>
      </c>
      <c r="P109" s="29">
        <v>25</v>
      </c>
      <c r="Q109" s="30" t="s">
        <v>8315</v>
      </c>
      <c r="R109" s="25" t="s">
        <v>8316</v>
      </c>
      <c r="S109" s="31">
        <v>42317.826377314821</v>
      </c>
      <c r="T109" s="31">
        <v>42357.826377314821</v>
      </c>
    </row>
    <row r="110" spans="1:20" ht="48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25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5">
        <v>0</v>
      </c>
      <c r="P110" s="29">
        <v>0</v>
      </c>
      <c r="Q110" s="30" t="s">
        <v>8315</v>
      </c>
      <c r="R110" s="25" t="s">
        <v>8316</v>
      </c>
      <c r="S110" s="31">
        <v>42186.01116898148</v>
      </c>
      <c r="T110" s="31">
        <v>42230.818055555559</v>
      </c>
    </row>
    <row r="111" spans="1:20" ht="32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25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25">
        <v>0</v>
      </c>
      <c r="P111" s="29">
        <v>1.5</v>
      </c>
      <c r="Q111" s="30" t="s">
        <v>8315</v>
      </c>
      <c r="R111" s="25" t="s">
        <v>8316</v>
      </c>
      <c r="S111" s="31">
        <v>42095.229166666672</v>
      </c>
      <c r="T111" s="31">
        <v>42109.211111111115</v>
      </c>
    </row>
    <row r="112" spans="1:20" ht="32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25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5">
        <v>15</v>
      </c>
      <c r="P112" s="29">
        <v>38.25</v>
      </c>
      <c r="Q112" s="30" t="s">
        <v>8315</v>
      </c>
      <c r="R112" s="25" t="s">
        <v>8316</v>
      </c>
      <c r="S112" s="31">
        <v>41906.819513888891</v>
      </c>
      <c r="T112" s="31">
        <v>41938.838888888888</v>
      </c>
    </row>
    <row r="113" spans="1:20" ht="48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25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25">
        <v>9</v>
      </c>
      <c r="P113" s="29">
        <v>16.25</v>
      </c>
      <c r="Q113" s="30" t="s">
        <v>8315</v>
      </c>
      <c r="R113" s="25" t="s">
        <v>8316</v>
      </c>
      <c r="S113" s="31">
        <v>41834.135370370372</v>
      </c>
      <c r="T113" s="31">
        <v>41849.135370370372</v>
      </c>
    </row>
    <row r="114" spans="1:20" ht="48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25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5">
        <v>0</v>
      </c>
      <c r="P114" s="29">
        <v>33.75</v>
      </c>
      <c r="Q114" s="30" t="s">
        <v>8315</v>
      </c>
      <c r="R114" s="25" t="s">
        <v>8316</v>
      </c>
      <c r="S114" s="31">
        <v>41863.359282407408</v>
      </c>
      <c r="T114" s="31">
        <v>41893.359282407408</v>
      </c>
    </row>
    <row r="115" spans="1:20" ht="32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25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25">
        <v>3</v>
      </c>
      <c r="P115" s="29">
        <v>61.67</v>
      </c>
      <c r="Q115" s="30" t="s">
        <v>8315</v>
      </c>
      <c r="R115" s="25" t="s">
        <v>8316</v>
      </c>
      <c r="S115" s="31">
        <v>42224.756909722222</v>
      </c>
      <c r="T115" s="31">
        <v>42254.756909722222</v>
      </c>
    </row>
    <row r="116" spans="1:20" ht="48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25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5">
        <v>37</v>
      </c>
      <c r="P116" s="29">
        <v>83.14</v>
      </c>
      <c r="Q116" s="30" t="s">
        <v>8315</v>
      </c>
      <c r="R116" s="25" t="s">
        <v>8316</v>
      </c>
      <c r="S116" s="31">
        <v>41939.8122337963</v>
      </c>
      <c r="T116" s="31">
        <v>41969.853900462964</v>
      </c>
    </row>
    <row r="117" spans="1:20" ht="32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25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25">
        <v>0</v>
      </c>
      <c r="P117" s="29">
        <v>1</v>
      </c>
      <c r="Q117" s="30" t="s">
        <v>8315</v>
      </c>
      <c r="R117" s="25" t="s">
        <v>8316</v>
      </c>
      <c r="S117" s="31">
        <v>42059.270023148143</v>
      </c>
      <c r="T117" s="31">
        <v>42119.190972222219</v>
      </c>
    </row>
    <row r="118" spans="1:20" ht="32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25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5">
        <v>10</v>
      </c>
      <c r="P118" s="29">
        <v>142.86000000000001</v>
      </c>
      <c r="Q118" s="30" t="s">
        <v>8315</v>
      </c>
      <c r="R118" s="25" t="s">
        <v>8316</v>
      </c>
      <c r="S118" s="31">
        <v>42308.211215277777</v>
      </c>
      <c r="T118" s="31">
        <v>42338.252881944441</v>
      </c>
    </row>
    <row r="119" spans="1:20" ht="48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25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25">
        <v>8</v>
      </c>
      <c r="P119" s="29">
        <v>10.17</v>
      </c>
      <c r="Q119" s="30" t="s">
        <v>8315</v>
      </c>
      <c r="R119" s="25" t="s">
        <v>8316</v>
      </c>
      <c r="S119" s="31">
        <v>42020.768634259264</v>
      </c>
      <c r="T119" s="31">
        <v>42065.958333333328</v>
      </c>
    </row>
    <row r="120" spans="1:20" ht="48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25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5">
        <v>15</v>
      </c>
      <c r="P120" s="29">
        <v>57.25</v>
      </c>
      <c r="Q120" s="30" t="s">
        <v>8315</v>
      </c>
      <c r="R120" s="25" t="s">
        <v>8316</v>
      </c>
      <c r="S120" s="31">
        <v>41786.959745370368</v>
      </c>
      <c r="T120" s="31">
        <v>41816.959745370368</v>
      </c>
    </row>
    <row r="121" spans="1:20" ht="48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25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25">
        <v>10</v>
      </c>
      <c r="P121" s="29">
        <v>5</v>
      </c>
      <c r="Q121" s="30" t="s">
        <v>8315</v>
      </c>
      <c r="R121" s="25" t="s">
        <v>8316</v>
      </c>
      <c r="S121" s="31">
        <v>41820.870821759258</v>
      </c>
      <c r="T121" s="31">
        <v>41850.870821759258</v>
      </c>
    </row>
    <row r="122" spans="1:20" ht="48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25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5">
        <v>13</v>
      </c>
      <c r="P122" s="29">
        <v>93</v>
      </c>
      <c r="Q122" s="30" t="s">
        <v>8315</v>
      </c>
      <c r="R122" s="25" t="s">
        <v>8316</v>
      </c>
      <c r="S122" s="31">
        <v>42265.683182870373</v>
      </c>
      <c r="T122" s="31">
        <v>42293.207638888889</v>
      </c>
    </row>
    <row r="123" spans="1:20" ht="48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25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25">
        <v>2</v>
      </c>
      <c r="P123" s="29">
        <v>32.36</v>
      </c>
      <c r="Q123" s="30" t="s">
        <v>8315</v>
      </c>
      <c r="R123" s="25" t="s">
        <v>8316</v>
      </c>
      <c r="S123" s="31">
        <v>42601.827141203699</v>
      </c>
      <c r="T123" s="31">
        <v>42631.827141203699</v>
      </c>
    </row>
    <row r="124" spans="1:20" ht="48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25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5">
        <v>0</v>
      </c>
      <c r="P124" s="29">
        <v>0</v>
      </c>
      <c r="Q124" s="30" t="s">
        <v>8315</v>
      </c>
      <c r="R124" s="25" t="s">
        <v>8316</v>
      </c>
      <c r="S124" s="31">
        <v>42228.151701388888</v>
      </c>
      <c r="T124" s="31">
        <v>42253.151701388888</v>
      </c>
    </row>
    <row r="125" spans="1:20" ht="48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25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25">
        <v>0</v>
      </c>
      <c r="P125" s="29">
        <v>1</v>
      </c>
      <c r="Q125" s="30" t="s">
        <v>8315</v>
      </c>
      <c r="R125" s="25" t="s">
        <v>8316</v>
      </c>
      <c r="S125" s="31">
        <v>42415.168564814812</v>
      </c>
      <c r="T125" s="31">
        <v>42445.126898148148</v>
      </c>
    </row>
    <row r="126" spans="1:20" ht="48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25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5">
        <v>16</v>
      </c>
      <c r="P126" s="29">
        <v>91.83</v>
      </c>
      <c r="Q126" s="30" t="s">
        <v>8315</v>
      </c>
      <c r="R126" s="25" t="s">
        <v>8316</v>
      </c>
      <c r="S126" s="31">
        <v>42538.968310185184</v>
      </c>
      <c r="T126" s="31">
        <v>42568.029861111107</v>
      </c>
    </row>
    <row r="127" spans="1:20" ht="48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25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25">
        <v>11</v>
      </c>
      <c r="P127" s="29">
        <v>45.83</v>
      </c>
      <c r="Q127" s="30" t="s">
        <v>8315</v>
      </c>
      <c r="R127" s="25" t="s">
        <v>8316</v>
      </c>
      <c r="S127" s="31">
        <v>42233.671747685185</v>
      </c>
      <c r="T127" s="31">
        <v>42278.541666666672</v>
      </c>
    </row>
    <row r="128" spans="1:20" ht="48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25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5">
        <v>0</v>
      </c>
      <c r="P128" s="29">
        <v>0</v>
      </c>
      <c r="Q128" s="30" t="s">
        <v>8315</v>
      </c>
      <c r="R128" s="25" t="s">
        <v>8316</v>
      </c>
      <c r="S128" s="31">
        <v>42675.262962962966</v>
      </c>
      <c r="T128" s="31">
        <v>42705.304629629631</v>
      </c>
    </row>
    <row r="129" spans="1:20" ht="48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25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25">
        <v>86</v>
      </c>
      <c r="P129" s="29">
        <v>248.5</v>
      </c>
      <c r="Q129" s="30" t="s">
        <v>8315</v>
      </c>
      <c r="R129" s="25" t="s">
        <v>8316</v>
      </c>
      <c r="S129" s="31">
        <v>42534.631481481483</v>
      </c>
      <c r="T129" s="31">
        <v>42562.631481481483</v>
      </c>
    </row>
    <row r="130" spans="1:20" ht="48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25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12</v>
      </c>
      <c r="P130" s="29">
        <v>79.400000000000006</v>
      </c>
      <c r="Q130" s="30" t="s">
        <v>8315</v>
      </c>
      <c r="R130" s="25" t="s">
        <v>8316</v>
      </c>
      <c r="S130" s="31">
        <v>42151.905717592599</v>
      </c>
      <c r="T130" s="31">
        <v>42182.905717592599</v>
      </c>
    </row>
    <row r="131" spans="1:20" ht="48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25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25">
        <v>0</v>
      </c>
      <c r="P131" s="29">
        <v>5.5</v>
      </c>
      <c r="Q131" s="30" t="s">
        <v>8315</v>
      </c>
      <c r="R131" s="25" t="s">
        <v>8316</v>
      </c>
      <c r="S131" s="31">
        <v>41961.492488425924</v>
      </c>
      <c r="T131" s="31">
        <v>42006.492488425924</v>
      </c>
    </row>
    <row r="132" spans="1:20" ht="48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25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5">
        <v>1</v>
      </c>
      <c r="P132" s="29">
        <v>25</v>
      </c>
      <c r="Q132" s="30" t="s">
        <v>8315</v>
      </c>
      <c r="R132" s="25" t="s">
        <v>8316</v>
      </c>
      <c r="S132" s="31">
        <v>41940.587233796294</v>
      </c>
      <c r="T132" s="31">
        <v>41968.041666666672</v>
      </c>
    </row>
    <row r="133" spans="1:20" ht="48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25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25">
        <v>0</v>
      </c>
      <c r="P133" s="29">
        <v>0</v>
      </c>
      <c r="Q133" s="30" t="s">
        <v>8315</v>
      </c>
      <c r="R133" s="25" t="s">
        <v>8316</v>
      </c>
      <c r="S133" s="31">
        <v>42111.904097222221</v>
      </c>
      <c r="T133" s="31">
        <v>42171.904097222221</v>
      </c>
    </row>
    <row r="134" spans="1:20" ht="32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25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5">
        <v>36</v>
      </c>
      <c r="P134" s="29">
        <v>137.08000000000001</v>
      </c>
      <c r="Q134" s="30" t="s">
        <v>8315</v>
      </c>
      <c r="R134" s="25" t="s">
        <v>8316</v>
      </c>
      <c r="S134" s="31">
        <v>42279.778564814813</v>
      </c>
      <c r="T134" s="31">
        <v>42310.701388888891</v>
      </c>
    </row>
    <row r="135" spans="1:20" ht="48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25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25">
        <v>0</v>
      </c>
      <c r="P135" s="29">
        <v>0</v>
      </c>
      <c r="Q135" s="30" t="s">
        <v>8315</v>
      </c>
      <c r="R135" s="25" t="s">
        <v>8316</v>
      </c>
      <c r="S135" s="31">
        <v>42213.662905092591</v>
      </c>
      <c r="T135" s="31">
        <v>42243.662905092591</v>
      </c>
    </row>
    <row r="136" spans="1:20" ht="48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25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5">
        <v>0</v>
      </c>
      <c r="P136" s="29">
        <v>5</v>
      </c>
      <c r="Q136" s="30" t="s">
        <v>8315</v>
      </c>
      <c r="R136" s="25" t="s">
        <v>8316</v>
      </c>
      <c r="S136" s="31">
        <v>42109.801712962959</v>
      </c>
      <c r="T136" s="31">
        <v>42139.801712962959</v>
      </c>
    </row>
    <row r="137" spans="1:20" ht="32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25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25">
        <v>3</v>
      </c>
      <c r="P137" s="29">
        <v>39</v>
      </c>
      <c r="Q137" s="30" t="s">
        <v>8315</v>
      </c>
      <c r="R137" s="25" t="s">
        <v>8316</v>
      </c>
      <c r="S137" s="31">
        <v>42031.833587962959</v>
      </c>
      <c r="T137" s="31">
        <v>42063.333333333328</v>
      </c>
    </row>
    <row r="138" spans="1:20" ht="48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25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5">
        <v>3</v>
      </c>
      <c r="P138" s="29">
        <v>50.5</v>
      </c>
      <c r="Q138" s="30" t="s">
        <v>8315</v>
      </c>
      <c r="R138" s="25" t="s">
        <v>8316</v>
      </c>
      <c r="S138" s="31">
        <v>42615.142870370371</v>
      </c>
      <c r="T138" s="31">
        <v>42645.142870370371</v>
      </c>
    </row>
    <row r="139" spans="1:20" ht="48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25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25">
        <v>1</v>
      </c>
      <c r="P139" s="29">
        <v>25</v>
      </c>
      <c r="Q139" s="30" t="s">
        <v>8315</v>
      </c>
      <c r="R139" s="25" t="s">
        <v>8316</v>
      </c>
      <c r="S139" s="31">
        <v>42439.702314814815</v>
      </c>
      <c r="T139" s="31">
        <v>42468.774305555555</v>
      </c>
    </row>
    <row r="140" spans="1:20" ht="48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25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9">
        <v>25</v>
      </c>
      <c r="Q140" s="30" t="s">
        <v>8315</v>
      </c>
      <c r="R140" s="25" t="s">
        <v>8316</v>
      </c>
      <c r="S140" s="31">
        <v>42243.790393518517</v>
      </c>
      <c r="T140" s="31">
        <v>42303.790393518517</v>
      </c>
    </row>
    <row r="141" spans="1:20" ht="32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25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25">
        <v>0</v>
      </c>
      <c r="P141" s="29">
        <v>0</v>
      </c>
      <c r="Q141" s="30" t="s">
        <v>8315</v>
      </c>
      <c r="R141" s="25" t="s">
        <v>8316</v>
      </c>
      <c r="S141" s="31">
        <v>42550.048449074078</v>
      </c>
      <c r="T141" s="31">
        <v>42580.978472222225</v>
      </c>
    </row>
    <row r="142" spans="1:20" ht="32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25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5">
        <v>24</v>
      </c>
      <c r="P142" s="29">
        <v>53.13</v>
      </c>
      <c r="Q142" s="30" t="s">
        <v>8315</v>
      </c>
      <c r="R142" s="25" t="s">
        <v>8316</v>
      </c>
      <c r="S142" s="31">
        <v>42306.848854166667</v>
      </c>
      <c r="T142" s="31">
        <v>42336.890520833331</v>
      </c>
    </row>
    <row r="143" spans="1:20" ht="48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25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25">
        <v>0</v>
      </c>
      <c r="P143" s="29">
        <v>0</v>
      </c>
      <c r="Q143" s="30" t="s">
        <v>8315</v>
      </c>
      <c r="R143" s="25" t="s">
        <v>8316</v>
      </c>
      <c r="S143" s="31">
        <v>42457.932025462964</v>
      </c>
      <c r="T143" s="31">
        <v>42485.013888888891</v>
      </c>
    </row>
    <row r="144" spans="1:20" ht="32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25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5">
        <v>0</v>
      </c>
      <c r="P144" s="29">
        <v>7</v>
      </c>
      <c r="Q144" s="30" t="s">
        <v>8315</v>
      </c>
      <c r="R144" s="25" t="s">
        <v>8316</v>
      </c>
      <c r="S144" s="31">
        <v>42513.976319444439</v>
      </c>
      <c r="T144" s="31">
        <v>42559.976319444439</v>
      </c>
    </row>
    <row r="145" spans="1:20" ht="48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25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25">
        <v>32</v>
      </c>
      <c r="P145" s="29">
        <v>40.06</v>
      </c>
      <c r="Q145" s="30" t="s">
        <v>8315</v>
      </c>
      <c r="R145" s="25" t="s">
        <v>8316</v>
      </c>
      <c r="S145" s="31">
        <v>41816.950370370374</v>
      </c>
      <c r="T145" s="31">
        <v>41853.583333333336</v>
      </c>
    </row>
    <row r="146" spans="1:20" ht="48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25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5">
        <v>24</v>
      </c>
      <c r="P146" s="29">
        <v>24.33</v>
      </c>
      <c r="Q146" s="30" t="s">
        <v>8315</v>
      </c>
      <c r="R146" s="25" t="s">
        <v>8316</v>
      </c>
      <c r="S146" s="31">
        <v>41880.788842592592</v>
      </c>
      <c r="T146" s="31">
        <v>41910.788842592592</v>
      </c>
    </row>
    <row r="147" spans="1:20" ht="48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25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25">
        <v>2</v>
      </c>
      <c r="P147" s="29">
        <v>11.25</v>
      </c>
      <c r="Q147" s="30" t="s">
        <v>8315</v>
      </c>
      <c r="R147" s="25" t="s">
        <v>8316</v>
      </c>
      <c r="S147" s="31">
        <v>42342.845555555556</v>
      </c>
      <c r="T147" s="31">
        <v>42372.845555555556</v>
      </c>
    </row>
    <row r="148" spans="1:20" ht="32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25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5">
        <v>6</v>
      </c>
      <c r="P148" s="29">
        <v>42</v>
      </c>
      <c r="Q148" s="30" t="s">
        <v>8315</v>
      </c>
      <c r="R148" s="25" t="s">
        <v>8316</v>
      </c>
      <c r="S148" s="31">
        <v>42053.722060185188</v>
      </c>
      <c r="T148" s="31">
        <v>42113.680393518516</v>
      </c>
    </row>
    <row r="149" spans="1:20" ht="48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25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25">
        <v>14</v>
      </c>
      <c r="P149" s="29">
        <v>71.25</v>
      </c>
      <c r="Q149" s="30" t="s">
        <v>8315</v>
      </c>
      <c r="R149" s="25" t="s">
        <v>8316</v>
      </c>
      <c r="S149" s="31">
        <v>42414.235879629632</v>
      </c>
      <c r="T149" s="31">
        <v>42474.194212962961</v>
      </c>
    </row>
    <row r="150" spans="1:20" ht="48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25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5">
        <v>1</v>
      </c>
      <c r="P150" s="29">
        <v>22.5</v>
      </c>
      <c r="Q150" s="30" t="s">
        <v>8315</v>
      </c>
      <c r="R150" s="25" t="s">
        <v>8316</v>
      </c>
      <c r="S150" s="31">
        <v>41801.711550925924</v>
      </c>
      <c r="T150" s="31">
        <v>41844.124305555553</v>
      </c>
    </row>
    <row r="151" spans="1:20" ht="48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25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25">
        <v>24</v>
      </c>
      <c r="P151" s="29">
        <v>41</v>
      </c>
      <c r="Q151" s="30" t="s">
        <v>8315</v>
      </c>
      <c r="R151" s="25" t="s">
        <v>8316</v>
      </c>
      <c r="S151" s="31">
        <v>42770.290590277778</v>
      </c>
      <c r="T151" s="31">
        <v>42800.290590277778</v>
      </c>
    </row>
    <row r="152" spans="1:20" ht="32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25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5">
        <v>11</v>
      </c>
      <c r="P152" s="29">
        <v>47.91</v>
      </c>
      <c r="Q152" s="30" t="s">
        <v>8315</v>
      </c>
      <c r="R152" s="25" t="s">
        <v>8316</v>
      </c>
      <c r="S152" s="31">
        <v>42452.815659722226</v>
      </c>
      <c r="T152" s="31">
        <v>42512.815659722226</v>
      </c>
    </row>
    <row r="153" spans="1:20" ht="48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25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25">
        <v>7</v>
      </c>
      <c r="P153" s="29">
        <v>35.17</v>
      </c>
      <c r="Q153" s="30" t="s">
        <v>8315</v>
      </c>
      <c r="R153" s="25" t="s">
        <v>8316</v>
      </c>
      <c r="S153" s="31">
        <v>42601.854699074072</v>
      </c>
      <c r="T153" s="31">
        <v>42611.163194444445</v>
      </c>
    </row>
    <row r="154" spans="1:20" ht="48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25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0</v>
      </c>
      <c r="P154" s="29">
        <v>5.5</v>
      </c>
      <c r="Q154" s="30" t="s">
        <v>8315</v>
      </c>
      <c r="R154" s="25" t="s">
        <v>8316</v>
      </c>
      <c r="S154" s="31">
        <v>42447.863553240735</v>
      </c>
      <c r="T154" s="31">
        <v>42477.863553240735</v>
      </c>
    </row>
    <row r="155" spans="1:20" ht="48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25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25">
        <v>1</v>
      </c>
      <c r="P155" s="29">
        <v>22.67</v>
      </c>
      <c r="Q155" s="30" t="s">
        <v>8315</v>
      </c>
      <c r="R155" s="25" t="s">
        <v>8316</v>
      </c>
      <c r="S155" s="31">
        <v>41811.536180555559</v>
      </c>
      <c r="T155" s="31">
        <v>41841.536180555559</v>
      </c>
    </row>
    <row r="156" spans="1:20" ht="32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25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5">
        <v>21</v>
      </c>
      <c r="P156" s="29">
        <v>26.38</v>
      </c>
      <c r="Q156" s="30" t="s">
        <v>8315</v>
      </c>
      <c r="R156" s="25" t="s">
        <v>8316</v>
      </c>
      <c r="S156" s="31">
        <v>41981.067523148144</v>
      </c>
      <c r="T156" s="31">
        <v>42041.067523148144</v>
      </c>
    </row>
    <row r="157" spans="1:20" ht="48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25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25">
        <v>78</v>
      </c>
      <c r="P157" s="29">
        <v>105.54</v>
      </c>
      <c r="Q157" s="30" t="s">
        <v>8315</v>
      </c>
      <c r="R157" s="25" t="s">
        <v>8316</v>
      </c>
      <c r="S157" s="31">
        <v>42469.68414351852</v>
      </c>
      <c r="T157" s="31">
        <v>42499.166666666672</v>
      </c>
    </row>
    <row r="158" spans="1:20" ht="48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25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5">
        <v>0</v>
      </c>
      <c r="P158" s="29">
        <v>0</v>
      </c>
      <c r="Q158" s="30" t="s">
        <v>8315</v>
      </c>
      <c r="R158" s="25" t="s">
        <v>8316</v>
      </c>
      <c r="S158" s="31">
        <v>42534.866875</v>
      </c>
      <c r="T158" s="31">
        <v>42564.866875</v>
      </c>
    </row>
    <row r="159" spans="1:20" ht="48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25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25">
        <v>48</v>
      </c>
      <c r="P159" s="29">
        <v>62</v>
      </c>
      <c r="Q159" s="30" t="s">
        <v>8315</v>
      </c>
      <c r="R159" s="25" t="s">
        <v>8316</v>
      </c>
      <c r="S159" s="31">
        <v>41830.858344907407</v>
      </c>
      <c r="T159" s="31">
        <v>41852.291666666664</v>
      </c>
    </row>
    <row r="160" spans="1:20" ht="48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25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5">
        <v>1</v>
      </c>
      <c r="P160" s="29">
        <v>217.5</v>
      </c>
      <c r="Q160" s="30" t="s">
        <v>8315</v>
      </c>
      <c r="R160" s="25" t="s">
        <v>8316</v>
      </c>
      <c r="S160" s="31">
        <v>42543.788564814815</v>
      </c>
      <c r="T160" s="31">
        <v>42573.788564814815</v>
      </c>
    </row>
    <row r="161" spans="1:20" ht="48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25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25">
        <v>11</v>
      </c>
      <c r="P161" s="29">
        <v>26.75</v>
      </c>
      <c r="Q161" s="30" t="s">
        <v>8315</v>
      </c>
      <c r="R161" s="25" t="s">
        <v>8316</v>
      </c>
      <c r="S161" s="31">
        <v>41975.642974537041</v>
      </c>
      <c r="T161" s="31">
        <v>42035.642974537041</v>
      </c>
    </row>
    <row r="162" spans="1:20" ht="48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25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5">
        <v>18</v>
      </c>
      <c r="P162" s="29">
        <v>64.290000000000006</v>
      </c>
      <c r="Q162" s="30" t="s">
        <v>8315</v>
      </c>
      <c r="R162" s="25" t="s">
        <v>8316</v>
      </c>
      <c r="S162" s="31">
        <v>41795.598923611113</v>
      </c>
      <c r="T162" s="31">
        <v>41825.598923611113</v>
      </c>
    </row>
    <row r="163" spans="1:20" ht="32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25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25">
        <v>4</v>
      </c>
      <c r="P163" s="29">
        <v>175</v>
      </c>
      <c r="Q163" s="30" t="s">
        <v>8315</v>
      </c>
      <c r="R163" s="25" t="s">
        <v>8316</v>
      </c>
      <c r="S163" s="31">
        <v>42508.179965277777</v>
      </c>
      <c r="T163" s="31">
        <v>42568.179965277777</v>
      </c>
    </row>
    <row r="164" spans="1:20" ht="48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25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5">
        <v>35</v>
      </c>
      <c r="P164" s="29">
        <v>84.28</v>
      </c>
      <c r="Q164" s="30" t="s">
        <v>8315</v>
      </c>
      <c r="R164" s="25" t="s">
        <v>8316</v>
      </c>
      <c r="S164" s="31">
        <v>41747.86986111111</v>
      </c>
      <c r="T164" s="31">
        <v>41779.290972222225</v>
      </c>
    </row>
    <row r="165" spans="1:20" ht="48" x14ac:dyDescent="0.2">
      <c r="A165" s="25">
        <v>3985</v>
      </c>
      <c r="B165" s="26" t="s">
        <v>3981</v>
      </c>
      <c r="C165" s="26" t="s">
        <v>8091</v>
      </c>
      <c r="D165" s="27">
        <v>2000</v>
      </c>
      <c r="E165" s="28">
        <v>641</v>
      </c>
      <c r="F165" s="25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25">
        <v>32</v>
      </c>
      <c r="P165" s="29">
        <v>33.74</v>
      </c>
      <c r="Q165" s="30" t="s">
        <v>8315</v>
      </c>
      <c r="R165" s="25" t="s">
        <v>8316</v>
      </c>
      <c r="S165" s="31">
        <v>42399.707407407404</v>
      </c>
      <c r="T165" s="31">
        <v>42420.878472222219</v>
      </c>
    </row>
    <row r="166" spans="1:20" ht="32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25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5">
        <v>2</v>
      </c>
      <c r="P166" s="29">
        <v>8</v>
      </c>
      <c r="Q166" s="30" t="s">
        <v>8315</v>
      </c>
      <c r="R166" s="25" t="s">
        <v>8316</v>
      </c>
      <c r="S166" s="31">
        <v>42230.08116898148</v>
      </c>
      <c r="T166" s="31">
        <v>42245.08116898148</v>
      </c>
    </row>
    <row r="167" spans="1:20" ht="48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25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25">
        <v>0</v>
      </c>
      <c r="P167" s="29">
        <v>0</v>
      </c>
      <c r="Q167" s="30" t="s">
        <v>8315</v>
      </c>
      <c r="R167" s="25" t="s">
        <v>8316</v>
      </c>
      <c r="S167" s="31">
        <v>42286.749780092592</v>
      </c>
      <c r="T167" s="31">
        <v>42316.791446759264</v>
      </c>
    </row>
    <row r="168" spans="1:20" ht="3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25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5">
        <v>20</v>
      </c>
      <c r="P168" s="29">
        <v>100</v>
      </c>
      <c r="Q168" s="30" t="s">
        <v>8315</v>
      </c>
      <c r="R168" s="25" t="s">
        <v>8316</v>
      </c>
      <c r="S168" s="31">
        <v>42125.644467592589</v>
      </c>
      <c r="T168" s="31">
        <v>42155.644467592589</v>
      </c>
    </row>
    <row r="169" spans="1:20" ht="32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25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25">
        <v>5</v>
      </c>
      <c r="P169" s="29">
        <v>60.11</v>
      </c>
      <c r="Q169" s="30" t="s">
        <v>8315</v>
      </c>
      <c r="R169" s="25" t="s">
        <v>8316</v>
      </c>
      <c r="S169" s="31">
        <v>42289.94049768518</v>
      </c>
      <c r="T169" s="31">
        <v>42349.982164351852</v>
      </c>
    </row>
    <row r="170" spans="1:20" ht="32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25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9">
        <v>3</v>
      </c>
      <c r="Q170" s="30" t="s">
        <v>8315</v>
      </c>
      <c r="R170" s="25" t="s">
        <v>8316</v>
      </c>
      <c r="S170" s="31">
        <v>42107.864722222221</v>
      </c>
      <c r="T170" s="31">
        <v>42137.864722222221</v>
      </c>
    </row>
    <row r="171" spans="1:20" ht="32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25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25">
        <v>0</v>
      </c>
      <c r="P171" s="29">
        <v>5</v>
      </c>
      <c r="Q171" s="30" t="s">
        <v>8315</v>
      </c>
      <c r="R171" s="25" t="s">
        <v>8316</v>
      </c>
      <c r="S171" s="31">
        <v>41809.389930555553</v>
      </c>
      <c r="T171" s="31">
        <v>41839.389930555553</v>
      </c>
    </row>
    <row r="172" spans="1:20" ht="48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25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5">
        <v>17</v>
      </c>
      <c r="P172" s="29">
        <v>29.24</v>
      </c>
      <c r="Q172" s="30" t="s">
        <v>8315</v>
      </c>
      <c r="R172" s="25" t="s">
        <v>8316</v>
      </c>
      <c r="S172" s="31">
        <v>41950.26694444444</v>
      </c>
      <c r="T172" s="31">
        <v>41963.669444444444</v>
      </c>
    </row>
    <row r="173" spans="1:20" ht="32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25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25">
        <v>57</v>
      </c>
      <c r="P173" s="29">
        <v>59.58</v>
      </c>
      <c r="Q173" s="30" t="s">
        <v>8315</v>
      </c>
      <c r="R173" s="25" t="s">
        <v>8316</v>
      </c>
      <c r="S173" s="31">
        <v>42061.963263888887</v>
      </c>
      <c r="T173" s="31">
        <v>42091.921597222223</v>
      </c>
    </row>
    <row r="174" spans="1:20" ht="32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25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5">
        <v>17</v>
      </c>
      <c r="P174" s="29">
        <v>82.57</v>
      </c>
      <c r="Q174" s="30" t="s">
        <v>8315</v>
      </c>
      <c r="R174" s="25" t="s">
        <v>8316</v>
      </c>
      <c r="S174" s="31">
        <v>41842.828680555554</v>
      </c>
      <c r="T174" s="31">
        <v>41882.827650462961</v>
      </c>
    </row>
    <row r="175" spans="1:20" ht="16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25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25">
        <v>0</v>
      </c>
      <c r="P175" s="29">
        <v>10</v>
      </c>
      <c r="Q175" s="30" t="s">
        <v>8315</v>
      </c>
      <c r="R175" s="25" t="s">
        <v>8316</v>
      </c>
      <c r="S175" s="31">
        <v>42437.64534722222</v>
      </c>
      <c r="T175" s="31">
        <v>42497.603680555556</v>
      </c>
    </row>
    <row r="176" spans="1:20" ht="48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25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5">
        <v>2</v>
      </c>
      <c r="P176" s="29">
        <v>5.75</v>
      </c>
      <c r="Q176" s="30" t="s">
        <v>8315</v>
      </c>
      <c r="R176" s="25" t="s">
        <v>8316</v>
      </c>
      <c r="S176" s="31">
        <v>41879.043530092589</v>
      </c>
      <c r="T176" s="31">
        <v>41909.043530092589</v>
      </c>
    </row>
    <row r="177" spans="1:20" ht="32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25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25">
        <v>10</v>
      </c>
      <c r="P177" s="29">
        <v>100.5</v>
      </c>
      <c r="Q177" s="30" t="s">
        <v>8315</v>
      </c>
      <c r="R177" s="25" t="s">
        <v>8316</v>
      </c>
      <c r="S177" s="31">
        <v>42020.587349537032</v>
      </c>
      <c r="T177" s="31">
        <v>42050.587349537032</v>
      </c>
    </row>
    <row r="178" spans="1:20" ht="16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25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5">
        <v>0</v>
      </c>
      <c r="P178" s="29">
        <v>1</v>
      </c>
      <c r="Q178" s="30" t="s">
        <v>8315</v>
      </c>
      <c r="R178" s="25" t="s">
        <v>8316</v>
      </c>
      <c r="S178" s="31">
        <v>41890.16269675926</v>
      </c>
      <c r="T178" s="31">
        <v>41920.16269675926</v>
      </c>
    </row>
    <row r="179" spans="1:20" ht="48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25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25">
        <v>1</v>
      </c>
      <c r="P179" s="29">
        <v>20</v>
      </c>
      <c r="Q179" s="30" t="s">
        <v>8315</v>
      </c>
      <c r="R179" s="25" t="s">
        <v>8316</v>
      </c>
      <c r="S179" s="31">
        <v>41872.807696759257</v>
      </c>
      <c r="T179" s="31">
        <v>41932.807696759257</v>
      </c>
    </row>
    <row r="180" spans="1:20" ht="48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25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5">
        <v>0</v>
      </c>
      <c r="P180" s="29">
        <v>2</v>
      </c>
      <c r="Q180" s="30" t="s">
        <v>8315</v>
      </c>
      <c r="R180" s="25" t="s">
        <v>8316</v>
      </c>
      <c r="S180" s="31">
        <v>42391.772997685184</v>
      </c>
      <c r="T180" s="31">
        <v>42416.772997685184</v>
      </c>
    </row>
    <row r="181" spans="1:20" ht="48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25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25">
        <v>0</v>
      </c>
      <c r="P181" s="29">
        <v>5</v>
      </c>
      <c r="Q181" s="30" t="s">
        <v>8315</v>
      </c>
      <c r="R181" s="25" t="s">
        <v>8316</v>
      </c>
      <c r="S181" s="31">
        <v>41848.772928240738</v>
      </c>
      <c r="T181" s="31">
        <v>41877.686111111114</v>
      </c>
    </row>
    <row r="182" spans="1:20" ht="32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25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5">
        <v>24</v>
      </c>
      <c r="P182" s="29">
        <v>45.84</v>
      </c>
      <c r="Q182" s="30" t="s">
        <v>8315</v>
      </c>
      <c r="R182" s="25" t="s">
        <v>8316</v>
      </c>
      <c r="S182" s="31">
        <v>41921.770439814813</v>
      </c>
      <c r="T182" s="31">
        <v>41938.770439814813</v>
      </c>
    </row>
    <row r="183" spans="1:20" ht="48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25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25">
        <v>1</v>
      </c>
      <c r="P183" s="29">
        <v>13</v>
      </c>
      <c r="Q183" s="30" t="s">
        <v>8315</v>
      </c>
      <c r="R183" s="25" t="s">
        <v>8316</v>
      </c>
      <c r="S183" s="31">
        <v>42021.301192129627</v>
      </c>
      <c r="T183" s="31">
        <v>42051.301192129627</v>
      </c>
    </row>
    <row r="184" spans="1:20" ht="48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25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5">
        <v>0</v>
      </c>
      <c r="P184" s="29">
        <v>0</v>
      </c>
      <c r="Q184" s="30" t="s">
        <v>8315</v>
      </c>
      <c r="R184" s="25" t="s">
        <v>8316</v>
      </c>
      <c r="S184" s="31">
        <v>42419.246168981481</v>
      </c>
      <c r="T184" s="31">
        <v>42434.246168981481</v>
      </c>
    </row>
    <row r="185" spans="1:20" ht="48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25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25">
        <v>0</v>
      </c>
      <c r="P185" s="29">
        <v>1</v>
      </c>
      <c r="Q185" s="30" t="s">
        <v>8315</v>
      </c>
      <c r="R185" s="25" t="s">
        <v>8316</v>
      </c>
      <c r="S185" s="31">
        <v>42174.780821759254</v>
      </c>
      <c r="T185" s="31">
        <v>42204.780821759254</v>
      </c>
    </row>
    <row r="186" spans="1:20" ht="48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25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5">
        <v>1</v>
      </c>
      <c r="P186" s="29">
        <v>52.5</v>
      </c>
      <c r="Q186" s="30" t="s">
        <v>8315</v>
      </c>
      <c r="R186" s="25" t="s">
        <v>8316</v>
      </c>
      <c r="S186" s="31">
        <v>41856.672152777777</v>
      </c>
      <c r="T186" s="31">
        <v>41886.672152777777</v>
      </c>
    </row>
    <row r="187" spans="1:20" ht="48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25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25">
        <v>1</v>
      </c>
      <c r="P187" s="29">
        <v>7.25</v>
      </c>
      <c r="Q187" s="30" t="s">
        <v>8315</v>
      </c>
      <c r="R187" s="25" t="s">
        <v>8316</v>
      </c>
      <c r="S187" s="31">
        <v>42417.675879629634</v>
      </c>
      <c r="T187" s="31">
        <v>42475.686111111107</v>
      </c>
    </row>
    <row r="188" spans="1:20" ht="48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25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5">
        <v>17</v>
      </c>
      <c r="P188" s="29">
        <v>33.33</v>
      </c>
      <c r="Q188" s="30" t="s">
        <v>8315</v>
      </c>
      <c r="R188" s="25" t="s">
        <v>8316</v>
      </c>
      <c r="S188" s="31">
        <v>42057.190960648149</v>
      </c>
      <c r="T188" s="31">
        <v>42087.149293981478</v>
      </c>
    </row>
    <row r="189" spans="1:20" ht="32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25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25">
        <v>1</v>
      </c>
      <c r="P189" s="29">
        <v>62.5</v>
      </c>
      <c r="Q189" s="30" t="s">
        <v>8315</v>
      </c>
      <c r="R189" s="25" t="s">
        <v>8316</v>
      </c>
      <c r="S189" s="31">
        <v>41878.911550925928</v>
      </c>
      <c r="T189" s="31">
        <v>41938.911550925928</v>
      </c>
    </row>
    <row r="190" spans="1:20" ht="32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25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5">
        <v>70</v>
      </c>
      <c r="P190" s="29">
        <v>63.56</v>
      </c>
      <c r="Q190" s="30" t="s">
        <v>8315</v>
      </c>
      <c r="R190" s="25" t="s">
        <v>8316</v>
      </c>
      <c r="S190" s="31">
        <v>41990.584108796291</v>
      </c>
      <c r="T190" s="31">
        <v>42036.120833333334</v>
      </c>
    </row>
    <row r="191" spans="1:20" ht="32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25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25">
        <v>0</v>
      </c>
      <c r="P191" s="29">
        <v>0</v>
      </c>
      <c r="Q191" s="30" t="s">
        <v>8315</v>
      </c>
      <c r="R191" s="25" t="s">
        <v>8316</v>
      </c>
      <c r="S191" s="31">
        <v>42408.999571759254</v>
      </c>
      <c r="T191" s="31">
        <v>42453.957905092597</v>
      </c>
    </row>
    <row r="192" spans="1:20" ht="48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25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5">
        <v>1</v>
      </c>
      <c r="P192" s="29">
        <v>10</v>
      </c>
      <c r="Q192" s="30" t="s">
        <v>8315</v>
      </c>
      <c r="R192" s="25" t="s">
        <v>8316</v>
      </c>
      <c r="S192" s="31">
        <v>42217.670104166667</v>
      </c>
      <c r="T192" s="31">
        <v>42247.670104166667</v>
      </c>
    </row>
    <row r="193" spans="1:20" ht="32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25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25">
        <v>0</v>
      </c>
      <c r="P193" s="29">
        <v>0</v>
      </c>
      <c r="Q193" s="30" t="s">
        <v>8315</v>
      </c>
      <c r="R193" s="25" t="s">
        <v>8316</v>
      </c>
      <c r="S193" s="31">
        <v>42282.655543981484</v>
      </c>
      <c r="T193" s="31">
        <v>42342.697210648148</v>
      </c>
    </row>
    <row r="194" spans="1:20" ht="48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25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5">
        <v>7</v>
      </c>
      <c r="P194" s="29">
        <v>30.71</v>
      </c>
      <c r="Q194" s="30" t="s">
        <v>8315</v>
      </c>
      <c r="R194" s="25" t="s">
        <v>8316</v>
      </c>
      <c r="S194" s="31">
        <v>42768.97084490741</v>
      </c>
      <c r="T194" s="31">
        <v>42789.041666666672</v>
      </c>
    </row>
    <row r="195" spans="1:20" ht="48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25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25">
        <v>28</v>
      </c>
      <c r="P195" s="29">
        <v>51</v>
      </c>
      <c r="Q195" s="30" t="s">
        <v>8315</v>
      </c>
      <c r="R195" s="25" t="s">
        <v>8316</v>
      </c>
      <c r="S195" s="31">
        <v>41765.938657407409</v>
      </c>
      <c r="T195" s="31">
        <v>41795.938657407409</v>
      </c>
    </row>
    <row r="196" spans="1:20" ht="32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25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5">
        <v>0</v>
      </c>
      <c r="P196" s="29">
        <v>0</v>
      </c>
      <c r="Q196" s="30" t="s">
        <v>8315</v>
      </c>
      <c r="R196" s="25" t="s">
        <v>8316</v>
      </c>
      <c r="S196" s="31">
        <v>42322.025115740747</v>
      </c>
      <c r="T196" s="31">
        <v>42352.025115740747</v>
      </c>
    </row>
    <row r="197" spans="1:20" ht="48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25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25">
        <v>16</v>
      </c>
      <c r="P197" s="29">
        <v>66.67</v>
      </c>
      <c r="Q197" s="30" t="s">
        <v>8315</v>
      </c>
      <c r="R197" s="25" t="s">
        <v>8316</v>
      </c>
      <c r="S197" s="31">
        <v>42374.655081018514</v>
      </c>
      <c r="T197" s="31">
        <v>42403.784027777772</v>
      </c>
    </row>
    <row r="198" spans="1:20" ht="48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25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5">
        <v>0</v>
      </c>
      <c r="P198" s="29">
        <v>0</v>
      </c>
      <c r="Q198" s="30" t="s">
        <v>8315</v>
      </c>
      <c r="R198" s="25" t="s">
        <v>8316</v>
      </c>
      <c r="S198" s="31">
        <v>41941.585231481484</v>
      </c>
      <c r="T198" s="31">
        <v>41991.626898148148</v>
      </c>
    </row>
    <row r="199" spans="1:20" ht="48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25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25">
        <v>7</v>
      </c>
      <c r="P199" s="29">
        <v>59</v>
      </c>
      <c r="Q199" s="30" t="s">
        <v>8315</v>
      </c>
      <c r="R199" s="25" t="s">
        <v>8316</v>
      </c>
      <c r="S199" s="31">
        <v>42293.809212962966</v>
      </c>
      <c r="T199" s="31">
        <v>42353.85087962963</v>
      </c>
    </row>
    <row r="200" spans="1:20" ht="48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25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5">
        <v>1</v>
      </c>
      <c r="P200" s="29">
        <v>100</v>
      </c>
      <c r="Q200" s="30" t="s">
        <v>8315</v>
      </c>
      <c r="R200" s="25" t="s">
        <v>8316</v>
      </c>
      <c r="S200" s="31">
        <v>42067.947337962964</v>
      </c>
      <c r="T200" s="31">
        <v>42097.905671296292</v>
      </c>
    </row>
    <row r="201" spans="1:20" ht="32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25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25">
        <v>37</v>
      </c>
      <c r="P201" s="29">
        <v>147.4</v>
      </c>
      <c r="Q201" s="30" t="s">
        <v>8315</v>
      </c>
      <c r="R201" s="25" t="s">
        <v>8316</v>
      </c>
      <c r="S201" s="31">
        <v>41903.882951388885</v>
      </c>
      <c r="T201" s="31">
        <v>41933.882951388885</v>
      </c>
    </row>
    <row r="202" spans="1:20" ht="48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25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5">
        <v>47</v>
      </c>
      <c r="P202" s="29">
        <v>166.06</v>
      </c>
      <c r="Q202" s="30" t="s">
        <v>8315</v>
      </c>
      <c r="R202" s="25" t="s">
        <v>8316</v>
      </c>
      <c r="S202" s="31">
        <v>41804.937083333331</v>
      </c>
      <c r="T202" s="31">
        <v>41821.9375</v>
      </c>
    </row>
    <row r="203" spans="1:20" ht="48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25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25">
        <v>11</v>
      </c>
      <c r="P203" s="29">
        <v>40</v>
      </c>
      <c r="Q203" s="30" t="s">
        <v>8315</v>
      </c>
      <c r="R203" s="25" t="s">
        <v>8316</v>
      </c>
      <c r="S203" s="31">
        <v>42497.070775462969</v>
      </c>
      <c r="T203" s="31">
        <v>42514.600694444445</v>
      </c>
    </row>
    <row r="204" spans="1:20" ht="48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25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5">
        <v>12</v>
      </c>
      <c r="P204" s="29">
        <v>75.25</v>
      </c>
      <c r="Q204" s="30" t="s">
        <v>8315</v>
      </c>
      <c r="R204" s="25" t="s">
        <v>8316</v>
      </c>
      <c r="S204" s="31">
        <v>41869.798726851855</v>
      </c>
      <c r="T204" s="31">
        <v>41929.798726851855</v>
      </c>
    </row>
    <row r="205" spans="1:20" ht="32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25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25">
        <v>60</v>
      </c>
      <c r="P205" s="29">
        <v>60</v>
      </c>
      <c r="Q205" s="30" t="s">
        <v>8315</v>
      </c>
      <c r="R205" s="25" t="s">
        <v>8316</v>
      </c>
      <c r="S205" s="31">
        <v>42305.670914351853</v>
      </c>
      <c r="T205" s="31">
        <v>42339.249305555553</v>
      </c>
    </row>
    <row r="206" spans="1:20" ht="48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25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5">
        <v>31</v>
      </c>
      <c r="P206" s="29">
        <v>1250</v>
      </c>
      <c r="Q206" s="30" t="s">
        <v>8315</v>
      </c>
      <c r="R206" s="25" t="s">
        <v>8316</v>
      </c>
      <c r="S206" s="31">
        <v>42144.231527777782</v>
      </c>
      <c r="T206" s="31">
        <v>42203.125</v>
      </c>
    </row>
    <row r="207" spans="1:20" ht="48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25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25">
        <v>0</v>
      </c>
      <c r="P207" s="29">
        <v>7</v>
      </c>
      <c r="Q207" s="30" t="s">
        <v>8315</v>
      </c>
      <c r="R207" s="25" t="s">
        <v>8316</v>
      </c>
      <c r="S207" s="31">
        <v>41995.084074074075</v>
      </c>
      <c r="T207" s="31">
        <v>42024.802777777775</v>
      </c>
    </row>
    <row r="208" spans="1:20" ht="48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25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5">
        <v>38</v>
      </c>
      <c r="P208" s="29">
        <v>56.25</v>
      </c>
      <c r="Q208" s="30" t="s">
        <v>8315</v>
      </c>
      <c r="R208" s="25" t="s">
        <v>8316</v>
      </c>
      <c r="S208" s="31">
        <v>42074.219699074078</v>
      </c>
      <c r="T208" s="31">
        <v>42104.208333333328</v>
      </c>
    </row>
    <row r="209" spans="1:20" ht="48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25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25">
        <v>8</v>
      </c>
      <c r="P209" s="29">
        <v>38.33</v>
      </c>
      <c r="Q209" s="30" t="s">
        <v>8315</v>
      </c>
      <c r="R209" s="25" t="s">
        <v>8316</v>
      </c>
      <c r="S209" s="31">
        <v>41904.650578703702</v>
      </c>
      <c r="T209" s="31">
        <v>41934.650578703702</v>
      </c>
    </row>
    <row r="210" spans="1:20" ht="48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25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5">
        <v>2</v>
      </c>
      <c r="P210" s="29">
        <v>27.5</v>
      </c>
      <c r="Q210" s="30" t="s">
        <v>8315</v>
      </c>
      <c r="R210" s="25" t="s">
        <v>8316</v>
      </c>
      <c r="S210" s="31">
        <v>41991.022488425922</v>
      </c>
      <c r="T210" s="31">
        <v>42015.041666666672</v>
      </c>
    </row>
    <row r="211" spans="1:20" ht="48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25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25">
        <v>0</v>
      </c>
      <c r="P211" s="29">
        <v>16</v>
      </c>
      <c r="Q211" s="30" t="s">
        <v>8315</v>
      </c>
      <c r="R211" s="25" t="s">
        <v>8316</v>
      </c>
      <c r="S211" s="31">
        <v>42169.958506944444</v>
      </c>
      <c r="T211" s="31">
        <v>42199.958506944444</v>
      </c>
    </row>
    <row r="212" spans="1:20" ht="48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5">
        <v>0</v>
      </c>
      <c r="P212" s="29">
        <v>1</v>
      </c>
      <c r="Q212" s="30" t="s">
        <v>8315</v>
      </c>
      <c r="R212" s="25" t="s">
        <v>8316</v>
      </c>
      <c r="S212" s="31">
        <v>41905.636469907404</v>
      </c>
      <c r="T212" s="31">
        <v>41935.636469907404</v>
      </c>
    </row>
    <row r="213" spans="1:20" ht="32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25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25">
        <v>0</v>
      </c>
      <c r="P213" s="29">
        <v>0</v>
      </c>
      <c r="Q213" s="30" t="s">
        <v>8315</v>
      </c>
      <c r="R213" s="25" t="s">
        <v>8316</v>
      </c>
      <c r="S213" s="31">
        <v>41761.810150462967</v>
      </c>
      <c r="T213" s="31">
        <v>41768.286805555559</v>
      </c>
    </row>
    <row r="214" spans="1:20" ht="48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25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5">
        <v>38</v>
      </c>
      <c r="P214" s="29">
        <v>86.62</v>
      </c>
      <c r="Q214" s="30" t="s">
        <v>8315</v>
      </c>
      <c r="R214" s="25" t="s">
        <v>8316</v>
      </c>
      <c r="S214" s="31">
        <v>41865.878657407404</v>
      </c>
      <c r="T214" s="31">
        <v>41925.878657407404</v>
      </c>
    </row>
    <row r="215" spans="1:20" ht="48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25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25">
        <v>0</v>
      </c>
      <c r="P215" s="29">
        <v>0</v>
      </c>
      <c r="Q215" s="30" t="s">
        <v>8315</v>
      </c>
      <c r="R215" s="25" t="s">
        <v>8316</v>
      </c>
      <c r="S215" s="31">
        <v>42613.841261574074</v>
      </c>
      <c r="T215" s="31">
        <v>42644.166666666672</v>
      </c>
    </row>
    <row r="216" spans="1:20" ht="48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25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5">
        <v>53</v>
      </c>
      <c r="P216" s="29">
        <v>88.33</v>
      </c>
      <c r="Q216" s="30" t="s">
        <v>8315</v>
      </c>
      <c r="R216" s="25" t="s">
        <v>8316</v>
      </c>
      <c r="S216" s="31">
        <v>42534.933321759265</v>
      </c>
      <c r="T216" s="31">
        <v>42554.832638888889</v>
      </c>
    </row>
    <row r="217" spans="1:20" ht="48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25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25">
        <v>3</v>
      </c>
      <c r="P217" s="29">
        <v>23.75</v>
      </c>
      <c r="Q217" s="30" t="s">
        <v>8315</v>
      </c>
      <c r="R217" s="25" t="s">
        <v>8316</v>
      </c>
      <c r="S217" s="31">
        <v>42446.060694444444</v>
      </c>
      <c r="T217" s="31">
        <v>42461.165972222225</v>
      </c>
    </row>
    <row r="218" spans="1:20" ht="32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5">
        <v>0</v>
      </c>
      <c r="P218" s="29">
        <v>0</v>
      </c>
      <c r="Q218" s="30" t="s">
        <v>8315</v>
      </c>
      <c r="R218" s="25" t="s">
        <v>8316</v>
      </c>
      <c r="S218" s="31">
        <v>42421.141469907408</v>
      </c>
      <c r="T218" s="31">
        <v>42481.099803240737</v>
      </c>
    </row>
    <row r="219" spans="1:20" ht="48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25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25">
        <v>2</v>
      </c>
      <c r="P219" s="29">
        <v>163.33000000000001</v>
      </c>
      <c r="Q219" s="30" t="s">
        <v>8315</v>
      </c>
      <c r="R219" s="25" t="s">
        <v>8316</v>
      </c>
      <c r="S219" s="31">
        <v>42523.739212962959</v>
      </c>
      <c r="T219" s="31">
        <v>42553.739212962959</v>
      </c>
    </row>
    <row r="220" spans="1:20" ht="32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25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5">
        <v>1</v>
      </c>
      <c r="P220" s="29">
        <v>6.75</v>
      </c>
      <c r="Q220" s="30" t="s">
        <v>8315</v>
      </c>
      <c r="R220" s="25" t="s">
        <v>8316</v>
      </c>
      <c r="S220" s="31">
        <v>41833.951516203706</v>
      </c>
      <c r="T220" s="31">
        <v>41863.951516203706</v>
      </c>
    </row>
    <row r="221" spans="1:20" ht="48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25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25">
        <v>0</v>
      </c>
      <c r="P221" s="29">
        <v>25</v>
      </c>
      <c r="Q221" s="30" t="s">
        <v>8315</v>
      </c>
      <c r="R221" s="25" t="s">
        <v>8316</v>
      </c>
      <c r="S221" s="31">
        <v>42479.039212962962</v>
      </c>
      <c r="T221" s="31">
        <v>42509.039212962962</v>
      </c>
    </row>
    <row r="222" spans="1:20" ht="48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25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5">
        <v>61</v>
      </c>
      <c r="P222" s="29">
        <v>179.12</v>
      </c>
      <c r="Q222" s="30" t="s">
        <v>8315</v>
      </c>
      <c r="R222" s="25" t="s">
        <v>8316</v>
      </c>
      <c r="S222" s="31">
        <v>42235.117476851854</v>
      </c>
      <c r="T222" s="31">
        <v>42275.117476851854</v>
      </c>
    </row>
    <row r="223" spans="1:20" ht="32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25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25">
        <v>1</v>
      </c>
      <c r="P223" s="29">
        <v>34.950000000000003</v>
      </c>
      <c r="Q223" s="30" t="s">
        <v>8315</v>
      </c>
      <c r="R223" s="25" t="s">
        <v>8316</v>
      </c>
      <c r="S223" s="31">
        <v>42718.963599537034</v>
      </c>
      <c r="T223" s="31">
        <v>42748.961805555555</v>
      </c>
    </row>
    <row r="224" spans="1:20" ht="32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25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5">
        <v>17</v>
      </c>
      <c r="P224" s="29">
        <v>27.5</v>
      </c>
      <c r="Q224" s="30" t="s">
        <v>8315</v>
      </c>
      <c r="R224" s="25" t="s">
        <v>8316</v>
      </c>
      <c r="S224" s="31">
        <v>42031.666898148149</v>
      </c>
      <c r="T224" s="31">
        <v>42064.125</v>
      </c>
    </row>
    <row r="225" spans="1:20" ht="48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25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25">
        <v>1</v>
      </c>
      <c r="P225" s="29">
        <v>18.5</v>
      </c>
      <c r="Q225" s="30" t="s">
        <v>8315</v>
      </c>
      <c r="R225" s="25" t="s">
        <v>8316</v>
      </c>
      <c r="S225" s="31">
        <v>42078.34520833334</v>
      </c>
      <c r="T225" s="31">
        <v>42133.166666666672</v>
      </c>
    </row>
    <row r="226" spans="1:20" ht="32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5">
        <v>0</v>
      </c>
      <c r="P226" s="29">
        <v>0</v>
      </c>
      <c r="Q226" s="30" t="s">
        <v>8315</v>
      </c>
      <c r="R226" s="25" t="s">
        <v>8316</v>
      </c>
      <c r="S226" s="31">
        <v>41905.795706018522</v>
      </c>
      <c r="T226" s="31">
        <v>41933.82708333333</v>
      </c>
    </row>
    <row r="227" spans="1:20" ht="48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25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25">
        <v>9</v>
      </c>
      <c r="P227" s="29">
        <v>222.5</v>
      </c>
      <c r="Q227" s="30" t="s">
        <v>8315</v>
      </c>
      <c r="R227" s="25" t="s">
        <v>8316</v>
      </c>
      <c r="S227" s="31">
        <v>42695.7105787037</v>
      </c>
      <c r="T227" s="31">
        <v>42725.7105787037</v>
      </c>
    </row>
    <row r="228" spans="1:20" ht="48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25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5">
        <v>0</v>
      </c>
      <c r="P228" s="29">
        <v>5</v>
      </c>
      <c r="Q228" s="30" t="s">
        <v>8315</v>
      </c>
      <c r="R228" s="25" t="s">
        <v>8316</v>
      </c>
      <c r="S228" s="31">
        <v>42510.938900462963</v>
      </c>
      <c r="T228" s="31">
        <v>42540.938900462963</v>
      </c>
    </row>
    <row r="229" spans="1:20" ht="48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25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25">
        <v>0</v>
      </c>
      <c r="P229" s="29">
        <v>0</v>
      </c>
      <c r="Q229" s="30" t="s">
        <v>8315</v>
      </c>
      <c r="R229" s="25" t="s">
        <v>8316</v>
      </c>
      <c r="S229" s="31">
        <v>42511.698101851856</v>
      </c>
      <c r="T229" s="31">
        <v>42535.787500000006</v>
      </c>
    </row>
    <row r="230" spans="1:20" ht="32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25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5">
        <v>16</v>
      </c>
      <c r="P230" s="29">
        <v>29.17</v>
      </c>
      <c r="Q230" s="30" t="s">
        <v>8315</v>
      </c>
      <c r="R230" s="25" t="s">
        <v>8316</v>
      </c>
      <c r="S230" s="31">
        <v>42041.581307870365</v>
      </c>
      <c r="T230" s="31">
        <v>42071.539641203708</v>
      </c>
    </row>
    <row r="231" spans="1:20" ht="48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25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25">
        <v>2</v>
      </c>
      <c r="P231" s="29">
        <v>1.5</v>
      </c>
      <c r="Q231" s="30" t="s">
        <v>8315</v>
      </c>
      <c r="R231" s="25" t="s">
        <v>8316</v>
      </c>
      <c r="S231" s="31">
        <v>42307.189270833333</v>
      </c>
      <c r="T231" s="31">
        <v>42322.958333333328</v>
      </c>
    </row>
    <row r="232" spans="1:20" ht="48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25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5">
        <v>22</v>
      </c>
      <c r="P232" s="29">
        <v>126.5</v>
      </c>
      <c r="Q232" s="30" t="s">
        <v>8315</v>
      </c>
      <c r="R232" s="25" t="s">
        <v>8316</v>
      </c>
      <c r="S232" s="31">
        <v>42353.761759259258</v>
      </c>
      <c r="T232" s="31">
        <v>42383.761759259258</v>
      </c>
    </row>
    <row r="233" spans="1:20" ht="48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25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25">
        <v>0</v>
      </c>
      <c r="P233" s="29">
        <v>10</v>
      </c>
      <c r="Q233" s="30" t="s">
        <v>8315</v>
      </c>
      <c r="R233" s="25" t="s">
        <v>8316</v>
      </c>
      <c r="S233" s="31">
        <v>42058.603877314818</v>
      </c>
      <c r="T233" s="31">
        <v>42087.165972222225</v>
      </c>
    </row>
    <row r="234" spans="1:20" ht="48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25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5">
        <v>5</v>
      </c>
      <c r="P234" s="29">
        <v>9.4</v>
      </c>
      <c r="Q234" s="30" t="s">
        <v>8315</v>
      </c>
      <c r="R234" s="25" t="s">
        <v>8316</v>
      </c>
      <c r="S234" s="31">
        <v>42304.940960648149</v>
      </c>
      <c r="T234" s="31">
        <v>42329.166666666672</v>
      </c>
    </row>
    <row r="235" spans="1:20" ht="16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25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25">
        <v>0</v>
      </c>
      <c r="P235" s="29">
        <v>0</v>
      </c>
      <c r="Q235" s="30" t="s">
        <v>8315</v>
      </c>
      <c r="R235" s="25" t="s">
        <v>8316</v>
      </c>
      <c r="S235" s="31">
        <v>42538.742893518516</v>
      </c>
      <c r="T235" s="31">
        <v>42568.742893518516</v>
      </c>
    </row>
    <row r="236" spans="1:20" ht="48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25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5">
        <v>5</v>
      </c>
      <c r="P236" s="29">
        <v>30</v>
      </c>
      <c r="Q236" s="30" t="s">
        <v>8315</v>
      </c>
      <c r="R236" s="25" t="s">
        <v>8316</v>
      </c>
      <c r="S236" s="31">
        <v>42122.732499999998</v>
      </c>
      <c r="T236" s="31">
        <v>42155.732638888891</v>
      </c>
    </row>
    <row r="237" spans="1:20" ht="32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25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25">
        <v>3</v>
      </c>
      <c r="P237" s="29">
        <v>10.67</v>
      </c>
      <c r="Q237" s="30" t="s">
        <v>8315</v>
      </c>
      <c r="R237" s="25" t="s">
        <v>8316</v>
      </c>
      <c r="S237" s="31">
        <v>42209.67288194444</v>
      </c>
      <c r="T237" s="31">
        <v>42223.625</v>
      </c>
    </row>
    <row r="238" spans="1:20" ht="48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25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5">
        <v>13</v>
      </c>
      <c r="P238" s="29">
        <v>25.5</v>
      </c>
      <c r="Q238" s="30" t="s">
        <v>8315</v>
      </c>
      <c r="R238" s="25" t="s">
        <v>8316</v>
      </c>
      <c r="S238" s="31">
        <v>41990.506377314814</v>
      </c>
      <c r="T238" s="31">
        <v>42020.506377314814</v>
      </c>
    </row>
    <row r="239" spans="1:20" ht="32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25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25">
        <v>0</v>
      </c>
      <c r="P239" s="29">
        <v>20</v>
      </c>
      <c r="Q239" s="30" t="s">
        <v>8315</v>
      </c>
      <c r="R239" s="25" t="s">
        <v>8316</v>
      </c>
      <c r="S239" s="31">
        <v>42039.194988425923</v>
      </c>
      <c r="T239" s="31">
        <v>42099.153321759266</v>
      </c>
    </row>
    <row r="240" spans="1:20" ht="48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25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5">
        <v>37</v>
      </c>
      <c r="P240" s="29">
        <v>91.25</v>
      </c>
      <c r="Q240" s="30" t="s">
        <v>8315</v>
      </c>
      <c r="R240" s="25" t="s">
        <v>8316</v>
      </c>
      <c r="S240" s="31">
        <v>41890.086805555555</v>
      </c>
      <c r="T240" s="31">
        <v>41934.207638888889</v>
      </c>
    </row>
    <row r="241" spans="1:20" ht="32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25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25">
        <v>0</v>
      </c>
      <c r="P241" s="29">
        <v>0</v>
      </c>
      <c r="Q241" s="30" t="s">
        <v>8315</v>
      </c>
      <c r="R241" s="25" t="s">
        <v>8316</v>
      </c>
      <c r="S241" s="31">
        <v>42495.722187499996</v>
      </c>
      <c r="T241" s="31">
        <v>42525.722187499996</v>
      </c>
    </row>
    <row r="242" spans="1:20" ht="48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25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5">
        <v>1</v>
      </c>
      <c r="P242" s="29">
        <v>50</v>
      </c>
      <c r="Q242" s="30" t="s">
        <v>8315</v>
      </c>
      <c r="R242" s="25" t="s">
        <v>8316</v>
      </c>
      <c r="S242" s="31">
        <v>42570.850381944445</v>
      </c>
      <c r="T242" s="31">
        <v>42615.850381944445</v>
      </c>
    </row>
    <row r="243" spans="1:20" ht="32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25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25">
        <v>0</v>
      </c>
      <c r="P243" s="29">
        <v>0</v>
      </c>
      <c r="Q243" s="30" t="s">
        <v>8315</v>
      </c>
      <c r="R243" s="25" t="s">
        <v>8316</v>
      </c>
      <c r="S243" s="31">
        <v>41927.124884259261</v>
      </c>
      <c r="T243" s="31">
        <v>41937.124884259261</v>
      </c>
    </row>
    <row r="244" spans="1:20" ht="48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5">
        <v>0</v>
      </c>
      <c r="P244" s="29">
        <v>0</v>
      </c>
      <c r="Q244" s="30" t="s">
        <v>8315</v>
      </c>
      <c r="R244" s="25" t="s">
        <v>8316</v>
      </c>
      <c r="S244" s="31">
        <v>42730.903726851851</v>
      </c>
      <c r="T244" s="31">
        <v>42760.903726851851</v>
      </c>
    </row>
    <row r="245" spans="1:20" ht="32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25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25">
        <v>27</v>
      </c>
      <c r="P245" s="29">
        <v>22.83</v>
      </c>
      <c r="Q245" s="30" t="s">
        <v>8315</v>
      </c>
      <c r="R245" s="25" t="s">
        <v>8316</v>
      </c>
      <c r="S245" s="31">
        <v>42475.848067129627</v>
      </c>
      <c r="T245" s="31">
        <v>42505.848067129627</v>
      </c>
    </row>
    <row r="246" spans="1:20" ht="48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25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5">
        <v>10</v>
      </c>
      <c r="P246" s="29">
        <v>16.670000000000002</v>
      </c>
      <c r="Q246" s="30" t="s">
        <v>8315</v>
      </c>
      <c r="R246" s="25" t="s">
        <v>8316</v>
      </c>
      <c r="S246" s="31">
        <v>42188.83293981482</v>
      </c>
      <c r="T246" s="31">
        <v>42242.772222222222</v>
      </c>
    </row>
    <row r="247" spans="1:20" ht="48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25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25">
        <v>71</v>
      </c>
      <c r="P247" s="29">
        <v>106.97</v>
      </c>
      <c r="Q247" s="30" t="s">
        <v>8315</v>
      </c>
      <c r="R247" s="25" t="s">
        <v>8316</v>
      </c>
      <c r="S247" s="31">
        <v>42053.049375000002</v>
      </c>
      <c r="T247" s="31">
        <v>42096.041666666672</v>
      </c>
    </row>
    <row r="248" spans="1:20" ht="48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25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5">
        <v>2</v>
      </c>
      <c r="P248" s="29">
        <v>10.25</v>
      </c>
      <c r="Q248" s="30" t="s">
        <v>8315</v>
      </c>
      <c r="R248" s="25" t="s">
        <v>8316</v>
      </c>
      <c r="S248" s="31">
        <v>41883.916678240741</v>
      </c>
      <c r="T248" s="31">
        <v>41906.916678240741</v>
      </c>
    </row>
    <row r="249" spans="1:20" ht="48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25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25">
        <v>2</v>
      </c>
      <c r="P249" s="29">
        <v>59</v>
      </c>
      <c r="Q249" s="30" t="s">
        <v>8315</v>
      </c>
      <c r="R249" s="25" t="s">
        <v>8316</v>
      </c>
      <c r="S249" s="31">
        <v>42767.031678240746</v>
      </c>
      <c r="T249" s="31">
        <v>42797.208333333328</v>
      </c>
    </row>
    <row r="250" spans="1:20" ht="32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25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5">
        <v>3</v>
      </c>
      <c r="P250" s="29">
        <v>15.67</v>
      </c>
      <c r="Q250" s="30" t="s">
        <v>8315</v>
      </c>
      <c r="R250" s="25" t="s">
        <v>8316</v>
      </c>
      <c r="S250" s="31">
        <v>42029.135879629626</v>
      </c>
      <c r="T250" s="31">
        <v>42059.135879629626</v>
      </c>
    </row>
    <row r="251" spans="1:20" ht="48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25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25">
        <v>0</v>
      </c>
      <c r="P251" s="29">
        <v>1</v>
      </c>
      <c r="Q251" s="30" t="s">
        <v>8315</v>
      </c>
      <c r="R251" s="25" t="s">
        <v>8316</v>
      </c>
      <c r="S251" s="31">
        <v>42358.573182870372</v>
      </c>
      <c r="T251" s="31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35073-053E-CB44-BC27-08B1C29D7CBB}">
  <dimension ref="A1:C26"/>
  <sheetViews>
    <sheetView zoomScale="180" zoomScaleNormal="180" workbookViewId="0">
      <selection activeCell="C15" sqref="C15"/>
    </sheetView>
  </sheetViews>
  <sheetFormatPr baseColWidth="10" defaultRowHeight="15" x14ac:dyDescent="0.2"/>
  <cols>
    <col min="1" max="1" width="24.83203125" bestFit="1" customWidth="1"/>
    <col min="2" max="2" width="10.83203125" style="34"/>
    <col min="3" max="3" width="11.1640625" style="34" bestFit="1" customWidth="1"/>
  </cols>
  <sheetData>
    <row r="1" spans="1:3" x14ac:dyDescent="0.2">
      <c r="B1" s="33" t="s">
        <v>8385</v>
      </c>
      <c r="C1" s="33" t="s">
        <v>8386</v>
      </c>
    </row>
    <row r="2" spans="1:3" x14ac:dyDescent="0.2">
      <c r="A2" s="32" t="s">
        <v>8387</v>
      </c>
      <c r="B2" s="34">
        <f>AVERAGE('Successful US Kickstarters'!D:D)</f>
        <v>5048.8786407766993</v>
      </c>
      <c r="C2" s="34">
        <f>AVERAGE('Failed US Kickstarters'!D:D)</f>
        <v>10554.212</v>
      </c>
    </row>
    <row r="3" spans="1:3" x14ac:dyDescent="0.2">
      <c r="A3" s="32" t="s">
        <v>8388</v>
      </c>
      <c r="B3" s="34">
        <f>MEDIAN('Successful US Kickstarters'!D:D)</f>
        <v>3000</v>
      </c>
      <c r="C3" s="34">
        <f>MEDIAN('Failed US Kickstarters'!D:D)</f>
        <v>5000</v>
      </c>
    </row>
    <row r="4" spans="1:3" x14ac:dyDescent="0.2">
      <c r="A4" s="32" t="s">
        <v>8391</v>
      </c>
      <c r="B4" s="34">
        <f>_xlfn.STDEV.P('Successful US Kickstarters'!D:D)</f>
        <v>7748.7537726373303</v>
      </c>
      <c r="C4" s="34">
        <f>_xlfn.STDEV.P('Failed US Kickstarters'!D:D)</f>
        <v>21967.731061515115</v>
      </c>
    </row>
    <row r="5" spans="1:3" x14ac:dyDescent="0.2">
      <c r="A5" s="32" t="s">
        <v>8392</v>
      </c>
      <c r="B5" s="34">
        <f>_xlfn.QUARTILE.EXC('Successful US Kickstarters'!D:D,3)</f>
        <v>5000</v>
      </c>
      <c r="C5" s="34">
        <f>_xlfn.QUARTILE.EXC('Failed US Kickstarters'!D:D,3)</f>
        <v>10000</v>
      </c>
    </row>
    <row r="6" spans="1:3" x14ac:dyDescent="0.2">
      <c r="A6" s="32" t="s">
        <v>8393</v>
      </c>
      <c r="B6" s="34">
        <f>_xlfn.QUARTILE.EXC('Successful US Kickstarters'!D:D,1)</f>
        <v>1500</v>
      </c>
      <c r="C6" s="34">
        <f>_xlfn.QUARTILE.EXC('Failed US Kickstarters'!D:D,1)</f>
        <v>2000</v>
      </c>
    </row>
    <row r="7" spans="1:3" x14ac:dyDescent="0.2">
      <c r="A7" s="32" t="s">
        <v>8394</v>
      </c>
      <c r="B7" s="34">
        <f>B5-B6</f>
        <v>3500</v>
      </c>
      <c r="C7" s="34">
        <f>C5-C6</f>
        <v>8000</v>
      </c>
    </row>
    <row r="8" spans="1:3" x14ac:dyDescent="0.2">
      <c r="A8" s="32"/>
    </row>
    <row r="9" spans="1:3" x14ac:dyDescent="0.2">
      <c r="A9" s="32" t="s">
        <v>8389</v>
      </c>
      <c r="B9" s="34">
        <f>AVERAGE('Successful US Kickstarters'!E:E)</f>
        <v>5601.5458009708727</v>
      </c>
      <c r="C9" s="34">
        <f>AVERAGE('Failed US Kickstarters'!E:E)</f>
        <v>558.65484000000004</v>
      </c>
    </row>
    <row r="10" spans="1:3" x14ac:dyDescent="0.2">
      <c r="A10" s="32" t="s">
        <v>8390</v>
      </c>
      <c r="B10" s="34">
        <f>MEDIAN('Successful US Kickstarters'!E:E)</f>
        <v>3167.5</v>
      </c>
      <c r="C10" s="34">
        <f>MEDIAN('Failed US Kickstarters'!E:E)</f>
        <v>103</v>
      </c>
    </row>
    <row r="11" spans="1:3" x14ac:dyDescent="0.2">
      <c r="A11" s="32" t="s">
        <v>8395</v>
      </c>
      <c r="B11" s="34">
        <f>_xlfn.STDEV.P('Successful US Kickstarters'!E:E)</f>
        <v>8334.5731699164608</v>
      </c>
      <c r="C11" s="34">
        <f>_xlfn.STDEV.P('Failed US Kickstarters'!E:E)</f>
        <v>1330.5230280400915</v>
      </c>
    </row>
    <row r="12" spans="1:3" x14ac:dyDescent="0.2">
      <c r="A12" s="32" t="s">
        <v>8396</v>
      </c>
      <c r="B12" s="34">
        <f>_xlfn.QUARTILE.EXC('Successful US Kickstarters'!E:E,3)</f>
        <v>5699</v>
      </c>
      <c r="C12" s="34">
        <f>_xlfn.QUARTILE.EXC('Failed US Kickstarters'!E:E, 3)</f>
        <v>501</v>
      </c>
    </row>
    <row r="13" spans="1:3" x14ac:dyDescent="0.2">
      <c r="A13" s="32" t="s">
        <v>8397</v>
      </c>
      <c r="B13" s="35">
        <f>_xlfn.QUARTILE.EXC('Successful US Kickstarters'!E:E,1)</f>
        <v>1716.5074999999999</v>
      </c>
      <c r="C13" s="35">
        <f>_xlfn.QUARTILE.EXC('Failed US Kickstarters'!E:E, 1)</f>
        <v>9.25</v>
      </c>
    </row>
    <row r="14" spans="1:3" x14ac:dyDescent="0.2">
      <c r="A14" s="32" t="s">
        <v>8398</v>
      </c>
      <c r="B14" s="34">
        <f>B12-B13</f>
        <v>3982.4925000000003</v>
      </c>
      <c r="C14" s="34">
        <f>C12-C13</f>
        <v>491.75</v>
      </c>
    </row>
    <row r="15" spans="1:3" x14ac:dyDescent="0.2">
      <c r="A15" s="32"/>
    </row>
    <row r="16" spans="1:3" x14ac:dyDescent="0.2">
      <c r="A16" s="32"/>
    </row>
    <row r="17" spans="1:3" x14ac:dyDescent="0.2">
      <c r="A17" s="32"/>
    </row>
    <row r="18" spans="1:3" x14ac:dyDescent="0.2">
      <c r="A18" s="32"/>
    </row>
    <row r="21" spans="1:3" x14ac:dyDescent="0.2">
      <c r="B21" s="33"/>
      <c r="C21" s="33"/>
    </row>
    <row r="22" spans="1:3" x14ac:dyDescent="0.2">
      <c r="A22" s="32"/>
    </row>
    <row r="23" spans="1:3" x14ac:dyDescent="0.2">
      <c r="A23" s="32"/>
    </row>
    <row r="24" spans="1:3" x14ac:dyDescent="0.2">
      <c r="A24" s="32"/>
    </row>
    <row r="25" spans="1:3" x14ac:dyDescent="0.2">
      <c r="A25" s="32"/>
    </row>
    <row r="26" spans="1:3" x14ac:dyDescent="0.2">
      <c r="A26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Distribution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Clara Potts</cp:lastModifiedBy>
  <dcterms:created xsi:type="dcterms:W3CDTF">2017-04-20T15:17:24Z</dcterms:created>
  <dcterms:modified xsi:type="dcterms:W3CDTF">2022-06-09T15:47:19Z</dcterms:modified>
</cp:coreProperties>
</file>