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75" windowHeight="9180" activeTab="3"/>
  </bookViews>
  <sheets>
    <sheet name="小教全科" sheetId="1" r:id="rId1"/>
    <sheet name="商务英语" sheetId="2" r:id="rId2"/>
    <sheet name="英语" sheetId="3" r:id="rId3"/>
    <sheet name="英语师范" sheetId="4" r:id="rId4"/>
  </sheets>
  <calcPr calcId="125725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3"/>
  <c r="K18" i="4"/>
  <c r="J18"/>
  <c r="H18"/>
  <c r="K52"/>
  <c r="J52"/>
  <c r="H52"/>
  <c r="K17"/>
  <c r="J17"/>
  <c r="H17"/>
  <c r="F17"/>
  <c r="K51"/>
  <c r="J51"/>
  <c r="H51"/>
  <c r="F51"/>
  <c r="K16"/>
  <c r="J16"/>
  <c r="H16"/>
  <c r="F16"/>
  <c r="K15"/>
  <c r="J15"/>
  <c r="H15"/>
  <c r="F15"/>
  <c r="K50"/>
  <c r="J50"/>
  <c r="H50"/>
  <c r="F50"/>
  <c r="K49"/>
  <c r="J49"/>
  <c r="H49"/>
  <c r="F49"/>
  <c r="K48"/>
  <c r="J48"/>
  <c r="H48"/>
  <c r="F48"/>
  <c r="K47"/>
  <c r="J47"/>
  <c r="H47"/>
  <c r="F47"/>
  <c r="K46"/>
  <c r="J46"/>
  <c r="H46"/>
  <c r="F46"/>
  <c r="K14"/>
  <c r="J14"/>
  <c r="H14"/>
  <c r="F14"/>
  <c r="K45"/>
  <c r="J45"/>
  <c r="H45"/>
  <c r="F45"/>
  <c r="K13"/>
  <c r="J13"/>
  <c r="H13"/>
  <c r="F13"/>
  <c r="K44"/>
  <c r="J44"/>
  <c r="H44"/>
  <c r="F44"/>
  <c r="K12"/>
  <c r="J12"/>
  <c r="H12"/>
  <c r="F12"/>
  <c r="K43"/>
  <c r="J43"/>
  <c r="H43"/>
  <c r="F43"/>
  <c r="K11"/>
  <c r="J11"/>
  <c r="H11"/>
  <c r="F11"/>
  <c r="K42"/>
  <c r="J42"/>
  <c r="H42"/>
  <c r="F42"/>
  <c r="K10"/>
  <c r="J10"/>
  <c r="H10"/>
  <c r="F10"/>
  <c r="K41"/>
  <c r="J41"/>
  <c r="H41"/>
  <c r="F41"/>
  <c r="K40"/>
  <c r="J40"/>
  <c r="H40"/>
  <c r="F40"/>
  <c r="K39"/>
  <c r="J39"/>
  <c r="H39"/>
  <c r="F39"/>
  <c r="K38"/>
  <c r="J38"/>
  <c r="H38"/>
  <c r="F38"/>
  <c r="K37"/>
  <c r="J37"/>
  <c r="H37"/>
  <c r="F37"/>
  <c r="K36"/>
  <c r="J36"/>
  <c r="H36"/>
  <c r="F36"/>
  <c r="K35"/>
  <c r="J35"/>
  <c r="H35"/>
  <c r="F35"/>
  <c r="K34"/>
  <c r="J34"/>
  <c r="H34"/>
  <c r="F34"/>
  <c r="K33"/>
  <c r="J33"/>
  <c r="H33"/>
  <c r="F33"/>
  <c r="K32"/>
  <c r="J32"/>
  <c r="H32"/>
  <c r="F32"/>
  <c r="K31"/>
  <c r="J31"/>
  <c r="H31"/>
  <c r="F31"/>
  <c r="K9"/>
  <c r="J9"/>
  <c r="H9"/>
  <c r="F9"/>
  <c r="K8"/>
  <c r="J8"/>
  <c r="H8"/>
  <c r="F8"/>
  <c r="K30"/>
  <c r="J30"/>
  <c r="H30"/>
  <c r="F30"/>
  <c r="K7"/>
  <c r="J7"/>
  <c r="H7"/>
  <c r="F7"/>
  <c r="K29"/>
  <c r="J29"/>
  <c r="H29"/>
  <c r="F29"/>
  <c r="K28"/>
  <c r="J28"/>
  <c r="H28"/>
  <c r="F28"/>
  <c r="K6"/>
  <c r="J6"/>
  <c r="H6"/>
  <c r="F6"/>
  <c r="K27"/>
  <c r="J27"/>
  <c r="H27"/>
  <c r="F27"/>
  <c r="K26"/>
  <c r="J26"/>
  <c r="H26"/>
  <c r="F26"/>
  <c r="K25"/>
  <c r="J25"/>
  <c r="H25"/>
  <c r="F25"/>
  <c r="K24"/>
  <c r="J24"/>
  <c r="H24"/>
  <c r="F24"/>
  <c r="K5"/>
  <c r="J5"/>
  <c r="H5"/>
  <c r="F5"/>
  <c r="K21"/>
  <c r="J21"/>
  <c r="H21"/>
  <c r="F21"/>
  <c r="K53"/>
  <c r="J53"/>
  <c r="H53"/>
  <c r="F53"/>
  <c r="K20"/>
  <c r="J20"/>
  <c r="H20"/>
  <c r="F20"/>
  <c r="K19"/>
  <c r="J19"/>
  <c r="H19"/>
  <c r="F19"/>
  <c r="K23"/>
  <c r="J23"/>
  <c r="H23"/>
  <c r="F23"/>
  <c r="K4"/>
  <c r="J4"/>
  <c r="H4"/>
  <c r="F4"/>
  <c r="K22"/>
  <c r="J22"/>
  <c r="H22"/>
  <c r="F22"/>
  <c r="K3"/>
  <c r="J3"/>
  <c r="H3"/>
  <c r="F3"/>
  <c r="K42" i="3"/>
  <c r="J42"/>
  <c r="H42"/>
  <c r="F42"/>
  <c r="K41"/>
  <c r="J41"/>
  <c r="H41"/>
  <c r="F41"/>
  <c r="K40"/>
  <c r="J40"/>
  <c r="H40"/>
  <c r="F40"/>
  <c r="K39"/>
  <c r="J39"/>
  <c r="H39"/>
  <c r="F39"/>
  <c r="K38"/>
  <c r="J38"/>
  <c r="H38"/>
  <c r="F38"/>
  <c r="K37"/>
  <c r="J37"/>
  <c r="H37"/>
  <c r="F37"/>
  <c r="K36"/>
  <c r="J36"/>
  <c r="H36"/>
  <c r="F36"/>
  <c r="K35"/>
  <c r="J35"/>
  <c r="H35"/>
  <c r="F35"/>
  <c r="K34"/>
  <c r="J34"/>
  <c r="H34"/>
  <c r="F34"/>
  <c r="K33"/>
  <c r="J33"/>
  <c r="H33"/>
  <c r="F33"/>
  <c r="K32"/>
  <c r="J32"/>
  <c r="H32"/>
  <c r="F32"/>
  <c r="K31"/>
  <c r="J31"/>
  <c r="H31"/>
  <c r="F31"/>
  <c r="K30"/>
  <c r="J30"/>
  <c r="H30"/>
  <c r="F30"/>
  <c r="K29"/>
  <c r="J29"/>
  <c r="H29"/>
  <c r="F29"/>
  <c r="K28"/>
  <c r="J28"/>
  <c r="H28"/>
  <c r="F28"/>
  <c r="K27"/>
  <c r="J27"/>
  <c r="H27"/>
  <c r="F27"/>
  <c r="K26"/>
  <c r="J26"/>
  <c r="H26"/>
  <c r="F26"/>
  <c r="K25"/>
  <c r="J25"/>
  <c r="H25"/>
  <c r="F25"/>
  <c r="K24"/>
  <c r="J24"/>
  <c r="H24"/>
  <c r="F24"/>
  <c r="K23"/>
  <c r="J23"/>
  <c r="H23"/>
  <c r="F23"/>
  <c r="K22"/>
  <c r="J22"/>
  <c r="H22"/>
  <c r="F22"/>
  <c r="K21"/>
  <c r="J21"/>
  <c r="H21"/>
  <c r="F21"/>
  <c r="K20"/>
  <c r="J20"/>
  <c r="H20"/>
  <c r="F20"/>
  <c r="K19"/>
  <c r="J19"/>
  <c r="H19"/>
  <c r="F19"/>
  <c r="K18"/>
  <c r="J18"/>
  <c r="H18"/>
  <c r="F18"/>
  <c r="K17"/>
  <c r="J17"/>
  <c r="H17"/>
  <c r="F17"/>
  <c r="K16"/>
  <c r="J16"/>
  <c r="H16"/>
  <c r="F16"/>
  <c r="K15"/>
  <c r="J15"/>
  <c r="H15"/>
  <c r="F15"/>
  <c r="K14"/>
  <c r="J14"/>
  <c r="H14"/>
  <c r="F14"/>
  <c r="K13"/>
  <c r="J13"/>
  <c r="H13"/>
  <c r="F13"/>
  <c r="K12"/>
  <c r="J12"/>
  <c r="H12"/>
  <c r="F12"/>
  <c r="K11"/>
  <c r="J11"/>
  <c r="H11"/>
  <c r="F11"/>
  <c r="K10"/>
  <c r="J10"/>
  <c r="H10"/>
  <c r="F10"/>
  <c r="K9"/>
  <c r="J9"/>
  <c r="H9"/>
  <c r="F9"/>
  <c r="K8"/>
  <c r="J8"/>
  <c r="H8"/>
  <c r="F8"/>
  <c r="K7"/>
  <c r="J7"/>
  <c r="H7"/>
  <c r="F7"/>
  <c r="K6"/>
  <c r="J6"/>
  <c r="H6"/>
  <c r="F6"/>
  <c r="K5"/>
  <c r="J5"/>
  <c r="H5"/>
  <c r="F5"/>
  <c r="K4"/>
  <c r="J4"/>
  <c r="H4"/>
  <c r="F4"/>
  <c r="K3"/>
  <c r="J3"/>
  <c r="H3"/>
  <c r="F3"/>
  <c r="K110" i="2"/>
  <c r="J110"/>
  <c r="H110"/>
  <c r="F110"/>
  <c r="K109"/>
  <c r="J109"/>
  <c r="H109"/>
  <c r="K108"/>
  <c r="J108"/>
  <c r="H108"/>
  <c r="K107"/>
  <c r="J107"/>
  <c r="H107"/>
  <c r="K106"/>
  <c r="J106"/>
  <c r="H106"/>
  <c r="K105"/>
  <c r="J105"/>
  <c r="H105"/>
  <c r="K104"/>
  <c r="J104"/>
  <c r="H104"/>
  <c r="K103"/>
  <c r="J103"/>
  <c r="H103"/>
  <c r="K102"/>
  <c r="J102"/>
  <c r="H102"/>
  <c r="K101"/>
  <c r="J101"/>
  <c r="H101"/>
  <c r="K100"/>
  <c r="J100"/>
  <c r="H100"/>
  <c r="K99"/>
  <c r="J99"/>
  <c r="H99"/>
  <c r="K98"/>
  <c r="J98"/>
  <c r="H98"/>
  <c r="K97"/>
  <c r="J97"/>
  <c r="H97"/>
  <c r="K96"/>
  <c r="J96"/>
  <c r="H96"/>
  <c r="K95"/>
  <c r="J95"/>
  <c r="H95"/>
  <c r="K94"/>
  <c r="J94"/>
  <c r="H94"/>
  <c r="K93"/>
  <c r="J93"/>
  <c r="H93"/>
  <c r="K92"/>
  <c r="J92"/>
  <c r="H92"/>
  <c r="K91"/>
  <c r="J91"/>
  <c r="H91"/>
  <c r="K90"/>
  <c r="J90"/>
  <c r="H90"/>
  <c r="K89"/>
  <c r="J89"/>
  <c r="H89"/>
  <c r="K88"/>
  <c r="J88"/>
  <c r="H88"/>
  <c r="F88"/>
  <c r="K87"/>
  <c r="J87"/>
  <c r="H87"/>
  <c r="F87"/>
  <c r="K86"/>
  <c r="J86"/>
  <c r="H86"/>
  <c r="F86"/>
  <c r="K85"/>
  <c r="J85"/>
  <c r="H85"/>
  <c r="F85"/>
  <c r="K84"/>
  <c r="J84"/>
  <c r="H84"/>
  <c r="F84"/>
  <c r="K83"/>
  <c r="J83"/>
  <c r="H83"/>
  <c r="F83"/>
  <c r="K82"/>
  <c r="J82"/>
  <c r="H82"/>
  <c r="F82"/>
  <c r="K81"/>
  <c r="J81"/>
  <c r="H81"/>
  <c r="F81"/>
  <c r="K80"/>
  <c r="J80"/>
  <c r="H80"/>
  <c r="F80"/>
  <c r="K79"/>
  <c r="J79"/>
  <c r="H79"/>
  <c r="F79"/>
  <c r="K78"/>
  <c r="J78"/>
  <c r="H78"/>
  <c r="F78"/>
  <c r="K77"/>
  <c r="J77"/>
  <c r="H77"/>
  <c r="F77"/>
  <c r="K76"/>
  <c r="J76"/>
  <c r="H76"/>
  <c r="F76"/>
  <c r="K75"/>
  <c r="J75"/>
  <c r="H75"/>
  <c r="F75"/>
  <c r="K74"/>
  <c r="J74"/>
  <c r="H74"/>
  <c r="F74"/>
  <c r="K73"/>
  <c r="J73"/>
  <c r="H73"/>
  <c r="F73"/>
  <c r="K72"/>
  <c r="J72"/>
  <c r="H72"/>
  <c r="F72"/>
  <c r="K71"/>
  <c r="J71"/>
  <c r="H71"/>
  <c r="F71"/>
  <c r="K70"/>
  <c r="J70"/>
  <c r="H70"/>
  <c r="F70"/>
  <c r="K69"/>
  <c r="J69"/>
  <c r="H69"/>
  <c r="F69"/>
  <c r="K68"/>
  <c r="J68"/>
  <c r="H68"/>
  <c r="F68"/>
  <c r="K67"/>
  <c r="J67"/>
  <c r="H67"/>
  <c r="F67"/>
  <c r="K66"/>
  <c r="J66"/>
  <c r="H66"/>
  <c r="F66"/>
  <c r="K65"/>
  <c r="J65"/>
  <c r="H65"/>
  <c r="F65"/>
  <c r="K64"/>
  <c r="J64"/>
  <c r="H64"/>
  <c r="F64"/>
  <c r="K63"/>
  <c r="J63"/>
  <c r="H63"/>
  <c r="F63"/>
  <c r="K62"/>
  <c r="J62"/>
  <c r="H62"/>
  <c r="F62"/>
  <c r="K61"/>
  <c r="J61"/>
  <c r="H61"/>
  <c r="F61"/>
  <c r="K60"/>
  <c r="J60"/>
  <c r="H60"/>
  <c r="F60"/>
  <c r="K59"/>
  <c r="J59"/>
  <c r="H59"/>
  <c r="F59"/>
  <c r="K58"/>
  <c r="J58"/>
  <c r="H58"/>
  <c r="F58"/>
  <c r="K57"/>
  <c r="J57"/>
  <c r="H57"/>
  <c r="F57"/>
  <c r="K56"/>
  <c r="J56"/>
  <c r="H56"/>
  <c r="F56"/>
  <c r="K55"/>
  <c r="J55"/>
  <c r="H55"/>
  <c r="F55"/>
  <c r="K54"/>
  <c r="J54"/>
  <c r="H54"/>
  <c r="F54"/>
  <c r="K53"/>
  <c r="J53"/>
  <c r="H53"/>
  <c r="F53"/>
  <c r="K52"/>
  <c r="J52"/>
  <c r="H52"/>
  <c r="F52"/>
  <c r="K51"/>
  <c r="J51"/>
  <c r="H51"/>
  <c r="F51"/>
  <c r="K50"/>
  <c r="J50"/>
  <c r="H50"/>
  <c r="F50"/>
  <c r="K49"/>
  <c r="J49"/>
  <c r="H49"/>
  <c r="F49"/>
  <c r="K48"/>
  <c r="J48"/>
  <c r="H48"/>
  <c r="F48"/>
  <c r="K47"/>
  <c r="J47"/>
  <c r="H47"/>
  <c r="F47"/>
  <c r="K46"/>
  <c r="J46"/>
  <c r="H46"/>
  <c r="F46"/>
  <c r="K45"/>
  <c r="J45"/>
  <c r="H45"/>
  <c r="F45"/>
  <c r="K44"/>
  <c r="J44"/>
  <c r="H44"/>
  <c r="F44"/>
  <c r="K43"/>
  <c r="J43"/>
  <c r="H43"/>
  <c r="F43"/>
  <c r="K42"/>
  <c r="J42"/>
  <c r="H42"/>
  <c r="F42"/>
  <c r="K41"/>
  <c r="J41"/>
  <c r="H41"/>
  <c r="F41"/>
  <c r="K40"/>
  <c r="J40"/>
  <c r="H40"/>
  <c r="F40"/>
  <c r="K39"/>
  <c r="J39"/>
  <c r="H39"/>
  <c r="F39"/>
  <c r="K38"/>
  <c r="J38"/>
  <c r="H38"/>
  <c r="F38"/>
  <c r="K37"/>
  <c r="J37"/>
  <c r="H37"/>
  <c r="F37"/>
  <c r="K36"/>
  <c r="J36"/>
  <c r="H36"/>
  <c r="F36"/>
  <c r="K35"/>
  <c r="J35"/>
  <c r="H35"/>
  <c r="F35"/>
  <c r="K34"/>
  <c r="J34"/>
  <c r="H34"/>
  <c r="F34"/>
  <c r="K33"/>
  <c r="J33"/>
  <c r="H33"/>
  <c r="F33"/>
  <c r="K32"/>
  <c r="J32"/>
  <c r="H32"/>
  <c r="F32"/>
  <c r="K31"/>
  <c r="J31"/>
  <c r="H31"/>
  <c r="F31"/>
  <c r="K30"/>
  <c r="J30"/>
  <c r="H30"/>
  <c r="F30"/>
  <c r="K29"/>
  <c r="J29"/>
  <c r="H29"/>
  <c r="F29"/>
  <c r="K28"/>
  <c r="J28"/>
  <c r="H28"/>
  <c r="F28"/>
  <c r="K27"/>
  <c r="J27"/>
  <c r="H27"/>
  <c r="F27"/>
  <c r="K26"/>
  <c r="J26"/>
  <c r="H26"/>
  <c r="F26"/>
  <c r="K25"/>
  <c r="J25"/>
  <c r="H25"/>
  <c r="F25"/>
  <c r="K24"/>
  <c r="J24"/>
  <c r="H24"/>
  <c r="F24"/>
  <c r="K23"/>
  <c r="J23"/>
  <c r="H23"/>
  <c r="F23"/>
  <c r="K22"/>
  <c r="J22"/>
  <c r="H22"/>
  <c r="F22"/>
  <c r="K21"/>
  <c r="J21"/>
  <c r="H21"/>
  <c r="F21"/>
  <c r="K20"/>
  <c r="J20"/>
  <c r="H20"/>
  <c r="F20"/>
  <c r="K19"/>
  <c r="J19"/>
  <c r="H19"/>
  <c r="F19"/>
  <c r="K18"/>
  <c r="J18"/>
  <c r="H18"/>
  <c r="F18"/>
  <c r="K17"/>
  <c r="J17"/>
  <c r="H17"/>
  <c r="F17"/>
  <c r="K16"/>
  <c r="J16"/>
  <c r="H16"/>
  <c r="F16"/>
  <c r="K15"/>
  <c r="J15"/>
  <c r="H15"/>
  <c r="F15"/>
  <c r="K14"/>
  <c r="J14"/>
  <c r="H14"/>
  <c r="F14"/>
  <c r="K13"/>
  <c r="J13"/>
  <c r="H13"/>
  <c r="F13"/>
  <c r="K12"/>
  <c r="J12"/>
  <c r="H12"/>
  <c r="F12"/>
  <c r="K11"/>
  <c r="J11"/>
  <c r="H11"/>
  <c r="F11"/>
  <c r="K10"/>
  <c r="J10"/>
  <c r="H10"/>
  <c r="F10"/>
  <c r="K9"/>
  <c r="J9"/>
  <c r="H9"/>
  <c r="F9"/>
  <c r="K8"/>
  <c r="J8"/>
  <c r="H8"/>
  <c r="F8"/>
  <c r="K7"/>
  <c r="J7"/>
  <c r="H7"/>
  <c r="F7"/>
  <c r="K6"/>
  <c r="J6"/>
  <c r="H6"/>
  <c r="F6"/>
  <c r="K5"/>
  <c r="J5"/>
  <c r="H5"/>
  <c r="F5"/>
  <c r="K4"/>
  <c r="J4"/>
  <c r="H4"/>
  <c r="F4"/>
  <c r="K3"/>
  <c r="J3"/>
  <c r="H3"/>
  <c r="F3"/>
</calcChain>
</file>

<file path=xl/sharedStrings.xml><?xml version="1.0" encoding="utf-8"?>
<sst xmlns="http://schemas.openxmlformats.org/spreadsheetml/2006/main" count="883" uniqueCount="453">
  <si>
    <t>2019届本科毕业论文成绩（小教全科）</t>
    <phoneticPr fontId="1" type="noConversion"/>
  </si>
  <si>
    <t>姓名</t>
  </si>
  <si>
    <t>性别</t>
  </si>
  <si>
    <t>学号</t>
  </si>
  <si>
    <t>学生选题方向</t>
  </si>
  <si>
    <t>指导老师评分</t>
  </si>
  <si>
    <t>指导老师分数*0.4</t>
  </si>
  <si>
    <t>评阅老师评分</t>
  </si>
  <si>
    <t>评阅老师评分*0.3</t>
  </si>
  <si>
    <t>答辩成绩</t>
  </si>
  <si>
    <t>答辩成绩*0.3</t>
  </si>
  <si>
    <t>总评</t>
  </si>
  <si>
    <t>李志强</t>
  </si>
  <si>
    <t>男</t>
  </si>
  <si>
    <t>论文(中文)</t>
  </si>
  <si>
    <t>袁捷</t>
  </si>
  <si>
    <t>女</t>
  </si>
  <si>
    <t>李月</t>
  </si>
  <si>
    <t>李巧</t>
  </si>
  <si>
    <t>李丹</t>
  </si>
  <si>
    <t>唐屹</t>
  </si>
  <si>
    <t>朱永红</t>
  </si>
  <si>
    <t>罗淞柏</t>
  </si>
  <si>
    <t>白小娟</t>
  </si>
  <si>
    <t>颜冰</t>
  </si>
  <si>
    <t>吴文俊</t>
  </si>
  <si>
    <t>李宗艺</t>
  </si>
  <si>
    <t>郑红红</t>
  </si>
  <si>
    <t>常余欢</t>
  </si>
  <si>
    <t>许丹丹</t>
  </si>
  <si>
    <t>万小琼</t>
  </si>
  <si>
    <t>陈慧娟</t>
  </si>
  <si>
    <t>黄倩</t>
  </si>
  <si>
    <t>彭可</t>
  </si>
  <si>
    <t>黄礼玲</t>
  </si>
  <si>
    <t>王凤平</t>
  </si>
  <si>
    <t>冉檐柑</t>
  </si>
  <si>
    <t>李林聪</t>
  </si>
  <si>
    <t>谢君怡</t>
  </si>
  <si>
    <t>杨钦森</t>
  </si>
  <si>
    <t>罗芙蓉</t>
  </si>
  <si>
    <t>周长江</t>
  </si>
  <si>
    <t>王琼</t>
  </si>
  <si>
    <t>张俊杰</t>
  </si>
  <si>
    <t>周家红</t>
  </si>
  <si>
    <t>何春静</t>
  </si>
  <si>
    <t>吴玉容</t>
  </si>
  <si>
    <t>骆路露</t>
  </si>
  <si>
    <t>冉珍</t>
  </si>
  <si>
    <t>罗小芳</t>
  </si>
  <si>
    <t>杨蔓</t>
  </si>
  <si>
    <t>白翠平</t>
  </si>
  <si>
    <t>向欢</t>
  </si>
  <si>
    <t>陈干</t>
  </si>
  <si>
    <t>石佳玉</t>
  </si>
  <si>
    <t>石秋娅</t>
  </si>
  <si>
    <t>刘欣</t>
  </si>
  <si>
    <t>钱宇兰</t>
  </si>
  <si>
    <t>赵娜娜</t>
  </si>
  <si>
    <t>邓吉杨</t>
  </si>
  <si>
    <t>戴孟余</t>
  </si>
  <si>
    <t>伍江珍</t>
  </si>
  <si>
    <t>陈柯</t>
  </si>
  <si>
    <t>杨用</t>
  </si>
  <si>
    <t>龙宇</t>
  </si>
  <si>
    <t>赵琴</t>
  </si>
  <si>
    <t>杨晓婷</t>
  </si>
  <si>
    <t>赵珊珊</t>
  </si>
  <si>
    <t>龙旭</t>
  </si>
  <si>
    <t>王炜</t>
  </si>
  <si>
    <t>白和骏</t>
  </si>
  <si>
    <t>丁家丽</t>
  </si>
  <si>
    <t>李芫</t>
  </si>
  <si>
    <t>唐萧萧</t>
  </si>
  <si>
    <t>邓玉萍</t>
  </si>
  <si>
    <t>雷泽田</t>
  </si>
  <si>
    <t>杨玲玲</t>
  </si>
  <si>
    <t>李婷立</t>
  </si>
  <si>
    <t>陈辉</t>
  </si>
  <si>
    <t>王力平</t>
  </si>
  <si>
    <t>刘杰</t>
  </si>
  <si>
    <t>杨棋姝</t>
  </si>
  <si>
    <t>余诗韵</t>
  </si>
  <si>
    <t>陈长林</t>
  </si>
  <si>
    <t>胡蓝方</t>
  </si>
  <si>
    <t>杜琴琴</t>
  </si>
  <si>
    <t>张华</t>
  </si>
  <si>
    <t>翟永庆</t>
  </si>
  <si>
    <t>陈凤春</t>
  </si>
  <si>
    <t>邓维</t>
  </si>
  <si>
    <t>黄恒</t>
  </si>
  <si>
    <t>龚茂丽</t>
  </si>
  <si>
    <t>程倩</t>
  </si>
  <si>
    <t>杨聆</t>
  </si>
  <si>
    <t>李含放</t>
  </si>
  <si>
    <t>任清</t>
  </si>
  <si>
    <t>张锐</t>
  </si>
  <si>
    <t>向秋寒</t>
  </si>
  <si>
    <t>高欢欢</t>
  </si>
  <si>
    <t>唐春梅</t>
  </si>
  <si>
    <t>李昌胜</t>
  </si>
  <si>
    <t>刘柳燕</t>
  </si>
  <si>
    <t>田静</t>
  </si>
  <si>
    <t>张艺璇</t>
  </si>
  <si>
    <t>赵丽琴</t>
  </si>
  <si>
    <t>付明</t>
  </si>
  <si>
    <t>郑江艳</t>
  </si>
  <si>
    <t>陈川</t>
  </si>
  <si>
    <t>邹青青</t>
  </si>
  <si>
    <t>曾修涵</t>
  </si>
  <si>
    <t>莫玉凤</t>
  </si>
  <si>
    <t>李敏慧</t>
  </si>
  <si>
    <t>陈倩</t>
  </si>
  <si>
    <t>张雷</t>
  </si>
  <si>
    <t>唐娜</t>
  </si>
  <si>
    <t>罗秀玲</t>
  </si>
  <si>
    <t>康超</t>
  </si>
  <si>
    <t>余亚宁</t>
  </si>
  <si>
    <t>周群辉</t>
  </si>
  <si>
    <t>张娟</t>
  </si>
  <si>
    <t>陶雪</t>
  </si>
  <si>
    <t>谭仁红</t>
  </si>
  <si>
    <t>学生姓名</t>
  </si>
  <si>
    <t>学生编号</t>
  </si>
  <si>
    <t>指导老师成绩原始分</t>
  </si>
  <si>
    <t>指导老师成绩折合分（*0.4）</t>
  </si>
  <si>
    <t>评阅老师成绩原始分</t>
  </si>
  <si>
    <t>评阅老师成绩折合分（*0.3）</t>
  </si>
  <si>
    <t>答辩平均成绩（正确）</t>
  </si>
  <si>
    <t>答辩成绩折合分（*0.3）</t>
  </si>
  <si>
    <t>总评成绩</t>
  </si>
  <si>
    <t>杨亚</t>
  </si>
  <si>
    <t>陈梦圆</t>
  </si>
  <si>
    <t>1510204133</t>
  </si>
  <si>
    <t>董晶晶</t>
  </si>
  <si>
    <r>
      <rPr>
        <sz val="11"/>
        <rFont val="宋体"/>
        <family val="3"/>
        <charset val="134"/>
      </rPr>
      <t>1510204</t>
    </r>
    <r>
      <rPr>
        <sz val="12"/>
        <rFont val="宋体"/>
        <family val="3"/>
        <charset val="134"/>
      </rPr>
      <t>237</t>
    </r>
  </si>
  <si>
    <t>陈意涵</t>
  </si>
  <si>
    <t>1510703434</t>
  </si>
  <si>
    <t>丁楚凡</t>
  </si>
  <si>
    <t>1510401101</t>
  </si>
  <si>
    <t>朱湘宇</t>
  </si>
  <si>
    <t>1510401102</t>
  </si>
  <si>
    <t>彭鸣山</t>
  </si>
  <si>
    <t>1510401103</t>
  </si>
  <si>
    <t>徐沛</t>
  </si>
  <si>
    <t>1510401105</t>
  </si>
  <si>
    <t>匡正潇</t>
  </si>
  <si>
    <t>1510401106</t>
  </si>
  <si>
    <t>唐小淇</t>
  </si>
  <si>
    <t>1510401107</t>
  </si>
  <si>
    <t>温习艺</t>
  </si>
  <si>
    <t>1510401108</t>
  </si>
  <si>
    <t>贺剑秋</t>
  </si>
  <si>
    <t>杨语嫣</t>
  </si>
  <si>
    <t>1510401111</t>
  </si>
  <si>
    <t>王巧</t>
  </si>
  <si>
    <t>1510401112</t>
  </si>
  <si>
    <t>于雨晴</t>
  </si>
  <si>
    <t>1510401113</t>
  </si>
  <si>
    <t>王铃</t>
  </si>
  <si>
    <t>1510401114</t>
  </si>
  <si>
    <t>马玉莲</t>
  </si>
  <si>
    <t>1510401115</t>
  </si>
  <si>
    <t>白世杰</t>
  </si>
  <si>
    <t>1510401116</t>
  </si>
  <si>
    <t>王丽琴</t>
  </si>
  <si>
    <t>1510401117</t>
  </si>
  <si>
    <t>任越崎</t>
  </si>
  <si>
    <t>1510401118</t>
  </si>
  <si>
    <t>张菁</t>
  </si>
  <si>
    <t>1510401119</t>
  </si>
  <si>
    <t>顾城城</t>
  </si>
  <si>
    <t>李菡</t>
  </si>
  <si>
    <t>1510401121</t>
  </si>
  <si>
    <t>肖鹏</t>
  </si>
  <si>
    <t>1510401122</t>
  </si>
  <si>
    <t>张周渝</t>
  </si>
  <si>
    <t>1510401123</t>
  </si>
  <si>
    <t>罗萍</t>
  </si>
  <si>
    <t>1510401124</t>
  </si>
  <si>
    <t>陈芋廷</t>
  </si>
  <si>
    <t>刘高利</t>
  </si>
  <si>
    <t>1510401127</t>
  </si>
  <si>
    <t>周文娟</t>
  </si>
  <si>
    <t>1510401128</t>
  </si>
  <si>
    <t>程慧</t>
  </si>
  <si>
    <t>1510401129</t>
  </si>
  <si>
    <t>何叶</t>
  </si>
  <si>
    <t>1510401130</t>
  </si>
  <si>
    <t>宦宇</t>
  </si>
  <si>
    <t>1510401131</t>
  </si>
  <si>
    <t>田双双</t>
  </si>
  <si>
    <t>1510401132</t>
  </si>
  <si>
    <t>廖丽娇</t>
  </si>
  <si>
    <t>1510401133</t>
  </si>
  <si>
    <t>赵玲玲</t>
  </si>
  <si>
    <t>1510401134</t>
  </si>
  <si>
    <t>张刘黎</t>
  </si>
  <si>
    <t>朱纤纤</t>
  </si>
  <si>
    <t>1510401136</t>
  </si>
  <si>
    <t>郭玲</t>
  </si>
  <si>
    <t>1510401137</t>
  </si>
  <si>
    <t>李欣</t>
  </si>
  <si>
    <t>1510401138</t>
  </si>
  <si>
    <t>谢佳丽</t>
  </si>
  <si>
    <t>1510401139</t>
  </si>
  <si>
    <t>黄洁</t>
  </si>
  <si>
    <t>1510401140</t>
  </si>
  <si>
    <t>刘尽</t>
  </si>
  <si>
    <t>1510401141</t>
  </si>
  <si>
    <t>程吉</t>
  </si>
  <si>
    <t>1510401142</t>
  </si>
  <si>
    <t>秦鸿</t>
  </si>
  <si>
    <t>1510401143</t>
  </si>
  <si>
    <t>向海霞</t>
  </si>
  <si>
    <t>1510401144</t>
  </si>
  <si>
    <t>彭艳</t>
  </si>
  <si>
    <t>1510401145</t>
  </si>
  <si>
    <t>张琴</t>
  </si>
  <si>
    <t>1510401146</t>
  </si>
  <si>
    <t>刘立群</t>
  </si>
  <si>
    <t>1510401147</t>
  </si>
  <si>
    <t>钟春</t>
  </si>
  <si>
    <t>1510401148</t>
  </si>
  <si>
    <t>易雪</t>
  </si>
  <si>
    <t>1510401149</t>
  </si>
  <si>
    <t>王勤</t>
  </si>
  <si>
    <t>周丹</t>
  </si>
  <si>
    <t>朱丽霞</t>
  </si>
  <si>
    <t>张雁秋</t>
  </si>
  <si>
    <t>朱星</t>
  </si>
  <si>
    <t>王芸芸</t>
  </si>
  <si>
    <t>1510401201</t>
  </si>
  <si>
    <t>1510401202</t>
  </si>
  <si>
    <t>李香敏</t>
  </si>
  <si>
    <t>1510401203</t>
  </si>
  <si>
    <t>杨媛</t>
  </si>
  <si>
    <t>1510401204</t>
  </si>
  <si>
    <t>孙学婧</t>
  </si>
  <si>
    <t>1510401205</t>
  </si>
  <si>
    <t>肖雯雯</t>
  </si>
  <si>
    <t>谯楠儿</t>
  </si>
  <si>
    <t>1510401207</t>
  </si>
  <si>
    <t>蒲东方</t>
  </si>
  <si>
    <t>1510401208</t>
  </si>
  <si>
    <t>王江月</t>
  </si>
  <si>
    <t>1510401209</t>
  </si>
  <si>
    <t>魏颖</t>
  </si>
  <si>
    <t>1510401210</t>
  </si>
  <si>
    <t>彭利红</t>
  </si>
  <si>
    <t>1510401213</t>
  </si>
  <si>
    <t>刘彧彤</t>
  </si>
  <si>
    <t>1510401214</t>
  </si>
  <si>
    <t>张沛宇</t>
  </si>
  <si>
    <t>梅傲霜</t>
  </si>
  <si>
    <t>赵侦权</t>
  </si>
  <si>
    <t>1510401217</t>
  </si>
  <si>
    <t>张雅兰</t>
  </si>
  <si>
    <t>1510401218</t>
  </si>
  <si>
    <t>郑敏</t>
  </si>
  <si>
    <t>1510401219</t>
  </si>
  <si>
    <t>魏群益</t>
  </si>
  <si>
    <t>谢双蔚</t>
  </si>
  <si>
    <t>1510401221</t>
  </si>
  <si>
    <t>周洋</t>
  </si>
  <si>
    <t>1510401222</t>
  </si>
  <si>
    <t>毕艺菡</t>
  </si>
  <si>
    <t>1510401223</t>
  </si>
  <si>
    <t>王悦</t>
  </si>
  <si>
    <t>1510401224</t>
  </si>
  <si>
    <t>唐梅</t>
  </si>
  <si>
    <t>徐玉靓</t>
  </si>
  <si>
    <t>1510401226</t>
  </si>
  <si>
    <t>杨萍</t>
  </si>
  <si>
    <t>陈玉</t>
  </si>
  <si>
    <t>1510401228</t>
  </si>
  <si>
    <t>张晨婧</t>
  </si>
  <si>
    <t>1510401229</t>
  </si>
  <si>
    <t>冉梁</t>
  </si>
  <si>
    <t>1510401230</t>
  </si>
  <si>
    <t>熊瑜</t>
  </si>
  <si>
    <t>1510401231</t>
  </si>
  <si>
    <t>闵荣翠</t>
  </si>
  <si>
    <t>杨杰</t>
  </si>
  <si>
    <t>1510401233</t>
  </si>
  <si>
    <t>蒋尚峰</t>
  </si>
  <si>
    <t>1510401234</t>
  </si>
  <si>
    <t>万爽</t>
  </si>
  <si>
    <t>1510401235</t>
  </si>
  <si>
    <t>胡代祥</t>
  </si>
  <si>
    <t>1510401236</t>
  </si>
  <si>
    <t>盛芳</t>
  </si>
  <si>
    <t>1510401237</t>
  </si>
  <si>
    <t>刘俊名</t>
  </si>
  <si>
    <t>1510401238</t>
  </si>
  <si>
    <t>谢珊</t>
  </si>
  <si>
    <t>1510401239</t>
  </si>
  <si>
    <t>文礼花</t>
  </si>
  <si>
    <t>1510401240</t>
  </si>
  <si>
    <t>杨欢</t>
  </si>
  <si>
    <t>1510401241</t>
  </si>
  <si>
    <t>梁玲锐</t>
  </si>
  <si>
    <t>1510401242</t>
  </si>
  <si>
    <t>李娜</t>
  </si>
  <si>
    <t>1510401243</t>
  </si>
  <si>
    <t>谭平净</t>
  </si>
  <si>
    <t>1510401244</t>
  </si>
  <si>
    <t>冉凤娇</t>
  </si>
  <si>
    <t>1510401245</t>
  </si>
  <si>
    <t>项雅璐</t>
  </si>
  <si>
    <t>1510401246</t>
  </si>
  <si>
    <t>洪珮</t>
  </si>
  <si>
    <t>1510401247</t>
  </si>
  <si>
    <t>李彩凤</t>
  </si>
  <si>
    <t>1510401248</t>
  </si>
  <si>
    <t>丁妙</t>
  </si>
  <si>
    <t>1510401249</t>
  </si>
  <si>
    <t>王何鑫</t>
  </si>
  <si>
    <t>韩晶</t>
  </si>
  <si>
    <t>杜欢</t>
  </si>
  <si>
    <t>徐峰</t>
  </si>
  <si>
    <t>易思言</t>
  </si>
  <si>
    <t>2019届本科毕业论文成绩（商务英语）</t>
    <phoneticPr fontId="1" type="noConversion"/>
  </si>
  <si>
    <t>答辩平均成绩</t>
  </si>
  <si>
    <t>甄廷亭</t>
  </si>
  <si>
    <t>何璧君</t>
  </si>
  <si>
    <t>张庆榆</t>
  </si>
  <si>
    <t>洪子沛</t>
  </si>
  <si>
    <t>令狐秀秀</t>
  </si>
  <si>
    <t>穆永霞</t>
  </si>
  <si>
    <t>何山川</t>
  </si>
  <si>
    <t>付涛</t>
  </si>
  <si>
    <t>马苑育</t>
  </si>
  <si>
    <t>黄莹</t>
  </si>
  <si>
    <t>罗佳佳</t>
  </si>
  <si>
    <t>赖小艺</t>
  </si>
  <si>
    <t>王馨平</t>
  </si>
  <si>
    <t>王瑞</t>
  </si>
  <si>
    <t>陈瑜</t>
  </si>
  <si>
    <t>胡静</t>
  </si>
  <si>
    <t>唐晓玲</t>
  </si>
  <si>
    <t>田芳</t>
  </si>
  <si>
    <t>方豪豪</t>
  </si>
  <si>
    <t>罗元</t>
  </si>
  <si>
    <t>舒兴星</t>
  </si>
  <si>
    <t>谭玉霜</t>
  </si>
  <si>
    <t>彭涛</t>
  </si>
  <si>
    <t>王念</t>
  </si>
  <si>
    <t>秦莉</t>
  </si>
  <si>
    <t>杨芙蓉</t>
  </si>
  <si>
    <t>谭欣</t>
  </si>
  <si>
    <t>向玲</t>
  </si>
  <si>
    <t>杨娟 </t>
  </si>
  <si>
    <t>甘小娟</t>
  </si>
  <si>
    <t>黎林洁</t>
  </si>
  <si>
    <t>冉红艳</t>
  </si>
  <si>
    <t>刘泳泓</t>
  </si>
  <si>
    <t>黄馨馨</t>
  </si>
  <si>
    <t>邓雨佳</t>
  </si>
  <si>
    <t>庄璐纯</t>
  </si>
  <si>
    <t>邹静雯</t>
  </si>
  <si>
    <t>魏旭</t>
  </si>
  <si>
    <t>刘忆</t>
  </si>
  <si>
    <t>何玲玲</t>
  </si>
  <si>
    <t>2019届本科毕业论文成绩（英语）</t>
    <phoneticPr fontId="1" type="noConversion"/>
  </si>
  <si>
    <t>2019届本科毕业论文成绩（英语师范）</t>
    <phoneticPr fontId="1" type="noConversion"/>
  </si>
  <si>
    <t>秦小苹</t>
  </si>
  <si>
    <t>朱莎</t>
  </si>
  <si>
    <t>1410604311</t>
  </si>
  <si>
    <t>潘蓉</t>
  </si>
  <si>
    <t>卢云红</t>
  </si>
  <si>
    <t>1510203146</t>
  </si>
  <si>
    <t>胡星</t>
  </si>
  <si>
    <t>鲜卓宏</t>
    <phoneticPr fontId="12" type="noConversion"/>
  </si>
  <si>
    <t>女</t>
    <phoneticPr fontId="12" type="noConversion"/>
  </si>
  <si>
    <t>卢道蓉</t>
  </si>
  <si>
    <t>1510703254</t>
  </si>
  <si>
    <t>杨帆</t>
  </si>
  <si>
    <t>唐倩南</t>
    <phoneticPr fontId="12" type="noConversion"/>
  </si>
  <si>
    <t>梁颖</t>
  </si>
  <si>
    <t>1510404102</t>
  </si>
  <si>
    <t>黄梦</t>
  </si>
  <si>
    <t>1510404103</t>
  </si>
  <si>
    <t>李福泉</t>
  </si>
  <si>
    <t>1510404104</t>
  </si>
  <si>
    <t>黄琦</t>
  </si>
  <si>
    <t>1510404105</t>
  </si>
  <si>
    <t>黄显会</t>
  </si>
  <si>
    <t>喻雪娇</t>
  </si>
  <si>
    <t>1510404107</t>
  </si>
  <si>
    <t>魏茜颖</t>
  </si>
  <si>
    <t>1510404108</t>
  </si>
  <si>
    <t>顾钊颖</t>
  </si>
  <si>
    <t>秦冷月</t>
  </si>
  <si>
    <t>1510404110</t>
  </si>
  <si>
    <t>张幸</t>
  </si>
  <si>
    <t>傅敏</t>
    <phoneticPr fontId="12" type="noConversion"/>
  </si>
  <si>
    <t>田佳禾</t>
  </si>
  <si>
    <t>1510404113</t>
  </si>
  <si>
    <t>王晨晨</t>
  </si>
  <si>
    <t>1510404114</t>
  </si>
  <si>
    <t>罗冬雪</t>
  </si>
  <si>
    <t>1510404115</t>
  </si>
  <si>
    <t>郭欢</t>
  </si>
  <si>
    <t>1510404116</t>
  </si>
  <si>
    <t>周希</t>
  </si>
  <si>
    <t>1510404118</t>
  </si>
  <si>
    <t>刘旭</t>
  </si>
  <si>
    <t>1510404119</t>
  </si>
  <si>
    <t>李书廷</t>
  </si>
  <si>
    <t>1510404120</t>
  </si>
  <si>
    <t>郭艺翔</t>
  </si>
  <si>
    <t>1510404121</t>
  </si>
  <si>
    <t>徐露</t>
  </si>
  <si>
    <t>1510404122</t>
  </si>
  <si>
    <t>赵曼琴</t>
  </si>
  <si>
    <t>1510404123</t>
  </si>
  <si>
    <t>朱康</t>
  </si>
  <si>
    <t>1510404124</t>
  </si>
  <si>
    <t>李汶芮</t>
  </si>
  <si>
    <t>吴丹丹</t>
  </si>
  <si>
    <t>1510404126</t>
  </si>
  <si>
    <t>甄坤</t>
  </si>
  <si>
    <t>黄聪</t>
  </si>
  <si>
    <t>1510404128</t>
  </si>
  <si>
    <t>郭碧林</t>
  </si>
  <si>
    <t>刘海霞</t>
  </si>
  <si>
    <t>1510404130</t>
  </si>
  <si>
    <t>李晓玲</t>
  </si>
  <si>
    <t>陈抄</t>
  </si>
  <si>
    <t>1510404132</t>
  </si>
  <si>
    <t>丁艳玲</t>
  </si>
  <si>
    <t>唐婷</t>
  </si>
  <si>
    <t>1510404134</t>
  </si>
  <si>
    <t>周登敏</t>
  </si>
  <si>
    <t>1510404135</t>
  </si>
  <si>
    <t>刘春芳</t>
  </si>
  <si>
    <t>1510404136</t>
  </si>
  <si>
    <t>张林</t>
  </si>
  <si>
    <t>1510404137</t>
  </si>
  <si>
    <t>刘倩</t>
  </si>
  <si>
    <t>1510404138</t>
  </si>
  <si>
    <t>练世琴</t>
  </si>
  <si>
    <t>陈佳</t>
  </si>
  <si>
    <t>丁维</t>
  </si>
  <si>
    <t>1510404141</t>
  </si>
  <si>
    <t>冉雨鑫</t>
    <phoneticPr fontId="12" type="noConversion"/>
  </si>
  <si>
    <t>男</t>
    <phoneticPr fontId="12" type="noConversion"/>
  </si>
  <si>
    <t>袁雨</t>
  </si>
  <si>
    <t>1510404143</t>
  </si>
  <si>
    <t>唐含玲</t>
  </si>
  <si>
    <t>答辩平均成绩</t>
    <phoneticPr fontId="1" type="noConversion"/>
  </si>
  <si>
    <t>甘琳静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</si>
</sst>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_ "/>
    <numFmt numFmtId="178" formatCode="0.00_);[Red]\(0.00\)"/>
    <numFmt numFmtId="179" formatCode="0.0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2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 applyProtection="1">
      <alignment horizontal="center" vertical="center"/>
      <protection locked="0"/>
    </xf>
    <xf numFmtId="176" fontId="5" fillId="0" borderId="2" xfId="1" applyNumberFormat="1" applyFont="1" applyBorder="1" applyProtection="1">
      <alignment vertical="center"/>
      <protection locked="0"/>
    </xf>
    <xf numFmtId="176" fontId="4" fillId="2" borderId="3" xfId="1" applyNumberFormat="1" applyFont="1" applyFill="1" applyBorder="1" applyAlignment="1" applyProtection="1">
      <alignment horizontal="center" vertical="center"/>
      <protection locked="0"/>
    </xf>
    <xf numFmtId="176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" applyFont="1" applyBorder="1" applyAlignment="1">
      <alignment horizontal="center" vertical="center"/>
    </xf>
    <xf numFmtId="177" fontId="7" fillId="0" borderId="5" xfId="1" applyNumberFormat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178" fontId="6" fillId="0" borderId="6" xfId="1" applyNumberFormat="1" applyFont="1" applyBorder="1" applyAlignment="1">
      <alignment horizontal="center" vertical="center"/>
    </xf>
    <xf numFmtId="178" fontId="3" fillId="0" borderId="6" xfId="1" applyNumberFormat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77" fontId="7" fillId="3" borderId="5" xfId="1" applyNumberFormat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/>
    </xf>
    <xf numFmtId="176" fontId="6" fillId="3" borderId="6" xfId="1" applyNumberFormat="1" applyFont="1" applyFill="1" applyBorder="1" applyAlignment="1">
      <alignment horizontal="center" vertical="center"/>
    </xf>
    <xf numFmtId="178" fontId="6" fillId="3" borderId="6" xfId="1" applyNumberFormat="1" applyFont="1" applyFill="1" applyBorder="1" applyAlignment="1">
      <alignment horizontal="center" vertical="center"/>
    </xf>
    <xf numFmtId="178" fontId="3" fillId="3" borderId="6" xfId="1" applyNumberFormat="1" applyFill="1" applyBorder="1" applyAlignment="1">
      <alignment horizontal="center" vertical="center"/>
    </xf>
    <xf numFmtId="177" fontId="7" fillId="3" borderId="5" xfId="1" applyNumberFormat="1" applyFont="1" applyFill="1" applyBorder="1" applyAlignment="1">
      <alignment horizontal="center" vertical="center"/>
    </xf>
    <xf numFmtId="178" fontId="3" fillId="3" borderId="6" xfId="1" applyNumberFormat="1" applyFont="1" applyFill="1" applyBorder="1" applyAlignment="1">
      <alignment horizontal="center" vertical="center"/>
    </xf>
    <xf numFmtId="176" fontId="3" fillId="3" borderId="6" xfId="1" applyNumberFormat="1" applyFill="1" applyBorder="1" applyAlignment="1">
      <alignment horizontal="center" vertical="center"/>
    </xf>
    <xf numFmtId="0" fontId="3" fillId="3" borderId="4" xfId="1" applyFill="1" applyBorder="1">
      <alignment vertical="center"/>
    </xf>
    <xf numFmtId="177" fontId="7" fillId="0" borderId="5" xfId="1" applyNumberFormat="1" applyFont="1" applyBorder="1" applyAlignment="1">
      <alignment horizontal="center" vertical="center"/>
    </xf>
    <xf numFmtId="178" fontId="3" fillId="0" borderId="6" xfId="1" applyNumberFormat="1" applyFont="1" applyBorder="1" applyAlignment="1">
      <alignment horizontal="center" vertical="center"/>
    </xf>
    <xf numFmtId="178" fontId="3" fillId="0" borderId="6" xfId="1" applyNumberFormat="1" applyBorder="1">
      <alignment vertical="center"/>
    </xf>
    <xf numFmtId="0" fontId="3" fillId="3" borderId="4" xfId="1" applyFill="1" applyBorder="1" applyAlignment="1">
      <alignment horizontal="center" vertical="center" wrapText="1"/>
    </xf>
    <xf numFmtId="177" fontId="3" fillId="3" borderId="5" xfId="1" applyNumberFormat="1" applyFill="1" applyBorder="1" applyAlignment="1">
      <alignment horizontal="center" vertical="center" wrapText="1"/>
    </xf>
    <xf numFmtId="0" fontId="3" fillId="3" borderId="6" xfId="1" applyFill="1" applyBorder="1" applyAlignment="1">
      <alignment horizontal="center" vertical="center" wrapText="1"/>
    </xf>
    <xf numFmtId="176" fontId="3" fillId="3" borderId="6" xfId="1" applyNumberFormat="1" applyFill="1" applyBorder="1" applyAlignment="1">
      <alignment horizontal="center" vertical="center" wrapText="1"/>
    </xf>
    <xf numFmtId="178" fontId="3" fillId="3" borderId="6" xfId="1" applyNumberFormat="1" applyFill="1" applyBorder="1" applyAlignment="1">
      <alignment horizontal="center" vertical="center" wrapText="1"/>
    </xf>
    <xf numFmtId="0" fontId="3" fillId="3" borderId="4" xfId="1" applyFill="1" applyBorder="1" applyAlignment="1">
      <alignment horizontal="center" vertical="center"/>
    </xf>
    <xf numFmtId="0" fontId="3" fillId="3" borderId="6" xfId="1" applyFill="1" applyBorder="1" applyAlignment="1">
      <alignment horizontal="center" vertical="center"/>
    </xf>
    <xf numFmtId="177" fontId="3" fillId="3" borderId="6" xfId="1" applyNumberFormat="1" applyFill="1" applyBorder="1" applyAlignment="1">
      <alignment horizontal="center" vertical="center" wrapText="1"/>
    </xf>
    <xf numFmtId="176" fontId="4" fillId="2" borderId="2" xfId="1" applyNumberFormat="1" applyFont="1" applyFill="1" applyBorder="1" applyAlignment="1" applyProtection="1">
      <alignment horizontal="center" vertical="center"/>
      <protection locked="0"/>
    </xf>
    <xf numFmtId="179" fontId="8" fillId="0" borderId="5" xfId="1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178" fontId="6" fillId="0" borderId="7" xfId="1" applyNumberFormat="1" applyFont="1" applyBorder="1" applyAlignment="1">
      <alignment horizontal="center" vertical="center"/>
    </xf>
    <xf numFmtId="178" fontId="3" fillId="0" borderId="7" xfId="1" applyNumberFormat="1" applyBorder="1" applyAlignment="1">
      <alignment horizontal="center" vertical="center"/>
    </xf>
    <xf numFmtId="179" fontId="8" fillId="0" borderId="8" xfId="1" applyNumberFormat="1" applyFont="1" applyBorder="1" applyAlignment="1">
      <alignment vertical="center"/>
    </xf>
    <xf numFmtId="177" fontId="7" fillId="0" borderId="6" xfId="1" applyNumberFormat="1" applyFont="1" applyBorder="1" applyAlignment="1">
      <alignment horizontal="center" vertical="center" wrapText="1"/>
    </xf>
    <xf numFmtId="177" fontId="7" fillId="0" borderId="6" xfId="1" applyNumberFormat="1" applyFont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177" fontId="3" fillId="0" borderId="6" xfId="1" applyNumberFormat="1" applyBorder="1" applyAlignment="1">
      <alignment horizontal="center" vertical="center" wrapText="1"/>
    </xf>
    <xf numFmtId="176" fontId="3" fillId="0" borderId="6" xfId="1" applyNumberFormat="1" applyBorder="1" applyAlignment="1">
      <alignment horizontal="center" vertical="center"/>
    </xf>
    <xf numFmtId="177" fontId="7" fillId="3" borderId="6" xfId="1" applyNumberFormat="1" applyFont="1" applyFill="1" applyBorder="1" applyAlignment="1">
      <alignment horizontal="center" vertical="center" wrapText="1"/>
    </xf>
    <xf numFmtId="177" fontId="7" fillId="3" borderId="6" xfId="1" applyNumberFormat="1" applyFont="1" applyFill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177" fontId="3" fillId="0" borderId="7" xfId="1" applyNumberFormat="1" applyBorder="1" applyAlignment="1">
      <alignment horizontal="center" vertical="center" wrapText="1"/>
    </xf>
    <xf numFmtId="0" fontId="3" fillId="0" borderId="7" xfId="1" applyBorder="1" applyAlignment="1">
      <alignment horizontal="center" vertical="center"/>
    </xf>
    <xf numFmtId="176" fontId="3" fillId="0" borderId="7" xfId="1" applyNumberFormat="1" applyBorder="1" applyAlignment="1">
      <alignment horizontal="center" vertical="center"/>
    </xf>
    <xf numFmtId="178" fontId="6" fillId="3" borderId="7" xfId="1" applyNumberFormat="1" applyFont="1" applyFill="1" applyBorder="1" applyAlignment="1">
      <alignment horizontal="center" vertical="center"/>
    </xf>
    <xf numFmtId="178" fontId="3" fillId="0" borderId="7" xfId="1" applyNumberFormat="1" applyFont="1" applyBorder="1" applyAlignment="1">
      <alignment horizontal="center" vertical="center"/>
    </xf>
    <xf numFmtId="176" fontId="11" fillId="2" borderId="1" xfId="1" applyNumberFormat="1" applyFont="1" applyFill="1" applyBorder="1" applyAlignment="1" applyProtection="1">
      <alignment horizontal="center" vertical="center"/>
      <protection locked="0"/>
    </xf>
    <xf numFmtId="176" fontId="11" fillId="0" borderId="3" xfId="1" applyNumberFormat="1" applyFont="1" applyBorder="1" applyAlignment="1" applyProtection="1">
      <alignment horizontal="center" vertical="center"/>
      <protection locked="0"/>
    </xf>
    <xf numFmtId="176" fontId="11" fillId="2" borderId="3" xfId="1" applyNumberFormat="1" applyFont="1" applyFill="1" applyBorder="1" applyAlignment="1" applyProtection="1">
      <alignment horizontal="center" vertical="center"/>
      <protection locked="0"/>
    </xf>
    <xf numFmtId="176" fontId="11" fillId="2" borderId="3" xfId="1" applyNumberFormat="1" applyFont="1" applyFill="1" applyBorder="1" applyAlignment="1" applyProtection="1">
      <alignment horizontal="center" vertical="center" wrapText="1"/>
      <protection locked="0"/>
    </xf>
    <xf numFmtId="176" fontId="11" fillId="2" borderId="2" xfId="1" applyNumberFormat="1" applyFont="1" applyFill="1" applyBorder="1" applyAlignment="1" applyProtection="1">
      <alignment horizontal="center" vertical="center"/>
      <protection locked="0"/>
    </xf>
    <xf numFmtId="176" fontId="3" fillId="3" borderId="6" xfId="1" applyNumberFormat="1" applyFont="1" applyFill="1" applyBorder="1" applyAlignment="1" applyProtection="1">
      <alignment horizontal="center" vertical="center"/>
      <protection locked="0"/>
    </xf>
    <xf numFmtId="178" fontId="3" fillId="3" borderId="6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1" applyFont="1" applyBorder="1" applyAlignment="1">
      <alignment horizontal="center" vertical="center"/>
    </xf>
    <xf numFmtId="0" fontId="6" fillId="0" borderId="6" xfId="1" applyNumberFormat="1" applyFont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176" fontId="7" fillId="3" borderId="6" xfId="1" applyNumberFormat="1" applyFont="1" applyFill="1" applyBorder="1" applyAlignment="1">
      <alignment horizontal="center" vertical="center"/>
    </xf>
    <xf numFmtId="178" fontId="7" fillId="3" borderId="6" xfId="1" applyNumberFormat="1" applyFont="1" applyFill="1" applyBorder="1" applyAlignment="1">
      <alignment horizontal="center" vertical="center"/>
    </xf>
    <xf numFmtId="176" fontId="7" fillId="0" borderId="6" xfId="1" applyNumberFormat="1" applyFont="1" applyBorder="1" applyAlignment="1">
      <alignment horizontal="center" vertical="center"/>
    </xf>
    <xf numFmtId="178" fontId="7" fillId="0" borderId="6" xfId="1" applyNumberFormat="1" applyFont="1" applyBorder="1" applyAlignment="1">
      <alignment horizontal="center" vertical="center"/>
    </xf>
    <xf numFmtId="176" fontId="3" fillId="3" borderId="4" xfId="1" applyNumberFormat="1" applyFont="1" applyFill="1" applyBorder="1" applyAlignment="1" applyProtection="1">
      <alignment horizontal="center" vertical="center"/>
      <protection locked="0"/>
    </xf>
    <xf numFmtId="0" fontId="7" fillId="0" borderId="4" xfId="1" applyFont="1" applyBorder="1" applyAlignment="1">
      <alignment horizontal="center" vertical="center"/>
    </xf>
    <xf numFmtId="0" fontId="3" fillId="0" borderId="4" xfId="1" applyBorder="1" applyAlignment="1">
      <alignment horizontal="center" vertical="center" wrapText="1"/>
    </xf>
    <xf numFmtId="0" fontId="6" fillId="0" borderId="4" xfId="1" applyNumberFormat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178" fontId="3" fillId="3" borderId="5" xfId="1" applyNumberFormat="1" applyFont="1" applyFill="1" applyBorder="1" applyAlignment="1" applyProtection="1">
      <alignment horizontal="center" vertical="center"/>
      <protection locked="0"/>
    </xf>
    <xf numFmtId="178" fontId="8" fillId="0" borderId="5" xfId="1" applyNumberFormat="1" applyFont="1" applyBorder="1" applyAlignment="1">
      <alignment vertical="center"/>
    </xf>
    <xf numFmtId="178" fontId="8" fillId="0" borderId="8" xfId="1" applyNumberFormat="1" applyFont="1" applyBorder="1" applyAlignment="1">
      <alignment vertical="center"/>
    </xf>
    <xf numFmtId="176" fontId="11" fillId="0" borderId="3" xfId="1" applyNumberFormat="1" applyFont="1" applyBorder="1" applyProtection="1">
      <alignment vertical="center"/>
      <protection locked="0"/>
    </xf>
    <xf numFmtId="0" fontId="6" fillId="3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6" fillId="3" borderId="7" xfId="1" applyNumberFormat="1" applyFont="1" applyFill="1" applyBorder="1" applyAlignment="1">
      <alignment horizontal="center" vertical="center"/>
    </xf>
    <xf numFmtId="0" fontId="3" fillId="0" borderId="6" xfId="1" applyBorder="1" applyAlignment="1">
      <alignment horizontal="center" vertical="center" wrapText="1"/>
    </xf>
    <xf numFmtId="177" fontId="7" fillId="3" borderId="7" xfId="1" applyNumberFormat="1" applyFont="1" applyFill="1" applyBorder="1" applyAlignment="1">
      <alignment horizontal="center" vertical="center"/>
    </xf>
    <xf numFmtId="176" fontId="6" fillId="3" borderId="7" xfId="1" applyNumberFormat="1" applyFont="1" applyFill="1" applyBorder="1" applyAlignment="1">
      <alignment horizontal="center" vertical="center"/>
    </xf>
    <xf numFmtId="176" fontId="3" fillId="0" borderId="6" xfId="1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6" fontId="6" fillId="3" borderId="0" xfId="1" applyNumberFormat="1" applyFont="1" applyFill="1" applyBorder="1" applyAlignment="1">
      <alignment horizontal="center" vertical="center"/>
    </xf>
    <xf numFmtId="178" fontId="3" fillId="0" borderId="6" xfId="1" applyNumberFormat="1" applyBorder="1" applyAlignment="1">
      <alignment horizontal="center" vertical="center" wrapText="1"/>
    </xf>
    <xf numFmtId="178" fontId="3" fillId="3" borderId="7" xfId="1" applyNumberForma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55">
    <dxf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);[Red]\(0.00\)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numFmt numFmtId="178" formatCode="0.00_);[Red]\(0.00\)"/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numFmt numFmtId="177" formatCode="0_ 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176" formatCode="0_);[Red]\(0\)"/>
      <fill>
        <patternFill patternType="solid">
          <fgColor indexed="64"/>
          <bgColor theme="8" tint="0.7999511703848384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numFmt numFmtId="179" formatCode="0.00_ "/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6" formatCode="0_);[Red]\(0\)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numFmt numFmtId="177" formatCode="0_ "/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176" formatCode="0_);[Red]\(0\)"/>
      <fill>
        <patternFill patternType="solid">
          <fgColor indexed="64"/>
          <bgColor theme="8" tint="0.7999511703848384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numFmt numFmtId="179" formatCode="0.00_ "/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.00_);[Red]\(0.00\)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6" formatCode="0_);[Red]\(0\)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176" formatCode="0_);[Red]\(0\)"/>
      <fill>
        <patternFill patternType="solid">
          <fgColor indexed="64"/>
          <bgColor theme="8" tint="0.7999511703848384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color rgb="FF9C0006"/>
      </font>
      <fill>
        <patternFill patternType="solid">
          <bgColor rgb="FFFFC7CE"/>
        </patternFill>
      </fill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K109" totalsRowShown="0" dataDxfId="54">
  <autoFilter ref="A2:K109"/>
  <tableColumns count="11">
    <tableColumn id="1" name="姓名" dataDxfId="53"/>
    <tableColumn id="2" name="性别" dataDxfId="52"/>
    <tableColumn id="3" name="学号" dataDxfId="51"/>
    <tableColumn id="4" name="学生选题方向" dataDxfId="50"/>
    <tableColumn id="5" name="指导老师评分" dataDxfId="49"/>
    <tableColumn id="6" name="指导老师分数*0.4" dataDxfId="48">
      <calculatedColumnFormula>表1[[#This Row],[指导老师评分]]*0.4</calculatedColumnFormula>
    </tableColumn>
    <tableColumn id="7" name="评阅老师评分" dataDxfId="47"/>
    <tableColumn id="8" name="评阅老师评分*0.3" dataDxfId="46">
      <calculatedColumnFormula>表1[[#This Row],[评阅老师评分]]*0.3</calculatedColumnFormula>
    </tableColumn>
    <tableColumn id="9" name="答辩成绩" dataDxfId="45"/>
    <tableColumn id="10" name="答辩成绩*0.3" dataDxfId="44">
      <calculatedColumnFormula>表1[[#This Row],[答辩成绩]]*0.3</calculatedColumnFormula>
    </tableColumn>
    <tableColumn id="11" name="总评" dataDxfId="43">
      <calculatedColumnFormula>表1[[#This Row],[指导老师评分]]*0.4+表1[[#This Row],[评阅老师评分]]*0.3+表1[[#This Row],[答辩成绩]]*0.3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2:K110" totalsRowShown="0" headerRowDxfId="41" headerRowBorderDxfId="40" tableBorderDxfId="39" totalsRowBorderDxfId="38" headerRowCellStyle="常规 2">
  <autoFilter ref="A2:K110"/>
  <tableColumns count="11">
    <tableColumn id="1" name="学生姓名" dataDxfId="37" dataCellStyle="常规 2"/>
    <tableColumn id="2" name="学生编号"/>
    <tableColumn id="3" name="性别" dataDxfId="36" dataCellStyle="常规 2"/>
    <tableColumn id="4" name="学号" dataDxfId="35" dataCellStyle="常规 2"/>
    <tableColumn id="5" name="指导老师成绩原始分" dataDxfId="34" dataCellStyle="常规 2"/>
    <tableColumn id="6" name="指导老师成绩折合分（*0.4）" dataDxfId="33" dataCellStyle="常规 2"/>
    <tableColumn id="7" name="评阅老师成绩原始分" dataDxfId="32" dataCellStyle="常规 2"/>
    <tableColumn id="8" name="评阅老师成绩折合分（*0.3）" dataDxfId="1" dataCellStyle="常规 2">
      <calculatedColumnFormula>G3*0.3</calculatedColumnFormula>
    </tableColumn>
    <tableColumn id="9" name="答辩平均成绩（正确）" dataDxfId="2" dataCellStyle="常规 2"/>
    <tableColumn id="10" name="答辩成绩折合分（*0.3）" dataDxfId="0" dataCellStyle="常规 2">
      <calculatedColumnFormula>I3*0.3</calculatedColumnFormula>
    </tableColumn>
    <tableColumn id="11" name="总评成绩" dataDxfId="31" dataCellStyle="常规 2">
      <calculatedColumnFormula>E3*0.4+G3*0.3+I3*0.3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2:K42" totalsRowShown="0" headerRowDxfId="29" headerRowBorderDxfId="28" tableBorderDxfId="27" totalsRowBorderDxfId="26" headerRowCellStyle="常规 2">
  <autoFilter ref="A2:K42"/>
  <tableColumns count="11">
    <tableColumn id="1" name="学生姓名" dataDxfId="25" dataCellStyle="常规 2"/>
    <tableColumn id="2" name="学生编号" dataDxfId="24" dataCellStyle="常规 2"/>
    <tableColumn id="3" name="性别" dataDxfId="23" dataCellStyle="常规 2"/>
    <tableColumn id="4" name="学号" dataDxfId="22" dataCellStyle="常规 2"/>
    <tableColumn id="5" name="指导老师成绩原始分" dataDxfId="21" dataCellStyle="常规 2"/>
    <tableColumn id="6" name="指导老师成绩折合分（*0.4）" dataDxfId="20" dataCellStyle="常规 2">
      <calculatedColumnFormula>E3*0.4</calculatedColumnFormula>
    </tableColumn>
    <tableColumn id="7" name="评阅老师成绩原始分" dataDxfId="19" dataCellStyle="常规 2"/>
    <tableColumn id="8" name="评阅老师成绩折合分（*0.3）" dataDxfId="18" dataCellStyle="常规 2">
      <calculatedColumnFormula>G3*0.3</calculatedColumnFormula>
    </tableColumn>
    <tableColumn id="9" name="答辩平均成绩" dataDxfId="17" dataCellStyle="常规 2"/>
    <tableColumn id="10" name="答辩成绩折合分（*0.3）" dataDxfId="16" dataCellStyle="常规 2">
      <calculatedColumnFormula>I3*0.3</calculatedColumnFormula>
    </tableColumn>
    <tableColumn id="11" name="总评成绩" dataDxfId="15" dataCellStyle="常规 2">
      <calculatedColumnFormula>E3*0.4+G3*0.3+I3*0.3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2:K53" totalsRowShown="0" headerRowDxfId="13" headerRowBorderDxfId="12" tableBorderDxfId="11" headerRowCellStyle="常规 2">
  <autoFilter ref="A2:K53"/>
  <sortState ref="A3:K53">
    <sortCondition ref="D3"/>
  </sortState>
  <tableColumns count="11">
    <tableColumn id="1" name="学生姓名"/>
    <tableColumn id="2" name="性别" dataDxfId="10" dataCellStyle="常规 2"/>
    <tableColumn id="3" name="学生编号" dataDxfId="9" dataCellStyle="常规 2"/>
    <tableColumn id="4" name="学号"/>
    <tableColumn id="5" name="指导老师成绩原始分" dataDxfId="8" dataCellStyle="常规 2"/>
    <tableColumn id="6" name="指导老师成绩折合分（*0.4）" dataDxfId="7" dataCellStyle="常规 2"/>
    <tableColumn id="7" name="评阅老师成绩原始分" dataDxfId="6" dataCellStyle="常规 2"/>
    <tableColumn id="8" name="评阅老师成绩折合分（*0.3）" dataDxfId="5" dataCellStyle="常规 2">
      <calculatedColumnFormula>G3*0.3</calculatedColumnFormula>
    </tableColumn>
    <tableColumn id="9" name="答辩平均成绩"/>
    <tableColumn id="10" name="答辩成绩折合分（*0.3）" dataDxfId="4" dataCellStyle="常规 2">
      <calculatedColumnFormula>I3*0.3</calculatedColumnFormula>
    </tableColumn>
    <tableColumn id="11" name="总评成绩" dataDxfId="3" dataCellStyle="常规 2">
      <calculatedColumnFormula>E3*0.4+G3*0.3+I3*0.3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9"/>
  <sheetViews>
    <sheetView workbookViewId="0">
      <selection activeCell="J108" sqref="J108"/>
    </sheetView>
  </sheetViews>
  <sheetFormatPr defaultRowHeight="13.5"/>
  <cols>
    <col min="3" max="3" width="14.75" customWidth="1"/>
    <col min="4" max="5" width="14" customWidth="1"/>
    <col min="6" max="6" width="15.125" customWidth="1"/>
    <col min="7" max="7" width="12.375" customWidth="1"/>
    <col min="8" max="8" width="17.75" customWidth="1"/>
    <col min="9" max="9" width="17.125" customWidth="1"/>
    <col min="10" max="10" width="14.25" customWidth="1"/>
  </cols>
  <sheetData>
    <row r="1" spans="1:11" ht="32.25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40.5" customHeight="1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>
      <c r="A3" s="2" t="s">
        <v>12</v>
      </c>
      <c r="B3" s="2" t="s">
        <v>13</v>
      </c>
      <c r="C3" s="2">
        <v>1510402101</v>
      </c>
      <c r="D3" s="2" t="s">
        <v>14</v>
      </c>
      <c r="E3" s="2">
        <v>75</v>
      </c>
      <c r="F3" s="2">
        <f>表1[[#This Row],[指导老师评分]]*0.4</f>
        <v>30</v>
      </c>
      <c r="G3" s="2">
        <v>68</v>
      </c>
      <c r="H3" s="2">
        <f>表1[[#This Row],[评阅老师评分]]*0.3</f>
        <v>20.399999999999999</v>
      </c>
      <c r="I3" s="2">
        <v>67</v>
      </c>
      <c r="J3" s="2">
        <f>表1[[#This Row],[答辩成绩]]*0.3</f>
        <v>20.099999999999998</v>
      </c>
      <c r="K3" s="2">
        <f>表1[[#This Row],[指导老师评分]]*0.4+表1[[#This Row],[评阅老师评分]]*0.3+表1[[#This Row],[答辩成绩]]*0.3</f>
        <v>70.5</v>
      </c>
    </row>
    <row r="4" spans="1:11">
      <c r="A4" s="2" t="s">
        <v>15</v>
      </c>
      <c r="B4" s="2" t="s">
        <v>16</v>
      </c>
      <c r="C4" s="2">
        <v>1510402102</v>
      </c>
      <c r="D4" s="2" t="s">
        <v>14</v>
      </c>
      <c r="E4" s="2">
        <v>81</v>
      </c>
      <c r="F4" s="2">
        <f>表1[[#This Row],[指导老师评分]]*0.4</f>
        <v>32.4</v>
      </c>
      <c r="G4" s="2">
        <v>75</v>
      </c>
      <c r="H4" s="2">
        <f>表1[[#This Row],[评阅老师评分]]*0.3</f>
        <v>22.5</v>
      </c>
      <c r="I4" s="2">
        <v>69</v>
      </c>
      <c r="J4" s="2">
        <f>表1[[#This Row],[答辩成绩]]*0.3</f>
        <v>20.7</v>
      </c>
      <c r="K4" s="2">
        <f>表1[[#This Row],[指导老师评分]]*0.4+表1[[#This Row],[评阅老师评分]]*0.3+表1[[#This Row],[答辩成绩]]*0.3</f>
        <v>75.599999999999994</v>
      </c>
    </row>
    <row r="5" spans="1:11">
      <c r="A5" s="2" t="s">
        <v>17</v>
      </c>
      <c r="B5" s="2" t="s">
        <v>16</v>
      </c>
      <c r="C5" s="2">
        <v>1510402103</v>
      </c>
      <c r="D5" s="2" t="s">
        <v>14</v>
      </c>
      <c r="E5" s="2">
        <v>78</v>
      </c>
      <c r="F5" s="2">
        <f>表1[[#This Row],[指导老师评分]]*0.4</f>
        <v>31.200000000000003</v>
      </c>
      <c r="G5" s="2">
        <v>72</v>
      </c>
      <c r="H5" s="2">
        <f>表1[[#This Row],[评阅老师评分]]*0.3</f>
        <v>21.599999999999998</v>
      </c>
      <c r="I5" s="2">
        <v>68</v>
      </c>
      <c r="J5" s="2">
        <f>表1[[#This Row],[答辩成绩]]*0.3</f>
        <v>20.399999999999999</v>
      </c>
      <c r="K5" s="2">
        <f>表1[[#This Row],[指导老师评分]]*0.4+表1[[#This Row],[评阅老师评分]]*0.3+表1[[#This Row],[答辩成绩]]*0.3</f>
        <v>73.199999999999989</v>
      </c>
    </row>
    <row r="6" spans="1:11">
      <c r="A6" s="2" t="s">
        <v>18</v>
      </c>
      <c r="B6" s="2" t="s">
        <v>16</v>
      </c>
      <c r="C6" s="2">
        <v>1510402105</v>
      </c>
      <c r="D6" s="2" t="s">
        <v>14</v>
      </c>
      <c r="E6" s="2">
        <v>75</v>
      </c>
      <c r="F6" s="2">
        <f>表1[[#This Row],[指导老师评分]]*0.4</f>
        <v>30</v>
      </c>
      <c r="G6" s="2">
        <v>69</v>
      </c>
      <c r="H6" s="2">
        <f>表1[[#This Row],[评阅老师评分]]*0.3</f>
        <v>20.7</v>
      </c>
      <c r="I6" s="2">
        <v>69</v>
      </c>
      <c r="J6" s="2">
        <f>表1[[#This Row],[答辩成绩]]*0.3</f>
        <v>20.7</v>
      </c>
      <c r="K6" s="2">
        <f>表1[[#This Row],[指导老师评分]]*0.4+表1[[#This Row],[评阅老师评分]]*0.3+表1[[#This Row],[答辩成绩]]*0.3</f>
        <v>71.400000000000006</v>
      </c>
    </row>
    <row r="7" spans="1:11">
      <c r="A7" s="2" t="s">
        <v>19</v>
      </c>
      <c r="B7" s="2" t="s">
        <v>13</v>
      </c>
      <c r="C7" s="2">
        <v>1510402106</v>
      </c>
      <c r="D7" s="2" t="s">
        <v>14</v>
      </c>
      <c r="E7" s="2">
        <v>83</v>
      </c>
      <c r="F7" s="2">
        <f>表1[[#This Row],[指导老师评分]]*0.4</f>
        <v>33.200000000000003</v>
      </c>
      <c r="G7" s="2">
        <v>76</v>
      </c>
      <c r="H7" s="2">
        <f>表1[[#This Row],[评阅老师评分]]*0.3</f>
        <v>22.8</v>
      </c>
      <c r="I7" s="2">
        <v>61</v>
      </c>
      <c r="J7" s="2">
        <f>表1[[#This Row],[答辩成绩]]*0.3</f>
        <v>18.3</v>
      </c>
      <c r="K7" s="2">
        <f>表1[[#This Row],[指导老师评分]]*0.4+表1[[#This Row],[评阅老师评分]]*0.3+表1[[#This Row],[答辩成绩]]*0.3</f>
        <v>74.3</v>
      </c>
    </row>
    <row r="8" spans="1:11">
      <c r="A8" s="2" t="s">
        <v>20</v>
      </c>
      <c r="B8" s="2" t="s">
        <v>13</v>
      </c>
      <c r="C8" s="2">
        <v>1510402107</v>
      </c>
      <c r="D8" s="2" t="s">
        <v>14</v>
      </c>
      <c r="E8" s="2">
        <v>82</v>
      </c>
      <c r="F8" s="2">
        <f>表1[[#This Row],[指导老师评分]]*0.4</f>
        <v>32.800000000000004</v>
      </c>
      <c r="G8" s="2">
        <v>75</v>
      </c>
      <c r="H8" s="2">
        <f>表1[[#This Row],[评阅老师评分]]*0.3</f>
        <v>22.5</v>
      </c>
      <c r="I8" s="2">
        <v>62</v>
      </c>
      <c r="J8" s="2">
        <f>表1[[#This Row],[答辩成绩]]*0.3</f>
        <v>18.599999999999998</v>
      </c>
      <c r="K8" s="2">
        <f>表1[[#This Row],[指导老师评分]]*0.4+表1[[#This Row],[评阅老师评分]]*0.3+表1[[#This Row],[答辩成绩]]*0.3</f>
        <v>73.900000000000006</v>
      </c>
    </row>
    <row r="9" spans="1:11">
      <c r="A9" s="2" t="s">
        <v>21</v>
      </c>
      <c r="B9" s="2" t="s">
        <v>16</v>
      </c>
      <c r="C9" s="2">
        <v>1510402108</v>
      </c>
      <c r="D9" s="2" t="s">
        <v>14</v>
      </c>
      <c r="E9" s="2">
        <v>86</v>
      </c>
      <c r="F9" s="2">
        <f>表1[[#This Row],[指导老师评分]]*0.4</f>
        <v>34.4</v>
      </c>
      <c r="G9" s="2">
        <v>79</v>
      </c>
      <c r="H9" s="2">
        <f>表1[[#This Row],[评阅老师评分]]*0.3</f>
        <v>23.7</v>
      </c>
      <c r="I9" s="2">
        <v>64</v>
      </c>
      <c r="J9" s="2">
        <f>表1[[#This Row],[答辩成绩]]*0.3</f>
        <v>19.2</v>
      </c>
      <c r="K9" s="2">
        <f>表1[[#This Row],[指导老师评分]]*0.4+表1[[#This Row],[评阅老师评分]]*0.3+表1[[#This Row],[答辩成绩]]*0.3</f>
        <v>77.3</v>
      </c>
    </row>
    <row r="10" spans="1:11">
      <c r="A10" s="2" t="s">
        <v>22</v>
      </c>
      <c r="B10" s="2" t="s">
        <v>13</v>
      </c>
      <c r="C10" s="2">
        <v>1510402109</v>
      </c>
      <c r="D10" s="2" t="s">
        <v>14</v>
      </c>
      <c r="E10" s="2">
        <v>75</v>
      </c>
      <c r="F10" s="2">
        <f>表1[[#This Row],[指导老师评分]]*0.4</f>
        <v>30</v>
      </c>
      <c r="G10" s="2">
        <v>68</v>
      </c>
      <c r="H10" s="2">
        <f>表1[[#This Row],[评阅老师评分]]*0.3</f>
        <v>20.399999999999999</v>
      </c>
      <c r="I10" s="2">
        <v>62</v>
      </c>
      <c r="J10" s="2">
        <f>表1[[#This Row],[答辩成绩]]*0.3</f>
        <v>18.599999999999998</v>
      </c>
      <c r="K10" s="2">
        <f>表1[[#This Row],[指导老师评分]]*0.4+表1[[#This Row],[评阅老师评分]]*0.3+表1[[#This Row],[答辩成绩]]*0.3</f>
        <v>69</v>
      </c>
    </row>
    <row r="11" spans="1:11">
      <c r="A11" s="2" t="s">
        <v>23</v>
      </c>
      <c r="B11" s="2" t="s">
        <v>16</v>
      </c>
      <c r="C11" s="2">
        <v>1510402110</v>
      </c>
      <c r="D11" s="2" t="s">
        <v>14</v>
      </c>
      <c r="E11" s="2">
        <v>86</v>
      </c>
      <c r="F11" s="2">
        <f>表1[[#This Row],[指导老师评分]]*0.4</f>
        <v>34.4</v>
      </c>
      <c r="G11" s="2">
        <v>80</v>
      </c>
      <c r="H11" s="2">
        <f>表1[[#This Row],[评阅老师评分]]*0.3</f>
        <v>24</v>
      </c>
      <c r="I11" s="2">
        <v>62</v>
      </c>
      <c r="J11" s="2">
        <f>表1[[#This Row],[答辩成绩]]*0.3</f>
        <v>18.599999999999998</v>
      </c>
      <c r="K11" s="2">
        <f>表1[[#This Row],[指导老师评分]]*0.4+表1[[#This Row],[评阅老师评分]]*0.3+表1[[#This Row],[答辩成绩]]*0.3</f>
        <v>77</v>
      </c>
    </row>
    <row r="12" spans="1:11">
      <c r="A12" s="2" t="s">
        <v>24</v>
      </c>
      <c r="B12" s="2" t="s">
        <v>16</v>
      </c>
      <c r="C12" s="2">
        <v>1510402111</v>
      </c>
      <c r="D12" s="2" t="s">
        <v>14</v>
      </c>
      <c r="E12" s="2">
        <v>78</v>
      </c>
      <c r="F12" s="2">
        <f>表1[[#This Row],[指导老师评分]]*0.4</f>
        <v>31.200000000000003</v>
      </c>
      <c r="G12" s="2">
        <v>78</v>
      </c>
      <c r="H12" s="2">
        <f>表1[[#This Row],[评阅老师评分]]*0.3</f>
        <v>23.4</v>
      </c>
      <c r="I12" s="2">
        <v>86</v>
      </c>
      <c r="J12" s="2">
        <f>表1[[#This Row],[答辩成绩]]*0.3</f>
        <v>25.8</v>
      </c>
      <c r="K12" s="2">
        <f>表1[[#This Row],[指导老师评分]]*0.4+表1[[#This Row],[评阅老师评分]]*0.3+表1[[#This Row],[答辩成绩]]*0.3</f>
        <v>80.400000000000006</v>
      </c>
    </row>
    <row r="13" spans="1:11">
      <c r="A13" s="2" t="s">
        <v>25</v>
      </c>
      <c r="B13" s="2" t="s">
        <v>13</v>
      </c>
      <c r="C13" s="2">
        <v>1510402112</v>
      </c>
      <c r="D13" s="2" t="s">
        <v>14</v>
      </c>
      <c r="E13" s="2">
        <v>66</v>
      </c>
      <c r="F13" s="2">
        <f>表1[[#This Row],[指导老师评分]]*0.4</f>
        <v>26.400000000000002</v>
      </c>
      <c r="G13" s="2">
        <v>68</v>
      </c>
      <c r="H13" s="2">
        <f>表1[[#This Row],[评阅老师评分]]*0.3</f>
        <v>20.399999999999999</v>
      </c>
      <c r="I13" s="2">
        <v>82</v>
      </c>
      <c r="J13" s="2">
        <f>表1[[#This Row],[答辩成绩]]*0.3</f>
        <v>24.599999999999998</v>
      </c>
      <c r="K13" s="2">
        <f>表1[[#This Row],[指导老师评分]]*0.4+表1[[#This Row],[评阅老师评分]]*0.3+表1[[#This Row],[答辩成绩]]*0.3</f>
        <v>71.399999999999991</v>
      </c>
    </row>
    <row r="14" spans="1:11">
      <c r="A14" s="2" t="s">
        <v>26</v>
      </c>
      <c r="B14" s="2" t="s">
        <v>16</v>
      </c>
      <c r="C14" s="2">
        <v>1510402113</v>
      </c>
      <c r="D14" s="2" t="s">
        <v>14</v>
      </c>
      <c r="E14" s="2">
        <v>71</v>
      </c>
      <c r="F14" s="2">
        <f>表1[[#This Row],[指导老师评分]]*0.4</f>
        <v>28.400000000000002</v>
      </c>
      <c r="G14" s="2">
        <v>88</v>
      </c>
      <c r="H14" s="2">
        <f>表1[[#This Row],[评阅老师评分]]*0.3</f>
        <v>26.4</v>
      </c>
      <c r="I14" s="2">
        <v>90</v>
      </c>
      <c r="J14" s="2">
        <f>表1[[#This Row],[答辩成绩]]*0.3</f>
        <v>27</v>
      </c>
      <c r="K14" s="2">
        <f>表1[[#This Row],[指导老师评分]]*0.4+表1[[#This Row],[评阅老师评分]]*0.3+表1[[#This Row],[答辩成绩]]*0.3</f>
        <v>81.8</v>
      </c>
    </row>
    <row r="15" spans="1:11">
      <c r="A15" s="2" t="s">
        <v>27</v>
      </c>
      <c r="B15" s="2" t="s">
        <v>16</v>
      </c>
      <c r="C15" s="2">
        <v>1510402114</v>
      </c>
      <c r="D15" s="2" t="s">
        <v>14</v>
      </c>
      <c r="E15" s="2">
        <v>68</v>
      </c>
      <c r="F15" s="2">
        <f>表1[[#This Row],[指导老师评分]]*0.4</f>
        <v>27.200000000000003</v>
      </c>
      <c r="G15" s="2">
        <v>72</v>
      </c>
      <c r="H15" s="2">
        <f>表1[[#This Row],[评阅老师评分]]*0.3</f>
        <v>21.599999999999998</v>
      </c>
      <c r="I15" s="2">
        <v>82</v>
      </c>
      <c r="J15" s="2">
        <f>表1[[#This Row],[答辩成绩]]*0.3</f>
        <v>24.599999999999998</v>
      </c>
      <c r="K15" s="2">
        <f>表1[[#This Row],[指导老师评分]]*0.4+表1[[#This Row],[评阅老师评分]]*0.3+表1[[#This Row],[答辩成绩]]*0.3</f>
        <v>73.399999999999991</v>
      </c>
    </row>
    <row r="16" spans="1:11">
      <c r="A16" s="2" t="s">
        <v>28</v>
      </c>
      <c r="B16" s="2" t="s">
        <v>16</v>
      </c>
      <c r="C16" s="2">
        <v>1510402115</v>
      </c>
      <c r="D16" s="2" t="s">
        <v>14</v>
      </c>
      <c r="E16" s="2">
        <v>72</v>
      </c>
      <c r="F16" s="2">
        <f>表1[[#This Row],[指导老师评分]]*0.4</f>
        <v>28.8</v>
      </c>
      <c r="G16" s="2">
        <v>68</v>
      </c>
      <c r="H16" s="2">
        <f>表1[[#This Row],[评阅老师评分]]*0.3</f>
        <v>20.399999999999999</v>
      </c>
      <c r="I16" s="2">
        <v>65</v>
      </c>
      <c r="J16" s="2">
        <f>表1[[#This Row],[答辩成绩]]*0.3</f>
        <v>19.5</v>
      </c>
      <c r="K16" s="2">
        <f>表1[[#This Row],[指导老师评分]]*0.4+表1[[#This Row],[评阅老师评分]]*0.3+表1[[#This Row],[答辩成绩]]*0.3</f>
        <v>68.7</v>
      </c>
    </row>
    <row r="17" spans="1:11">
      <c r="A17" s="2" t="s">
        <v>29</v>
      </c>
      <c r="B17" s="2" t="s">
        <v>16</v>
      </c>
      <c r="C17" s="2">
        <v>1510402116</v>
      </c>
      <c r="D17" s="2" t="s">
        <v>14</v>
      </c>
      <c r="E17" s="2">
        <v>67</v>
      </c>
      <c r="F17" s="2">
        <f>表1[[#This Row],[指导老师评分]]*0.4</f>
        <v>26.8</v>
      </c>
      <c r="G17" s="2">
        <v>70</v>
      </c>
      <c r="H17" s="2">
        <f>表1[[#This Row],[评阅老师评分]]*0.3</f>
        <v>21</v>
      </c>
      <c r="I17" s="2">
        <v>67</v>
      </c>
      <c r="J17" s="2">
        <f>表1[[#This Row],[答辩成绩]]*0.3</f>
        <v>20.099999999999998</v>
      </c>
      <c r="K17" s="2">
        <f>表1[[#This Row],[指导老师评分]]*0.4+表1[[#This Row],[评阅老师评分]]*0.3+表1[[#This Row],[答辩成绩]]*0.3</f>
        <v>67.899999999999991</v>
      </c>
    </row>
    <row r="18" spans="1:11">
      <c r="A18" s="2" t="s">
        <v>30</v>
      </c>
      <c r="B18" s="2" t="s">
        <v>16</v>
      </c>
      <c r="C18" s="2">
        <v>1510402117</v>
      </c>
      <c r="D18" s="2" t="s">
        <v>14</v>
      </c>
      <c r="E18" s="2">
        <v>65</v>
      </c>
      <c r="F18" s="2">
        <f>表1[[#This Row],[指导老师评分]]*0.4</f>
        <v>26</v>
      </c>
      <c r="G18" s="2">
        <v>72</v>
      </c>
      <c r="H18" s="2">
        <f>表1[[#This Row],[评阅老师评分]]*0.3</f>
        <v>21.599999999999998</v>
      </c>
      <c r="I18" s="2">
        <v>70</v>
      </c>
      <c r="J18" s="2">
        <f>表1[[#This Row],[答辩成绩]]*0.3</f>
        <v>21</v>
      </c>
      <c r="K18" s="2">
        <f>表1[[#This Row],[指导老师评分]]*0.4+表1[[#This Row],[评阅老师评分]]*0.3+表1[[#This Row],[答辩成绩]]*0.3</f>
        <v>68.599999999999994</v>
      </c>
    </row>
    <row r="19" spans="1:11">
      <c r="A19" s="2" t="s">
        <v>31</v>
      </c>
      <c r="B19" s="2" t="s">
        <v>16</v>
      </c>
      <c r="C19" s="2">
        <v>1510402118</v>
      </c>
      <c r="D19" s="2" t="s">
        <v>14</v>
      </c>
      <c r="E19" s="2">
        <v>75</v>
      </c>
      <c r="F19" s="2">
        <f>表1[[#This Row],[指导老师评分]]*0.4</f>
        <v>30</v>
      </c>
      <c r="G19" s="2">
        <v>70</v>
      </c>
      <c r="H19" s="2">
        <f>表1[[#This Row],[评阅老师评分]]*0.3</f>
        <v>21</v>
      </c>
      <c r="I19" s="2">
        <v>73</v>
      </c>
      <c r="J19" s="2">
        <f>表1[[#This Row],[答辩成绩]]*0.3</f>
        <v>21.9</v>
      </c>
      <c r="K19" s="2">
        <f>表1[[#This Row],[指导老师评分]]*0.4+表1[[#This Row],[评阅老师评分]]*0.3+表1[[#This Row],[答辩成绩]]*0.3</f>
        <v>72.900000000000006</v>
      </c>
    </row>
    <row r="20" spans="1:11">
      <c r="A20" s="2" t="s">
        <v>32</v>
      </c>
      <c r="B20" s="2" t="s">
        <v>16</v>
      </c>
      <c r="C20" s="2">
        <v>1510402119</v>
      </c>
      <c r="D20" s="2" t="s">
        <v>14</v>
      </c>
      <c r="E20" s="2">
        <v>68</v>
      </c>
      <c r="F20" s="2">
        <f>表1[[#This Row],[指导老师评分]]*0.4</f>
        <v>27.200000000000003</v>
      </c>
      <c r="G20" s="2">
        <v>75</v>
      </c>
      <c r="H20" s="2">
        <f>表1[[#This Row],[评阅老师评分]]*0.3</f>
        <v>22.5</v>
      </c>
      <c r="I20" s="2">
        <v>79</v>
      </c>
      <c r="J20" s="2">
        <f>表1[[#This Row],[答辩成绩]]*0.3</f>
        <v>23.7</v>
      </c>
      <c r="K20" s="2">
        <f>表1[[#This Row],[指导老师评分]]*0.4+表1[[#This Row],[评阅老师评分]]*0.3+表1[[#This Row],[答辩成绩]]*0.3</f>
        <v>73.400000000000006</v>
      </c>
    </row>
    <row r="21" spans="1:11">
      <c r="A21" s="2" t="s">
        <v>33</v>
      </c>
      <c r="B21" s="2" t="s">
        <v>16</v>
      </c>
      <c r="C21" s="2">
        <v>1510402120</v>
      </c>
      <c r="D21" s="2" t="s">
        <v>14</v>
      </c>
      <c r="E21" s="2">
        <v>72</v>
      </c>
      <c r="F21" s="2">
        <f>表1[[#This Row],[指导老师评分]]*0.4</f>
        <v>28.8</v>
      </c>
      <c r="G21" s="2">
        <v>68</v>
      </c>
      <c r="H21" s="2">
        <f>表1[[#This Row],[评阅老师评分]]*0.3</f>
        <v>20.399999999999999</v>
      </c>
      <c r="I21" s="2">
        <v>68</v>
      </c>
      <c r="J21" s="2">
        <f>表1[[#This Row],[答辩成绩]]*0.3</f>
        <v>20.399999999999999</v>
      </c>
      <c r="K21" s="2">
        <f>表1[[#This Row],[指导老师评分]]*0.4+表1[[#This Row],[评阅老师评分]]*0.3+表1[[#This Row],[答辩成绩]]*0.3</f>
        <v>69.599999999999994</v>
      </c>
    </row>
    <row r="22" spans="1:11">
      <c r="A22" s="2" t="s">
        <v>34</v>
      </c>
      <c r="B22" s="2" t="s">
        <v>16</v>
      </c>
      <c r="C22" s="2">
        <v>1510402121</v>
      </c>
      <c r="D22" s="2" t="s">
        <v>14</v>
      </c>
      <c r="E22" s="2">
        <v>68</v>
      </c>
      <c r="F22" s="2">
        <f>表1[[#This Row],[指导老师评分]]*0.4</f>
        <v>27.200000000000003</v>
      </c>
      <c r="G22" s="2">
        <v>75</v>
      </c>
      <c r="H22" s="2">
        <f>表1[[#This Row],[评阅老师评分]]*0.3</f>
        <v>22.5</v>
      </c>
      <c r="I22" s="2">
        <v>66</v>
      </c>
      <c r="J22" s="2">
        <f>表1[[#This Row],[答辩成绩]]*0.3</f>
        <v>19.8</v>
      </c>
      <c r="K22" s="2">
        <f>表1[[#This Row],[指导老师评分]]*0.4+表1[[#This Row],[评阅老师评分]]*0.3+表1[[#This Row],[答辩成绩]]*0.3</f>
        <v>69.5</v>
      </c>
    </row>
    <row r="23" spans="1:11">
      <c r="A23" s="2" t="s">
        <v>35</v>
      </c>
      <c r="B23" s="2" t="s">
        <v>16</v>
      </c>
      <c r="C23" s="2">
        <v>1510402122</v>
      </c>
      <c r="D23" s="2" t="s">
        <v>14</v>
      </c>
      <c r="E23" s="2">
        <v>61</v>
      </c>
      <c r="F23" s="2">
        <f>表1[[#This Row],[指导老师评分]]*0.4</f>
        <v>24.400000000000002</v>
      </c>
      <c r="G23" s="2">
        <v>65</v>
      </c>
      <c r="H23" s="2">
        <f>表1[[#This Row],[评阅老师评分]]*0.3</f>
        <v>19.5</v>
      </c>
      <c r="I23" s="2">
        <v>71</v>
      </c>
      <c r="J23" s="2">
        <f>表1[[#This Row],[答辩成绩]]*0.3</f>
        <v>21.3</v>
      </c>
      <c r="K23" s="2">
        <f>表1[[#This Row],[指导老师评分]]*0.4+表1[[#This Row],[评阅老师评分]]*0.3+表1[[#This Row],[答辩成绩]]*0.3</f>
        <v>65.2</v>
      </c>
    </row>
    <row r="24" spans="1:11">
      <c r="A24" s="2" t="s">
        <v>36</v>
      </c>
      <c r="B24" s="2" t="s">
        <v>16</v>
      </c>
      <c r="C24" s="2">
        <v>1510402123</v>
      </c>
      <c r="D24" s="2" t="s">
        <v>14</v>
      </c>
      <c r="E24" s="2">
        <v>83</v>
      </c>
      <c r="F24" s="2">
        <f>表1[[#This Row],[指导老师评分]]*0.4</f>
        <v>33.200000000000003</v>
      </c>
      <c r="G24" s="2">
        <v>76</v>
      </c>
      <c r="H24" s="2">
        <f>表1[[#This Row],[评阅老师评分]]*0.3</f>
        <v>22.8</v>
      </c>
      <c r="I24" s="2">
        <v>91</v>
      </c>
      <c r="J24" s="2">
        <f>表1[[#This Row],[答辩成绩]]*0.3</f>
        <v>27.3</v>
      </c>
      <c r="K24" s="2">
        <f>表1[[#This Row],[指导老师评分]]*0.4+表1[[#This Row],[评阅老师评分]]*0.3+表1[[#This Row],[答辩成绩]]*0.3</f>
        <v>83.3</v>
      </c>
    </row>
    <row r="25" spans="1:11">
      <c r="A25" s="2" t="s">
        <v>37</v>
      </c>
      <c r="B25" s="2" t="s">
        <v>13</v>
      </c>
      <c r="C25" s="2">
        <v>1510402124</v>
      </c>
      <c r="D25" s="2" t="s">
        <v>14</v>
      </c>
      <c r="E25" s="2">
        <v>74</v>
      </c>
      <c r="F25" s="2">
        <f>表1[[#This Row],[指导老师评分]]*0.4</f>
        <v>29.6</v>
      </c>
      <c r="G25" s="2">
        <v>70</v>
      </c>
      <c r="H25" s="2">
        <f>表1[[#This Row],[评阅老师评分]]*0.3</f>
        <v>21</v>
      </c>
      <c r="I25" s="2">
        <v>77</v>
      </c>
      <c r="J25" s="2">
        <f>表1[[#This Row],[答辩成绩]]*0.3</f>
        <v>23.099999999999998</v>
      </c>
      <c r="K25" s="2">
        <f>表1[[#This Row],[指导老师评分]]*0.4+表1[[#This Row],[评阅老师评分]]*0.3+表1[[#This Row],[答辩成绩]]*0.3</f>
        <v>73.7</v>
      </c>
    </row>
    <row r="26" spans="1:11">
      <c r="A26" s="2" t="s">
        <v>38</v>
      </c>
      <c r="B26" s="2" t="s">
        <v>16</v>
      </c>
      <c r="C26" s="2">
        <v>1510402125</v>
      </c>
      <c r="D26" s="2" t="s">
        <v>14</v>
      </c>
      <c r="E26" s="2">
        <v>73</v>
      </c>
      <c r="F26" s="2">
        <f>表1[[#This Row],[指导老师评分]]*0.4</f>
        <v>29.200000000000003</v>
      </c>
      <c r="G26" s="2">
        <v>75</v>
      </c>
      <c r="H26" s="2">
        <f>表1[[#This Row],[评阅老师评分]]*0.3</f>
        <v>22.5</v>
      </c>
      <c r="I26" s="2">
        <v>69</v>
      </c>
      <c r="J26" s="2">
        <f>表1[[#This Row],[答辩成绩]]*0.3</f>
        <v>20.7</v>
      </c>
      <c r="K26" s="2">
        <f>表1[[#This Row],[指导老师评分]]*0.4+表1[[#This Row],[评阅老师评分]]*0.3+表1[[#This Row],[答辩成绩]]*0.3</f>
        <v>72.400000000000006</v>
      </c>
    </row>
    <row r="27" spans="1:11">
      <c r="A27" s="2" t="s">
        <v>39</v>
      </c>
      <c r="B27" s="2" t="s">
        <v>13</v>
      </c>
      <c r="C27" s="2">
        <v>1510402126</v>
      </c>
      <c r="D27" s="2" t="s">
        <v>14</v>
      </c>
      <c r="E27" s="2">
        <v>66</v>
      </c>
      <c r="F27" s="2">
        <f>表1[[#This Row],[指导老师评分]]*0.4</f>
        <v>26.400000000000002</v>
      </c>
      <c r="G27" s="2">
        <v>72</v>
      </c>
      <c r="H27" s="2">
        <f>表1[[#This Row],[评阅老师评分]]*0.3</f>
        <v>21.599999999999998</v>
      </c>
      <c r="I27" s="2">
        <v>63</v>
      </c>
      <c r="J27" s="2">
        <f>表1[[#This Row],[答辩成绩]]*0.3</f>
        <v>18.899999999999999</v>
      </c>
      <c r="K27" s="2">
        <f>表1[[#This Row],[指导老师评分]]*0.4+表1[[#This Row],[评阅老师评分]]*0.3+表1[[#This Row],[答辩成绩]]*0.3</f>
        <v>66.900000000000006</v>
      </c>
    </row>
    <row r="28" spans="1:11">
      <c r="A28" s="2" t="s">
        <v>40</v>
      </c>
      <c r="B28" s="2" t="s">
        <v>16</v>
      </c>
      <c r="C28" s="2">
        <v>1510402127</v>
      </c>
      <c r="D28" s="2" t="s">
        <v>14</v>
      </c>
      <c r="E28" s="2">
        <v>83</v>
      </c>
      <c r="F28" s="2">
        <f>表1[[#This Row],[指导老师评分]]*0.4</f>
        <v>33.200000000000003</v>
      </c>
      <c r="G28" s="2">
        <v>85</v>
      </c>
      <c r="H28" s="2">
        <f>表1[[#This Row],[评阅老师评分]]*0.3</f>
        <v>25.5</v>
      </c>
      <c r="I28" s="2">
        <v>90</v>
      </c>
      <c r="J28" s="2">
        <f>表1[[#This Row],[答辩成绩]]*0.3</f>
        <v>27</v>
      </c>
      <c r="K28" s="2">
        <f>表1[[#This Row],[指导老师评分]]*0.4+表1[[#This Row],[评阅老师评分]]*0.3+表1[[#This Row],[答辩成绩]]*0.3</f>
        <v>85.7</v>
      </c>
    </row>
    <row r="29" spans="1:11">
      <c r="A29" s="2" t="s">
        <v>41</v>
      </c>
      <c r="B29" s="2" t="s">
        <v>13</v>
      </c>
      <c r="C29" s="2">
        <v>1510402128</v>
      </c>
      <c r="D29" s="2" t="s">
        <v>14</v>
      </c>
      <c r="E29" s="2">
        <v>70</v>
      </c>
      <c r="F29" s="2">
        <f>表1[[#This Row],[指导老师评分]]*0.4</f>
        <v>28</v>
      </c>
      <c r="G29" s="2">
        <v>70</v>
      </c>
      <c r="H29" s="2">
        <f>表1[[#This Row],[评阅老师评分]]*0.3</f>
        <v>21</v>
      </c>
      <c r="I29" s="2">
        <v>65</v>
      </c>
      <c r="J29" s="2">
        <f>表1[[#This Row],[答辩成绩]]*0.3</f>
        <v>19.5</v>
      </c>
      <c r="K29" s="2">
        <f>表1[[#This Row],[指导老师评分]]*0.4+表1[[#This Row],[评阅老师评分]]*0.3+表1[[#This Row],[答辩成绩]]*0.3</f>
        <v>68.5</v>
      </c>
    </row>
    <row r="30" spans="1:11">
      <c r="A30" s="2" t="s">
        <v>42</v>
      </c>
      <c r="B30" s="2" t="s">
        <v>16</v>
      </c>
      <c r="C30" s="2">
        <v>1510402129</v>
      </c>
      <c r="D30" s="2" t="s">
        <v>14</v>
      </c>
      <c r="E30" s="2">
        <v>76</v>
      </c>
      <c r="F30" s="2">
        <f>表1[[#This Row],[指导老师评分]]*0.4</f>
        <v>30.400000000000002</v>
      </c>
      <c r="G30" s="2">
        <v>78</v>
      </c>
      <c r="H30" s="2">
        <f>表1[[#This Row],[评阅老师评分]]*0.3</f>
        <v>23.4</v>
      </c>
      <c r="I30" s="2">
        <v>73</v>
      </c>
      <c r="J30" s="2">
        <f>表1[[#This Row],[答辩成绩]]*0.3</f>
        <v>21.9</v>
      </c>
      <c r="K30" s="2">
        <f>表1[[#This Row],[指导老师评分]]*0.4+表1[[#This Row],[评阅老师评分]]*0.3+表1[[#This Row],[答辩成绩]]*0.3</f>
        <v>75.699999999999989</v>
      </c>
    </row>
    <row r="31" spans="1:11">
      <c r="A31" s="2" t="s">
        <v>43</v>
      </c>
      <c r="B31" s="2" t="s">
        <v>13</v>
      </c>
      <c r="C31" s="2">
        <v>1510402130</v>
      </c>
      <c r="D31" s="2" t="s">
        <v>14</v>
      </c>
      <c r="E31" s="2">
        <v>73</v>
      </c>
      <c r="F31" s="2">
        <f>表1[[#This Row],[指导老师评分]]*0.4</f>
        <v>29.200000000000003</v>
      </c>
      <c r="G31" s="2">
        <v>69</v>
      </c>
      <c r="H31" s="2">
        <f>表1[[#This Row],[评阅老师评分]]*0.3</f>
        <v>20.7</v>
      </c>
      <c r="I31" s="2">
        <v>62</v>
      </c>
      <c r="J31" s="2">
        <f>表1[[#This Row],[答辩成绩]]*0.3</f>
        <v>18.599999999999998</v>
      </c>
      <c r="K31" s="2">
        <f>表1[[#This Row],[指导老师评分]]*0.4+表1[[#This Row],[评阅老师评分]]*0.3+表1[[#This Row],[答辩成绩]]*0.3</f>
        <v>68.5</v>
      </c>
    </row>
    <row r="32" spans="1:11">
      <c r="A32" s="2" t="s">
        <v>44</v>
      </c>
      <c r="B32" s="2" t="s">
        <v>16</v>
      </c>
      <c r="C32" s="2">
        <v>1510402131</v>
      </c>
      <c r="D32" s="2" t="s">
        <v>14</v>
      </c>
      <c r="E32" s="2">
        <v>86</v>
      </c>
      <c r="F32" s="2">
        <f>表1[[#This Row],[指导老师评分]]*0.4</f>
        <v>34.4</v>
      </c>
      <c r="G32" s="2">
        <v>85</v>
      </c>
      <c r="H32" s="2">
        <f>表1[[#This Row],[评阅老师评分]]*0.3</f>
        <v>25.5</v>
      </c>
      <c r="I32" s="2">
        <v>88</v>
      </c>
      <c r="J32" s="2">
        <f>表1[[#This Row],[答辩成绩]]*0.3</f>
        <v>26.4</v>
      </c>
      <c r="K32" s="2">
        <f>表1[[#This Row],[指导老师评分]]*0.4+表1[[#This Row],[评阅老师评分]]*0.3+表1[[#This Row],[答辩成绩]]*0.3</f>
        <v>86.3</v>
      </c>
    </row>
    <row r="33" spans="1:11">
      <c r="A33" s="2" t="s">
        <v>45</v>
      </c>
      <c r="B33" s="2" t="s">
        <v>16</v>
      </c>
      <c r="C33" s="2">
        <v>1510402132</v>
      </c>
      <c r="D33" s="2" t="s">
        <v>14</v>
      </c>
      <c r="E33" s="2">
        <v>75</v>
      </c>
      <c r="F33" s="2">
        <f>表1[[#This Row],[指导老师评分]]*0.4</f>
        <v>30</v>
      </c>
      <c r="G33" s="2">
        <v>78</v>
      </c>
      <c r="H33" s="2">
        <f>表1[[#This Row],[评阅老师评分]]*0.3</f>
        <v>23.4</v>
      </c>
      <c r="I33" s="2">
        <v>76</v>
      </c>
      <c r="J33" s="2">
        <f>表1[[#This Row],[答辩成绩]]*0.3</f>
        <v>22.8</v>
      </c>
      <c r="K33" s="2">
        <f>表1[[#This Row],[指导老师评分]]*0.4+表1[[#This Row],[评阅老师评分]]*0.3+表1[[#This Row],[答辩成绩]]*0.3</f>
        <v>76.2</v>
      </c>
    </row>
    <row r="34" spans="1:11">
      <c r="A34" s="2" t="s">
        <v>46</v>
      </c>
      <c r="B34" s="2" t="s">
        <v>16</v>
      </c>
      <c r="C34" s="2">
        <v>1510402133</v>
      </c>
      <c r="D34" s="2" t="s">
        <v>14</v>
      </c>
      <c r="E34" s="2">
        <v>80</v>
      </c>
      <c r="F34" s="2">
        <f>表1[[#This Row],[指导老师评分]]*0.4</f>
        <v>32</v>
      </c>
      <c r="G34" s="2">
        <v>75</v>
      </c>
      <c r="H34" s="2">
        <f>表1[[#This Row],[评阅老师评分]]*0.3</f>
        <v>22.5</v>
      </c>
      <c r="I34" s="2">
        <v>90</v>
      </c>
      <c r="J34" s="2">
        <f>表1[[#This Row],[答辩成绩]]*0.3</f>
        <v>27</v>
      </c>
      <c r="K34" s="2">
        <f>表1[[#This Row],[指导老师评分]]*0.4+表1[[#This Row],[评阅老师评分]]*0.3+表1[[#This Row],[答辩成绩]]*0.3</f>
        <v>81.5</v>
      </c>
    </row>
    <row r="35" spans="1:11">
      <c r="A35" s="2" t="s">
        <v>47</v>
      </c>
      <c r="B35" s="2" t="s">
        <v>16</v>
      </c>
      <c r="C35" s="2">
        <v>1510402134</v>
      </c>
      <c r="D35" s="2" t="s">
        <v>14</v>
      </c>
      <c r="E35" s="2">
        <v>80</v>
      </c>
      <c r="F35" s="2">
        <f>表1[[#This Row],[指导老师评分]]*0.4</f>
        <v>32</v>
      </c>
      <c r="G35" s="2">
        <v>79</v>
      </c>
      <c r="H35" s="2">
        <f>表1[[#This Row],[评阅老师评分]]*0.3</f>
        <v>23.7</v>
      </c>
      <c r="I35" s="2">
        <v>87</v>
      </c>
      <c r="J35" s="2">
        <f>表1[[#This Row],[答辩成绩]]*0.3</f>
        <v>26.099999999999998</v>
      </c>
      <c r="K35" s="2">
        <f>表1[[#This Row],[指导老师评分]]*0.4+表1[[#This Row],[评阅老师评分]]*0.3+表1[[#This Row],[答辩成绩]]*0.3</f>
        <v>81.8</v>
      </c>
    </row>
    <row r="36" spans="1:11">
      <c r="A36" s="2" t="s">
        <v>48</v>
      </c>
      <c r="B36" s="2" t="s">
        <v>16</v>
      </c>
      <c r="C36" s="2">
        <v>1510402135</v>
      </c>
      <c r="D36" s="2" t="s">
        <v>14</v>
      </c>
      <c r="E36" s="2">
        <v>75</v>
      </c>
      <c r="F36" s="2">
        <f>表1[[#This Row],[指导老师评分]]*0.4</f>
        <v>30</v>
      </c>
      <c r="G36" s="2">
        <v>67</v>
      </c>
      <c r="H36" s="2">
        <f>表1[[#This Row],[评阅老师评分]]*0.3</f>
        <v>20.099999999999998</v>
      </c>
      <c r="I36" s="2">
        <v>68</v>
      </c>
      <c r="J36" s="2">
        <f>表1[[#This Row],[答辩成绩]]*0.3</f>
        <v>20.399999999999999</v>
      </c>
      <c r="K36" s="2">
        <f>表1[[#This Row],[指导老师评分]]*0.4+表1[[#This Row],[评阅老师评分]]*0.3+表1[[#This Row],[答辩成绩]]*0.3</f>
        <v>70.5</v>
      </c>
    </row>
    <row r="37" spans="1:11">
      <c r="A37" s="2" t="s">
        <v>49</v>
      </c>
      <c r="B37" s="2" t="s">
        <v>16</v>
      </c>
      <c r="C37" s="2">
        <v>1510402136</v>
      </c>
      <c r="D37" s="2" t="s">
        <v>14</v>
      </c>
      <c r="E37" s="2">
        <v>76</v>
      </c>
      <c r="F37" s="2">
        <f>表1[[#This Row],[指导老师评分]]*0.4</f>
        <v>30.400000000000002</v>
      </c>
      <c r="G37" s="2">
        <v>72</v>
      </c>
      <c r="H37" s="2">
        <f>表1[[#This Row],[评阅老师评分]]*0.3</f>
        <v>21.599999999999998</v>
      </c>
      <c r="I37" s="2">
        <v>81</v>
      </c>
      <c r="J37" s="2">
        <f>表1[[#This Row],[答辩成绩]]*0.3</f>
        <v>24.3</v>
      </c>
      <c r="K37" s="2">
        <f>表1[[#This Row],[指导老师评分]]*0.4+表1[[#This Row],[评阅老师评分]]*0.3+表1[[#This Row],[答辩成绩]]*0.3</f>
        <v>76.3</v>
      </c>
    </row>
    <row r="38" spans="1:11">
      <c r="A38" s="2" t="s">
        <v>50</v>
      </c>
      <c r="B38" s="2" t="s">
        <v>16</v>
      </c>
      <c r="C38" s="2">
        <v>1510402138</v>
      </c>
      <c r="D38" s="2" t="s">
        <v>14</v>
      </c>
      <c r="E38" s="2">
        <v>82</v>
      </c>
      <c r="F38" s="2">
        <f>表1[[#This Row],[指导老师评分]]*0.4</f>
        <v>32.800000000000004</v>
      </c>
      <c r="G38" s="2">
        <v>77</v>
      </c>
      <c r="H38" s="2">
        <f>表1[[#This Row],[评阅老师评分]]*0.3</f>
        <v>23.099999999999998</v>
      </c>
      <c r="I38" s="2">
        <v>84</v>
      </c>
      <c r="J38" s="2">
        <f>表1[[#This Row],[答辩成绩]]*0.3</f>
        <v>25.2</v>
      </c>
      <c r="K38" s="2">
        <f>表1[[#This Row],[指导老师评分]]*0.4+表1[[#This Row],[评阅老师评分]]*0.3+表1[[#This Row],[答辩成绩]]*0.3</f>
        <v>81.100000000000009</v>
      </c>
    </row>
    <row r="39" spans="1:11">
      <c r="A39" s="2" t="s">
        <v>51</v>
      </c>
      <c r="B39" s="2" t="s">
        <v>16</v>
      </c>
      <c r="C39" s="2">
        <v>1510402139</v>
      </c>
      <c r="D39" s="2" t="s">
        <v>14</v>
      </c>
      <c r="E39" s="2">
        <v>76</v>
      </c>
      <c r="F39" s="2">
        <f>表1[[#This Row],[指导老师评分]]*0.4</f>
        <v>30.400000000000002</v>
      </c>
      <c r="G39" s="2">
        <v>82</v>
      </c>
      <c r="H39" s="2">
        <f>表1[[#This Row],[评阅老师评分]]*0.3</f>
        <v>24.599999999999998</v>
      </c>
      <c r="I39" s="2">
        <v>61</v>
      </c>
      <c r="J39" s="2">
        <f>表1[[#This Row],[答辩成绩]]*0.3</f>
        <v>18.3</v>
      </c>
      <c r="K39" s="2">
        <f>表1[[#This Row],[指导老师评分]]*0.4+表1[[#This Row],[评阅老师评分]]*0.3+表1[[#This Row],[答辩成绩]]*0.3</f>
        <v>73.3</v>
      </c>
    </row>
    <row r="40" spans="1:11">
      <c r="A40" s="2" t="s">
        <v>52</v>
      </c>
      <c r="B40" s="2" t="s">
        <v>16</v>
      </c>
      <c r="C40" s="2">
        <v>1510402140</v>
      </c>
      <c r="D40" s="2" t="s">
        <v>14</v>
      </c>
      <c r="E40" s="2">
        <v>83</v>
      </c>
      <c r="F40" s="2">
        <f>表1[[#This Row],[指导老师评分]]*0.4</f>
        <v>33.200000000000003</v>
      </c>
      <c r="G40" s="2">
        <v>77</v>
      </c>
      <c r="H40" s="2">
        <f>表1[[#This Row],[评阅老师评分]]*0.3</f>
        <v>23.099999999999998</v>
      </c>
      <c r="I40" s="2">
        <v>91</v>
      </c>
      <c r="J40" s="2">
        <f>表1[[#This Row],[答辩成绩]]*0.3</f>
        <v>27.3</v>
      </c>
      <c r="K40" s="2">
        <f>表1[[#This Row],[指导老师评分]]*0.4+表1[[#This Row],[评阅老师评分]]*0.3+表1[[#This Row],[答辩成绩]]*0.3</f>
        <v>83.6</v>
      </c>
    </row>
    <row r="41" spans="1:11">
      <c r="A41" s="2" t="s">
        <v>53</v>
      </c>
      <c r="B41" s="2" t="s">
        <v>13</v>
      </c>
      <c r="C41" s="2">
        <v>1510402141</v>
      </c>
      <c r="D41" s="2" t="s">
        <v>14</v>
      </c>
      <c r="E41" s="2">
        <v>72</v>
      </c>
      <c r="F41" s="2">
        <f>表1[[#This Row],[指导老师评分]]*0.4</f>
        <v>28.8</v>
      </c>
      <c r="G41" s="2">
        <v>80</v>
      </c>
      <c r="H41" s="2">
        <f>表1[[#This Row],[评阅老师评分]]*0.3</f>
        <v>24</v>
      </c>
      <c r="I41" s="2">
        <v>66</v>
      </c>
      <c r="J41" s="2">
        <f>表1[[#This Row],[答辩成绩]]*0.3</f>
        <v>19.8</v>
      </c>
      <c r="K41" s="2">
        <f>表1[[#This Row],[指导老师评分]]*0.4+表1[[#This Row],[评阅老师评分]]*0.3+表1[[#This Row],[答辩成绩]]*0.3</f>
        <v>72.599999999999994</v>
      </c>
    </row>
    <row r="42" spans="1:11">
      <c r="A42" s="2" t="s">
        <v>54</v>
      </c>
      <c r="B42" s="2" t="s">
        <v>16</v>
      </c>
      <c r="C42" s="2">
        <v>1510402142</v>
      </c>
      <c r="D42" s="2" t="s">
        <v>14</v>
      </c>
      <c r="E42" s="2">
        <v>72</v>
      </c>
      <c r="F42" s="2">
        <f>表1[[#This Row],[指导老师评分]]*0.4</f>
        <v>28.8</v>
      </c>
      <c r="G42" s="2">
        <v>70</v>
      </c>
      <c r="H42" s="2">
        <f>表1[[#This Row],[评阅老师评分]]*0.3</f>
        <v>21</v>
      </c>
      <c r="I42" s="2">
        <v>73</v>
      </c>
      <c r="J42" s="2">
        <f>表1[[#This Row],[答辩成绩]]*0.3</f>
        <v>21.9</v>
      </c>
      <c r="K42" s="2">
        <f>表1[[#This Row],[指导老师评分]]*0.4+表1[[#This Row],[评阅老师评分]]*0.3+表1[[#This Row],[答辩成绩]]*0.3</f>
        <v>71.699999999999989</v>
      </c>
    </row>
    <row r="43" spans="1:11">
      <c r="A43" s="2" t="s">
        <v>55</v>
      </c>
      <c r="B43" s="2" t="s">
        <v>16</v>
      </c>
      <c r="C43" s="2">
        <v>1510402143</v>
      </c>
      <c r="D43" s="2" t="s">
        <v>14</v>
      </c>
      <c r="E43" s="2">
        <v>84</v>
      </c>
      <c r="F43" s="2">
        <f>表1[[#This Row],[指导老师评分]]*0.4</f>
        <v>33.6</v>
      </c>
      <c r="G43" s="2">
        <v>81</v>
      </c>
      <c r="H43" s="2">
        <f>表1[[#This Row],[评阅老师评分]]*0.3</f>
        <v>24.3</v>
      </c>
      <c r="I43" s="2">
        <v>86</v>
      </c>
      <c r="J43" s="2">
        <f>表1[[#This Row],[答辩成绩]]*0.3</f>
        <v>25.8</v>
      </c>
      <c r="K43" s="2">
        <f>表1[[#This Row],[指导老师评分]]*0.4+表1[[#This Row],[评阅老师评分]]*0.3+表1[[#This Row],[答辩成绩]]*0.3</f>
        <v>83.7</v>
      </c>
    </row>
    <row r="44" spans="1:11">
      <c r="A44" s="2" t="s">
        <v>56</v>
      </c>
      <c r="B44" s="2" t="s">
        <v>16</v>
      </c>
      <c r="C44" s="2">
        <v>1510402144</v>
      </c>
      <c r="D44" s="2" t="s">
        <v>14</v>
      </c>
      <c r="E44" s="2">
        <v>82</v>
      </c>
      <c r="F44" s="2">
        <f>表1[[#This Row],[指导老师评分]]*0.4</f>
        <v>32.800000000000004</v>
      </c>
      <c r="G44" s="2">
        <v>80</v>
      </c>
      <c r="H44" s="2">
        <f>表1[[#This Row],[评阅老师评分]]*0.3</f>
        <v>24</v>
      </c>
      <c r="I44" s="2">
        <v>72</v>
      </c>
      <c r="J44" s="2">
        <f>表1[[#This Row],[答辩成绩]]*0.3</f>
        <v>21.599999999999998</v>
      </c>
      <c r="K44" s="2">
        <f>表1[[#This Row],[指导老师评分]]*0.4+表1[[#This Row],[评阅老师评分]]*0.3+表1[[#This Row],[答辩成绩]]*0.3</f>
        <v>78.400000000000006</v>
      </c>
    </row>
    <row r="45" spans="1:11">
      <c r="A45" s="2" t="s">
        <v>57</v>
      </c>
      <c r="B45" s="2" t="s">
        <v>16</v>
      </c>
      <c r="C45" s="2">
        <v>1510402145</v>
      </c>
      <c r="D45" s="2" t="s">
        <v>14</v>
      </c>
      <c r="E45" s="2">
        <v>92</v>
      </c>
      <c r="F45" s="2">
        <f>表1[[#This Row],[指导老师评分]]*0.4</f>
        <v>36.800000000000004</v>
      </c>
      <c r="G45" s="2">
        <v>90</v>
      </c>
      <c r="H45" s="2">
        <f>表1[[#This Row],[评阅老师评分]]*0.3</f>
        <v>27</v>
      </c>
      <c r="I45" s="2">
        <v>90</v>
      </c>
      <c r="J45" s="2">
        <f>表1[[#This Row],[答辩成绩]]*0.3</f>
        <v>27</v>
      </c>
      <c r="K45" s="2">
        <f>表1[[#This Row],[指导老师评分]]*0.4+表1[[#This Row],[评阅老师评分]]*0.3+表1[[#This Row],[答辩成绩]]*0.3</f>
        <v>90.800000000000011</v>
      </c>
    </row>
    <row r="46" spans="1:11">
      <c r="A46" s="2" t="s">
        <v>58</v>
      </c>
      <c r="B46" s="2" t="s">
        <v>16</v>
      </c>
      <c r="C46" s="2">
        <v>1510402146</v>
      </c>
      <c r="D46" s="2" t="s">
        <v>14</v>
      </c>
      <c r="E46" s="2">
        <v>90</v>
      </c>
      <c r="F46" s="2">
        <f>表1[[#This Row],[指导老师评分]]*0.4</f>
        <v>36</v>
      </c>
      <c r="G46" s="2">
        <v>88</v>
      </c>
      <c r="H46" s="2">
        <f>表1[[#This Row],[评阅老师评分]]*0.3</f>
        <v>26.4</v>
      </c>
      <c r="I46" s="2">
        <v>80</v>
      </c>
      <c r="J46" s="2">
        <f>表1[[#This Row],[答辩成绩]]*0.3</f>
        <v>24</v>
      </c>
      <c r="K46" s="2">
        <f>表1[[#This Row],[指导老师评分]]*0.4+表1[[#This Row],[评阅老师评分]]*0.3+表1[[#This Row],[答辩成绩]]*0.3</f>
        <v>86.4</v>
      </c>
    </row>
    <row r="47" spans="1:11">
      <c r="A47" s="2" t="s">
        <v>59</v>
      </c>
      <c r="B47" s="2" t="s">
        <v>16</v>
      </c>
      <c r="C47" s="2">
        <v>1510402148</v>
      </c>
      <c r="D47" s="2" t="s">
        <v>14</v>
      </c>
      <c r="E47" s="2">
        <v>83</v>
      </c>
      <c r="F47" s="2">
        <f>表1[[#This Row],[指导老师评分]]*0.4</f>
        <v>33.200000000000003</v>
      </c>
      <c r="G47" s="2">
        <v>80</v>
      </c>
      <c r="H47" s="2">
        <f>表1[[#This Row],[评阅老师评分]]*0.3</f>
        <v>24</v>
      </c>
      <c r="I47" s="2">
        <v>66</v>
      </c>
      <c r="J47" s="2">
        <f>表1[[#This Row],[答辩成绩]]*0.3</f>
        <v>19.8</v>
      </c>
      <c r="K47" s="2">
        <f>表1[[#This Row],[指导老师评分]]*0.4+表1[[#This Row],[评阅老师评分]]*0.3+表1[[#This Row],[答辩成绩]]*0.3</f>
        <v>77</v>
      </c>
    </row>
    <row r="48" spans="1:11">
      <c r="A48" s="2" t="s">
        <v>60</v>
      </c>
      <c r="B48" s="2" t="s">
        <v>16</v>
      </c>
      <c r="C48" s="2">
        <v>1510402149</v>
      </c>
      <c r="D48" s="2" t="s">
        <v>14</v>
      </c>
      <c r="E48" s="2">
        <v>81</v>
      </c>
      <c r="F48" s="2">
        <f>表1[[#This Row],[指导老师评分]]*0.4</f>
        <v>32.4</v>
      </c>
      <c r="G48" s="2">
        <v>78</v>
      </c>
      <c r="H48" s="2">
        <f>表1[[#This Row],[评阅老师评分]]*0.3</f>
        <v>23.4</v>
      </c>
      <c r="I48" s="2">
        <v>67</v>
      </c>
      <c r="J48" s="2">
        <f>表1[[#This Row],[答辩成绩]]*0.3</f>
        <v>20.099999999999998</v>
      </c>
      <c r="K48" s="2">
        <f>表1[[#This Row],[指导老师评分]]*0.4+表1[[#This Row],[评阅老师评分]]*0.3+表1[[#This Row],[答辩成绩]]*0.3</f>
        <v>75.899999999999991</v>
      </c>
    </row>
    <row r="49" spans="1:11">
      <c r="A49" s="2" t="s">
        <v>61</v>
      </c>
      <c r="B49" s="2" t="s">
        <v>16</v>
      </c>
      <c r="C49" s="2">
        <v>1510402150</v>
      </c>
      <c r="D49" s="2" t="s">
        <v>14</v>
      </c>
      <c r="E49" s="2">
        <v>82</v>
      </c>
      <c r="F49" s="2">
        <f>表1[[#This Row],[指导老师评分]]*0.4</f>
        <v>32.800000000000004</v>
      </c>
      <c r="G49" s="2">
        <v>79</v>
      </c>
      <c r="H49" s="2">
        <f>表1[[#This Row],[评阅老师评分]]*0.3</f>
        <v>23.7</v>
      </c>
      <c r="I49" s="2">
        <v>81</v>
      </c>
      <c r="J49" s="2">
        <f>表1[[#This Row],[答辩成绩]]*0.3</f>
        <v>24.3</v>
      </c>
      <c r="K49" s="2">
        <f>表1[[#This Row],[指导老师评分]]*0.4+表1[[#This Row],[评阅老师评分]]*0.3+表1[[#This Row],[答辩成绩]]*0.3</f>
        <v>80.8</v>
      </c>
    </row>
    <row r="50" spans="1:11">
      <c r="A50" s="2" t="s">
        <v>62</v>
      </c>
      <c r="B50" s="2" t="s">
        <v>13</v>
      </c>
      <c r="C50" s="2">
        <v>1510402151</v>
      </c>
      <c r="D50" s="2" t="s">
        <v>14</v>
      </c>
      <c r="E50" s="2">
        <v>85</v>
      </c>
      <c r="F50" s="2">
        <f>表1[[#This Row],[指导老师评分]]*0.4</f>
        <v>34</v>
      </c>
      <c r="G50" s="2">
        <v>81</v>
      </c>
      <c r="H50" s="2">
        <f>表1[[#This Row],[评阅老师评分]]*0.3</f>
        <v>24.3</v>
      </c>
      <c r="I50" s="2">
        <v>82</v>
      </c>
      <c r="J50" s="2">
        <f>表1[[#This Row],[答辩成绩]]*0.3</f>
        <v>24.599999999999998</v>
      </c>
      <c r="K50" s="2">
        <f>表1[[#This Row],[指导老师评分]]*0.4+表1[[#This Row],[评阅老师评分]]*0.3+表1[[#This Row],[答辩成绩]]*0.3</f>
        <v>82.899999999999991</v>
      </c>
    </row>
    <row r="51" spans="1:11">
      <c r="A51" s="2" t="s">
        <v>63</v>
      </c>
      <c r="B51" s="2" t="s">
        <v>16</v>
      </c>
      <c r="C51" s="2">
        <v>1510402152</v>
      </c>
      <c r="D51" s="2" t="s">
        <v>14</v>
      </c>
      <c r="E51" s="2">
        <v>82</v>
      </c>
      <c r="F51" s="2">
        <f>表1[[#This Row],[指导老师评分]]*0.4</f>
        <v>32.800000000000004</v>
      </c>
      <c r="G51" s="2">
        <v>83</v>
      </c>
      <c r="H51" s="2">
        <f>表1[[#This Row],[评阅老师评分]]*0.3</f>
        <v>24.9</v>
      </c>
      <c r="I51" s="2">
        <v>73</v>
      </c>
      <c r="J51" s="2">
        <f>表1[[#This Row],[答辩成绩]]*0.3</f>
        <v>21.9</v>
      </c>
      <c r="K51" s="2">
        <f>表1[[#This Row],[指导老师评分]]*0.4+表1[[#This Row],[评阅老师评分]]*0.3+表1[[#This Row],[答辩成绩]]*0.3</f>
        <v>79.599999999999994</v>
      </c>
    </row>
    <row r="52" spans="1:11">
      <c r="A52" s="2" t="s">
        <v>64</v>
      </c>
      <c r="B52" s="2" t="s">
        <v>16</v>
      </c>
      <c r="C52" s="2">
        <v>1510402153</v>
      </c>
      <c r="D52" s="2" t="s">
        <v>14</v>
      </c>
      <c r="E52" s="2">
        <v>78</v>
      </c>
      <c r="F52" s="2">
        <f>表1[[#This Row],[指导老师评分]]*0.4</f>
        <v>31.200000000000003</v>
      </c>
      <c r="G52" s="2">
        <v>85</v>
      </c>
      <c r="H52" s="2">
        <f>表1[[#This Row],[评阅老师评分]]*0.3</f>
        <v>25.5</v>
      </c>
      <c r="I52" s="2">
        <v>78</v>
      </c>
      <c r="J52" s="2">
        <f>表1[[#This Row],[答辩成绩]]*0.3</f>
        <v>23.4</v>
      </c>
      <c r="K52" s="2">
        <f>表1[[#This Row],[指导老师评分]]*0.4+表1[[#This Row],[评阅老师评分]]*0.3+表1[[#This Row],[答辩成绩]]*0.3</f>
        <v>80.099999999999994</v>
      </c>
    </row>
    <row r="53" spans="1:11">
      <c r="A53" s="2" t="s">
        <v>65</v>
      </c>
      <c r="B53" s="2" t="s">
        <v>16</v>
      </c>
      <c r="C53" s="2">
        <v>1510402154</v>
      </c>
      <c r="D53" s="2" t="s">
        <v>14</v>
      </c>
      <c r="E53" s="2">
        <v>72</v>
      </c>
      <c r="F53" s="2">
        <f>表1[[#This Row],[指导老师评分]]*0.4</f>
        <v>28.8</v>
      </c>
      <c r="G53" s="2">
        <v>78</v>
      </c>
      <c r="H53" s="2">
        <f>表1[[#This Row],[评阅老师评分]]*0.3</f>
        <v>23.4</v>
      </c>
      <c r="I53" s="2">
        <v>68</v>
      </c>
      <c r="J53" s="2">
        <f>表1[[#This Row],[答辩成绩]]*0.3</f>
        <v>20.399999999999999</v>
      </c>
      <c r="K53" s="2">
        <f>表1[[#This Row],[指导老师评分]]*0.4+表1[[#This Row],[评阅老师评分]]*0.3+表1[[#This Row],[答辩成绩]]*0.3</f>
        <v>72.599999999999994</v>
      </c>
    </row>
    <row r="54" spans="1:11">
      <c r="A54" s="2" t="s">
        <v>66</v>
      </c>
      <c r="B54" s="2" t="s">
        <v>16</v>
      </c>
      <c r="C54" s="2">
        <v>1510402155</v>
      </c>
      <c r="D54" s="2" t="s">
        <v>14</v>
      </c>
      <c r="E54" s="2">
        <v>76</v>
      </c>
      <c r="F54" s="2">
        <f>表1[[#This Row],[指导老师评分]]*0.4</f>
        <v>30.400000000000002</v>
      </c>
      <c r="G54" s="2">
        <v>70</v>
      </c>
      <c r="H54" s="2">
        <f>表1[[#This Row],[评阅老师评分]]*0.3</f>
        <v>21</v>
      </c>
      <c r="I54" s="2">
        <v>65</v>
      </c>
      <c r="J54" s="2">
        <f>表1[[#This Row],[答辩成绩]]*0.3</f>
        <v>19.5</v>
      </c>
      <c r="K54" s="2">
        <f>表1[[#This Row],[指导老师评分]]*0.4+表1[[#This Row],[评阅老师评分]]*0.3+表1[[#This Row],[答辩成绩]]*0.3</f>
        <v>70.900000000000006</v>
      </c>
    </row>
    <row r="55" spans="1:11">
      <c r="A55" s="2" t="s">
        <v>67</v>
      </c>
      <c r="B55" s="2" t="s">
        <v>16</v>
      </c>
      <c r="C55" s="2">
        <v>1510402201</v>
      </c>
      <c r="D55" s="2" t="s">
        <v>14</v>
      </c>
      <c r="E55" s="2">
        <v>65</v>
      </c>
      <c r="F55" s="2">
        <f>表1[[#This Row],[指导老师评分]]*0.4</f>
        <v>26</v>
      </c>
      <c r="G55" s="2">
        <v>68</v>
      </c>
      <c r="H55" s="2">
        <f>表1[[#This Row],[评阅老师评分]]*0.3</f>
        <v>20.399999999999999</v>
      </c>
      <c r="I55" s="2">
        <v>73</v>
      </c>
      <c r="J55" s="2">
        <f>表1[[#This Row],[答辩成绩]]*0.3</f>
        <v>21.9</v>
      </c>
      <c r="K55" s="2">
        <f>表1[[#This Row],[指导老师评分]]*0.4+表1[[#This Row],[评阅老师评分]]*0.3+表1[[#This Row],[答辩成绩]]*0.3</f>
        <v>68.3</v>
      </c>
    </row>
    <row r="56" spans="1:11">
      <c r="A56" s="2" t="s">
        <v>68</v>
      </c>
      <c r="B56" s="2" t="s">
        <v>16</v>
      </c>
      <c r="C56" s="2">
        <v>1510402202</v>
      </c>
      <c r="D56" s="2" t="s">
        <v>14</v>
      </c>
      <c r="E56" s="2">
        <v>81</v>
      </c>
      <c r="F56" s="2">
        <f>表1[[#This Row],[指导老师评分]]*0.4</f>
        <v>32.4</v>
      </c>
      <c r="G56" s="2">
        <v>74</v>
      </c>
      <c r="H56" s="2">
        <f>表1[[#This Row],[评阅老师评分]]*0.3</f>
        <v>22.2</v>
      </c>
      <c r="I56" s="2">
        <v>82</v>
      </c>
      <c r="J56" s="2">
        <f>表1[[#This Row],[答辩成绩]]*0.3</f>
        <v>24.599999999999998</v>
      </c>
      <c r="K56" s="2">
        <f>表1[[#This Row],[指导老师评分]]*0.4+表1[[#This Row],[评阅老师评分]]*0.3+表1[[#This Row],[答辩成绩]]*0.3</f>
        <v>79.199999999999989</v>
      </c>
    </row>
    <row r="57" spans="1:11">
      <c r="A57" s="2" t="s">
        <v>69</v>
      </c>
      <c r="B57" s="2" t="s">
        <v>16</v>
      </c>
      <c r="C57" s="2">
        <v>1510402203</v>
      </c>
      <c r="D57" s="2" t="s">
        <v>14</v>
      </c>
      <c r="E57" s="2">
        <v>84</v>
      </c>
      <c r="F57" s="2">
        <f>表1[[#This Row],[指导老师评分]]*0.4</f>
        <v>33.6</v>
      </c>
      <c r="G57" s="2">
        <v>77</v>
      </c>
      <c r="H57" s="2">
        <f>表1[[#This Row],[评阅老师评分]]*0.3</f>
        <v>23.099999999999998</v>
      </c>
      <c r="I57" s="2">
        <v>92</v>
      </c>
      <c r="J57" s="2">
        <f>表1[[#This Row],[答辩成绩]]*0.3</f>
        <v>27.599999999999998</v>
      </c>
      <c r="K57" s="2">
        <f>表1[[#This Row],[指导老师评分]]*0.4+表1[[#This Row],[评阅老师评分]]*0.3+表1[[#This Row],[答辩成绩]]*0.3</f>
        <v>84.3</v>
      </c>
    </row>
    <row r="58" spans="1:11">
      <c r="A58" s="2" t="s">
        <v>70</v>
      </c>
      <c r="B58" s="2" t="s">
        <v>13</v>
      </c>
      <c r="C58" s="2">
        <v>1510402204</v>
      </c>
      <c r="D58" s="2" t="s">
        <v>14</v>
      </c>
      <c r="E58" s="2">
        <v>68</v>
      </c>
      <c r="F58" s="2">
        <f>表1[[#This Row],[指导老师评分]]*0.4</f>
        <v>27.200000000000003</v>
      </c>
      <c r="G58" s="2">
        <v>69</v>
      </c>
      <c r="H58" s="2">
        <f>表1[[#This Row],[评阅老师评分]]*0.3</f>
        <v>20.7</v>
      </c>
      <c r="I58" s="2">
        <v>74</v>
      </c>
      <c r="J58" s="2">
        <f>表1[[#This Row],[答辩成绩]]*0.3</f>
        <v>22.2</v>
      </c>
      <c r="K58" s="2">
        <f>表1[[#This Row],[指导老师评分]]*0.4+表1[[#This Row],[评阅老师评分]]*0.3+表1[[#This Row],[答辩成绩]]*0.3</f>
        <v>70.100000000000009</v>
      </c>
    </row>
    <row r="59" spans="1:11">
      <c r="A59" s="2" t="s">
        <v>71</v>
      </c>
      <c r="B59" s="2" t="s">
        <v>16</v>
      </c>
      <c r="C59" s="2">
        <v>1510402205</v>
      </c>
      <c r="D59" s="2" t="s">
        <v>14</v>
      </c>
      <c r="E59" s="2">
        <v>81</v>
      </c>
      <c r="F59" s="2">
        <f>表1[[#This Row],[指导老师评分]]*0.4</f>
        <v>32.4</v>
      </c>
      <c r="G59" s="2">
        <v>74</v>
      </c>
      <c r="H59" s="2">
        <f>表1[[#This Row],[评阅老师评分]]*0.3</f>
        <v>22.2</v>
      </c>
      <c r="I59" s="2">
        <v>74</v>
      </c>
      <c r="J59" s="2">
        <f>表1[[#This Row],[答辩成绩]]*0.3</f>
        <v>22.2</v>
      </c>
      <c r="K59" s="2">
        <f>表1[[#This Row],[指导老师评分]]*0.4+表1[[#This Row],[评阅老师评分]]*0.3+表1[[#This Row],[答辩成绩]]*0.3</f>
        <v>76.8</v>
      </c>
    </row>
    <row r="60" spans="1:11">
      <c r="A60" s="2" t="s">
        <v>72</v>
      </c>
      <c r="B60" s="2" t="s">
        <v>16</v>
      </c>
      <c r="C60" s="2">
        <v>1510402206</v>
      </c>
      <c r="D60" s="2" t="s">
        <v>14</v>
      </c>
      <c r="E60" s="2">
        <v>80</v>
      </c>
      <c r="F60" s="2">
        <f>表1[[#This Row],[指导老师评分]]*0.4</f>
        <v>32</v>
      </c>
      <c r="G60" s="2">
        <v>73</v>
      </c>
      <c r="H60" s="2">
        <f>表1[[#This Row],[评阅老师评分]]*0.3</f>
        <v>21.9</v>
      </c>
      <c r="I60" s="2">
        <v>90</v>
      </c>
      <c r="J60" s="2">
        <f>表1[[#This Row],[答辩成绩]]*0.3</f>
        <v>27</v>
      </c>
      <c r="K60" s="2">
        <f>表1[[#This Row],[指导老师评分]]*0.4+表1[[#This Row],[评阅老师评分]]*0.3+表1[[#This Row],[答辩成绩]]*0.3</f>
        <v>80.900000000000006</v>
      </c>
    </row>
    <row r="61" spans="1:11">
      <c r="A61" s="2" t="s">
        <v>73</v>
      </c>
      <c r="B61" s="2" t="s">
        <v>16</v>
      </c>
      <c r="C61" s="2">
        <v>1510402207</v>
      </c>
      <c r="D61" s="2" t="s">
        <v>14</v>
      </c>
      <c r="E61" s="2">
        <v>70</v>
      </c>
      <c r="F61" s="2">
        <f>表1[[#This Row],[指导老师评分]]*0.4</f>
        <v>28</v>
      </c>
      <c r="G61" s="2">
        <v>77</v>
      </c>
      <c r="H61" s="2">
        <f>表1[[#This Row],[评阅老师评分]]*0.3</f>
        <v>23.099999999999998</v>
      </c>
      <c r="I61" s="2">
        <v>86</v>
      </c>
      <c r="J61" s="2">
        <f>表1[[#This Row],[答辩成绩]]*0.3</f>
        <v>25.8</v>
      </c>
      <c r="K61" s="2">
        <f>表1[[#This Row],[指导老师评分]]*0.4+表1[[#This Row],[评阅老师评分]]*0.3+表1[[#This Row],[答辩成绩]]*0.3</f>
        <v>76.899999999999991</v>
      </c>
    </row>
    <row r="62" spans="1:11">
      <c r="A62" s="2" t="s">
        <v>74</v>
      </c>
      <c r="B62" s="2" t="s">
        <v>16</v>
      </c>
      <c r="C62" s="2">
        <v>1510402208</v>
      </c>
      <c r="D62" s="2" t="s">
        <v>14</v>
      </c>
      <c r="E62" s="2">
        <v>70</v>
      </c>
      <c r="F62" s="2">
        <f>表1[[#This Row],[指导老师评分]]*0.4</f>
        <v>28</v>
      </c>
      <c r="G62" s="2">
        <v>72</v>
      </c>
      <c r="H62" s="2">
        <f>表1[[#This Row],[评阅老师评分]]*0.3</f>
        <v>21.599999999999998</v>
      </c>
      <c r="I62" s="2">
        <v>70</v>
      </c>
      <c r="J62" s="2">
        <f>表1[[#This Row],[答辩成绩]]*0.3</f>
        <v>21</v>
      </c>
      <c r="K62" s="2">
        <f>表1[[#This Row],[指导老师评分]]*0.4+表1[[#This Row],[评阅老师评分]]*0.3+表1[[#This Row],[答辩成绩]]*0.3</f>
        <v>70.599999999999994</v>
      </c>
    </row>
    <row r="63" spans="1:11">
      <c r="A63" s="2" t="s">
        <v>75</v>
      </c>
      <c r="B63" s="2" t="s">
        <v>16</v>
      </c>
      <c r="C63" s="2">
        <v>1510402209</v>
      </c>
      <c r="D63" s="2" t="s">
        <v>14</v>
      </c>
      <c r="E63" s="2">
        <v>63</v>
      </c>
      <c r="F63" s="2">
        <f>表1[[#This Row],[指导老师评分]]*0.4</f>
        <v>25.200000000000003</v>
      </c>
      <c r="G63" s="2">
        <v>70</v>
      </c>
      <c r="H63" s="2">
        <f>表1[[#This Row],[评阅老师评分]]*0.3</f>
        <v>21</v>
      </c>
      <c r="I63" s="2">
        <v>63</v>
      </c>
      <c r="J63" s="2">
        <f>表1[[#This Row],[答辩成绩]]*0.3</f>
        <v>18.899999999999999</v>
      </c>
      <c r="K63" s="2">
        <f>表1[[#This Row],[指导老师评分]]*0.4+表1[[#This Row],[评阅老师评分]]*0.3+表1[[#This Row],[答辩成绩]]*0.3</f>
        <v>65.099999999999994</v>
      </c>
    </row>
    <row r="64" spans="1:11">
      <c r="A64" s="2" t="s">
        <v>76</v>
      </c>
      <c r="B64" s="2" t="s">
        <v>16</v>
      </c>
      <c r="C64" s="2">
        <v>1510402210</v>
      </c>
      <c r="D64" s="2" t="s">
        <v>14</v>
      </c>
      <c r="E64" s="2">
        <v>76</v>
      </c>
      <c r="F64" s="2">
        <f>表1[[#This Row],[指导老师评分]]*0.4</f>
        <v>30.400000000000002</v>
      </c>
      <c r="G64" s="2">
        <v>73</v>
      </c>
      <c r="H64" s="2">
        <f>表1[[#This Row],[评阅老师评分]]*0.3</f>
        <v>21.9</v>
      </c>
      <c r="I64" s="2">
        <v>81</v>
      </c>
      <c r="J64" s="2">
        <f>表1[[#This Row],[答辩成绩]]*0.3</f>
        <v>24.3</v>
      </c>
      <c r="K64" s="2">
        <f>表1[[#This Row],[指导老师评分]]*0.4+表1[[#This Row],[评阅老师评分]]*0.3+表1[[#This Row],[答辩成绩]]*0.3</f>
        <v>76.599999999999994</v>
      </c>
    </row>
    <row r="65" spans="1:11">
      <c r="A65" s="2" t="s">
        <v>77</v>
      </c>
      <c r="B65" s="2" t="s">
        <v>16</v>
      </c>
      <c r="C65" s="2">
        <v>1510402211</v>
      </c>
      <c r="D65" s="2" t="s">
        <v>14</v>
      </c>
      <c r="E65" s="2">
        <v>77</v>
      </c>
      <c r="F65" s="2">
        <f>表1[[#This Row],[指导老师评分]]*0.4</f>
        <v>30.8</v>
      </c>
      <c r="G65" s="2">
        <v>75</v>
      </c>
      <c r="H65" s="2">
        <f>表1[[#This Row],[评阅老师评分]]*0.3</f>
        <v>22.5</v>
      </c>
      <c r="I65" s="2">
        <v>87</v>
      </c>
      <c r="J65" s="2">
        <f>表1[[#This Row],[答辩成绩]]*0.3</f>
        <v>26.099999999999998</v>
      </c>
      <c r="K65" s="2">
        <f>表1[[#This Row],[指导老师评分]]*0.4+表1[[#This Row],[评阅老师评分]]*0.3+表1[[#This Row],[答辩成绩]]*0.3</f>
        <v>79.399999999999991</v>
      </c>
    </row>
    <row r="66" spans="1:11">
      <c r="A66" s="2" t="s">
        <v>78</v>
      </c>
      <c r="B66" s="2" t="s">
        <v>16</v>
      </c>
      <c r="C66" s="2">
        <v>1510402212</v>
      </c>
      <c r="D66" s="2" t="s">
        <v>14</v>
      </c>
      <c r="E66" s="2">
        <v>68</v>
      </c>
      <c r="F66" s="2">
        <f>表1[[#This Row],[指导老师评分]]*0.4</f>
        <v>27.200000000000003</v>
      </c>
      <c r="G66" s="2">
        <v>65</v>
      </c>
      <c r="H66" s="2">
        <f>表1[[#This Row],[评阅老师评分]]*0.3</f>
        <v>19.5</v>
      </c>
      <c r="I66" s="2">
        <v>62</v>
      </c>
      <c r="J66" s="2">
        <f>表1[[#This Row],[答辩成绩]]*0.3</f>
        <v>18.599999999999998</v>
      </c>
      <c r="K66" s="2">
        <f>表1[[#This Row],[指导老师评分]]*0.4+表1[[#This Row],[评阅老师评分]]*0.3+表1[[#This Row],[答辩成绩]]*0.3</f>
        <v>65.3</v>
      </c>
    </row>
    <row r="67" spans="1:11">
      <c r="A67" s="2" t="s">
        <v>79</v>
      </c>
      <c r="B67" s="2" t="s">
        <v>16</v>
      </c>
      <c r="C67" s="2">
        <v>1510402213</v>
      </c>
      <c r="D67" s="2" t="s">
        <v>14</v>
      </c>
      <c r="E67" s="2">
        <v>70</v>
      </c>
      <c r="F67" s="2">
        <f>表1[[#This Row],[指导老师评分]]*0.4</f>
        <v>28</v>
      </c>
      <c r="G67" s="2">
        <v>71</v>
      </c>
      <c r="H67" s="2">
        <f>表1[[#This Row],[评阅老师评分]]*0.3</f>
        <v>21.3</v>
      </c>
      <c r="I67" s="2">
        <v>64</v>
      </c>
      <c r="J67" s="2">
        <f>表1[[#This Row],[答辩成绩]]*0.3</f>
        <v>19.2</v>
      </c>
      <c r="K67" s="2">
        <f>表1[[#This Row],[指导老师评分]]*0.4+表1[[#This Row],[评阅老师评分]]*0.3+表1[[#This Row],[答辩成绩]]*0.3</f>
        <v>68.5</v>
      </c>
    </row>
    <row r="68" spans="1:11">
      <c r="A68" s="2" t="s">
        <v>80</v>
      </c>
      <c r="B68" s="2" t="s">
        <v>16</v>
      </c>
      <c r="C68" s="2">
        <v>1510402214</v>
      </c>
      <c r="D68" s="2" t="s">
        <v>14</v>
      </c>
      <c r="E68" s="2">
        <v>68</v>
      </c>
      <c r="F68" s="2">
        <f>表1[[#This Row],[指导老师评分]]*0.4</f>
        <v>27.200000000000003</v>
      </c>
      <c r="G68" s="2">
        <v>66</v>
      </c>
      <c r="H68" s="2">
        <f>表1[[#This Row],[评阅老师评分]]*0.3</f>
        <v>19.8</v>
      </c>
      <c r="I68" s="2">
        <v>83</v>
      </c>
      <c r="J68" s="2">
        <f>表1[[#This Row],[答辩成绩]]*0.3</f>
        <v>24.9</v>
      </c>
      <c r="K68" s="2">
        <f>表1[[#This Row],[指导老师评分]]*0.4+表1[[#This Row],[评阅老师评分]]*0.3+表1[[#This Row],[答辩成绩]]*0.3</f>
        <v>71.900000000000006</v>
      </c>
    </row>
    <row r="69" spans="1:11">
      <c r="A69" s="2" t="s">
        <v>81</v>
      </c>
      <c r="B69" s="2" t="s">
        <v>16</v>
      </c>
      <c r="C69" s="2">
        <v>1510402215</v>
      </c>
      <c r="D69" s="2" t="s">
        <v>14</v>
      </c>
      <c r="E69" s="2">
        <v>82</v>
      </c>
      <c r="F69" s="2">
        <f>表1[[#This Row],[指导老师评分]]*0.4</f>
        <v>32.800000000000004</v>
      </c>
      <c r="G69" s="2">
        <v>82</v>
      </c>
      <c r="H69" s="2">
        <f>表1[[#This Row],[评阅老师评分]]*0.3</f>
        <v>24.599999999999998</v>
      </c>
      <c r="I69" s="2">
        <v>82</v>
      </c>
      <c r="J69" s="2">
        <f>表1[[#This Row],[答辩成绩]]*0.3</f>
        <v>24.599999999999998</v>
      </c>
      <c r="K69" s="2">
        <f>表1[[#This Row],[指导老师评分]]*0.4+表1[[#This Row],[评阅老师评分]]*0.3+表1[[#This Row],[答辩成绩]]*0.3</f>
        <v>82</v>
      </c>
    </row>
    <row r="70" spans="1:11">
      <c r="A70" s="2" t="s">
        <v>82</v>
      </c>
      <c r="B70" s="2" t="s">
        <v>16</v>
      </c>
      <c r="C70" s="2">
        <v>1510402216</v>
      </c>
      <c r="D70" s="2" t="s">
        <v>14</v>
      </c>
      <c r="E70" s="2">
        <v>80</v>
      </c>
      <c r="F70" s="2">
        <f>表1[[#This Row],[指导老师评分]]*0.4</f>
        <v>32</v>
      </c>
      <c r="G70" s="2">
        <v>75</v>
      </c>
      <c r="H70" s="2">
        <f>表1[[#This Row],[评阅老师评分]]*0.3</f>
        <v>22.5</v>
      </c>
      <c r="I70" s="2">
        <v>72</v>
      </c>
      <c r="J70" s="2">
        <f>表1[[#This Row],[答辩成绩]]*0.3</f>
        <v>21.599999999999998</v>
      </c>
      <c r="K70" s="2">
        <f>表1[[#This Row],[指导老师评分]]*0.4+表1[[#This Row],[评阅老师评分]]*0.3+表1[[#This Row],[答辩成绩]]*0.3</f>
        <v>76.099999999999994</v>
      </c>
    </row>
    <row r="71" spans="1:11">
      <c r="A71" s="2" t="s">
        <v>83</v>
      </c>
      <c r="B71" s="2" t="s">
        <v>16</v>
      </c>
      <c r="C71" s="2">
        <v>1510402217</v>
      </c>
      <c r="D71" s="2" t="s">
        <v>14</v>
      </c>
      <c r="E71" s="2">
        <v>70</v>
      </c>
      <c r="F71" s="2">
        <f>表1[[#This Row],[指导老师评分]]*0.4</f>
        <v>28</v>
      </c>
      <c r="G71" s="2">
        <v>69</v>
      </c>
      <c r="H71" s="2">
        <f>表1[[#This Row],[评阅老师评分]]*0.3</f>
        <v>20.7</v>
      </c>
      <c r="I71" s="2">
        <v>67</v>
      </c>
      <c r="J71" s="2">
        <f>表1[[#This Row],[答辩成绩]]*0.3</f>
        <v>20.099999999999998</v>
      </c>
      <c r="K71" s="2">
        <f>表1[[#This Row],[指导老师评分]]*0.4+表1[[#This Row],[评阅老师评分]]*0.3+表1[[#This Row],[答辩成绩]]*0.3</f>
        <v>68.8</v>
      </c>
    </row>
    <row r="72" spans="1:11">
      <c r="A72" s="2" t="s">
        <v>84</v>
      </c>
      <c r="B72" s="2" t="s">
        <v>16</v>
      </c>
      <c r="C72" s="2">
        <v>1510402218</v>
      </c>
      <c r="D72" s="2" t="s">
        <v>14</v>
      </c>
      <c r="E72" s="2">
        <v>60</v>
      </c>
      <c r="F72" s="2">
        <f>表1[[#This Row],[指导老师评分]]*0.4</f>
        <v>24</v>
      </c>
      <c r="G72" s="2">
        <v>66</v>
      </c>
      <c r="H72" s="2">
        <f>表1[[#This Row],[评阅老师评分]]*0.3</f>
        <v>19.8</v>
      </c>
      <c r="I72" s="2">
        <v>60</v>
      </c>
      <c r="J72" s="2">
        <f>表1[[#This Row],[答辩成绩]]*0.3</f>
        <v>18</v>
      </c>
      <c r="K72" s="2">
        <f>表1[[#This Row],[指导老师评分]]*0.4+表1[[#This Row],[评阅老师评分]]*0.3+表1[[#This Row],[答辩成绩]]*0.3</f>
        <v>61.8</v>
      </c>
    </row>
    <row r="73" spans="1:11">
      <c r="A73" s="2" t="s">
        <v>85</v>
      </c>
      <c r="B73" s="2" t="s">
        <v>16</v>
      </c>
      <c r="C73" s="2">
        <v>1510402219</v>
      </c>
      <c r="D73" s="2" t="s">
        <v>14</v>
      </c>
      <c r="E73" s="2">
        <v>81</v>
      </c>
      <c r="F73" s="2">
        <f>表1[[#This Row],[指导老师评分]]*0.4</f>
        <v>32.4</v>
      </c>
      <c r="G73" s="2">
        <v>74</v>
      </c>
      <c r="H73" s="2">
        <f>表1[[#This Row],[评阅老师评分]]*0.3</f>
        <v>22.2</v>
      </c>
      <c r="I73" s="2">
        <v>88</v>
      </c>
      <c r="J73" s="2">
        <f>表1[[#This Row],[答辩成绩]]*0.3</f>
        <v>26.4</v>
      </c>
      <c r="K73" s="2">
        <f>表1[[#This Row],[指导老师评分]]*0.4+表1[[#This Row],[评阅老师评分]]*0.3+表1[[#This Row],[答辩成绩]]*0.3</f>
        <v>81</v>
      </c>
    </row>
    <row r="74" spans="1:11">
      <c r="A74" s="2" t="s">
        <v>86</v>
      </c>
      <c r="B74" s="2" t="s">
        <v>13</v>
      </c>
      <c r="C74" s="2">
        <v>1510402220</v>
      </c>
      <c r="D74" s="2" t="s">
        <v>14</v>
      </c>
      <c r="E74" s="2">
        <v>64</v>
      </c>
      <c r="F74" s="2">
        <f>表1[[#This Row],[指导老师评分]]*0.4</f>
        <v>25.6</v>
      </c>
      <c r="G74" s="2">
        <v>62</v>
      </c>
      <c r="H74" s="2">
        <f>表1[[#This Row],[评阅老师评分]]*0.3</f>
        <v>18.599999999999998</v>
      </c>
      <c r="I74" s="2">
        <v>63</v>
      </c>
      <c r="J74" s="2">
        <f>表1[[#This Row],[答辩成绩]]*0.3</f>
        <v>18.899999999999999</v>
      </c>
      <c r="K74" s="2">
        <f>表1[[#This Row],[指导老师评分]]*0.4+表1[[#This Row],[评阅老师评分]]*0.3+表1[[#This Row],[答辩成绩]]*0.3</f>
        <v>63.1</v>
      </c>
    </row>
    <row r="75" spans="1:11">
      <c r="A75" s="2" t="s">
        <v>87</v>
      </c>
      <c r="B75" s="2" t="s">
        <v>16</v>
      </c>
      <c r="C75" s="2">
        <v>1510402221</v>
      </c>
      <c r="D75" s="2" t="s">
        <v>14</v>
      </c>
      <c r="E75" s="2">
        <v>84</v>
      </c>
      <c r="F75" s="2">
        <f>表1[[#This Row],[指导老师评分]]*0.4</f>
        <v>33.6</v>
      </c>
      <c r="G75" s="2">
        <v>86</v>
      </c>
      <c r="H75" s="2">
        <f>表1[[#This Row],[评阅老师评分]]*0.3</f>
        <v>25.8</v>
      </c>
      <c r="I75" s="2">
        <v>83</v>
      </c>
      <c r="J75" s="2">
        <f>表1[[#This Row],[答辩成绩]]*0.3</f>
        <v>24.9</v>
      </c>
      <c r="K75" s="2">
        <f>表1[[#This Row],[指导老师评分]]*0.4+表1[[#This Row],[评阅老师评分]]*0.3+表1[[#This Row],[答辩成绩]]*0.3</f>
        <v>84.300000000000011</v>
      </c>
    </row>
    <row r="76" spans="1:11">
      <c r="A76" s="2" t="s">
        <v>88</v>
      </c>
      <c r="B76" s="2" t="s">
        <v>16</v>
      </c>
      <c r="C76" s="2">
        <v>1510402222</v>
      </c>
      <c r="D76" s="2" t="s">
        <v>14</v>
      </c>
      <c r="E76" s="2">
        <v>76</v>
      </c>
      <c r="F76" s="2">
        <f>表1[[#This Row],[指导老师评分]]*0.4</f>
        <v>30.400000000000002</v>
      </c>
      <c r="G76" s="2">
        <v>75</v>
      </c>
      <c r="H76" s="2">
        <f>表1[[#This Row],[评阅老师评分]]*0.3</f>
        <v>22.5</v>
      </c>
      <c r="I76" s="2">
        <v>77</v>
      </c>
      <c r="J76" s="2">
        <f>表1[[#This Row],[答辩成绩]]*0.3</f>
        <v>23.099999999999998</v>
      </c>
      <c r="K76" s="2">
        <f>表1[[#This Row],[指导老师评分]]*0.4+表1[[#This Row],[评阅老师评分]]*0.3+表1[[#This Row],[答辩成绩]]*0.3</f>
        <v>76</v>
      </c>
    </row>
    <row r="77" spans="1:11">
      <c r="A77" s="2" t="s">
        <v>89</v>
      </c>
      <c r="B77" s="2" t="s">
        <v>13</v>
      </c>
      <c r="C77" s="2">
        <v>1510402223</v>
      </c>
      <c r="D77" s="2" t="s">
        <v>14</v>
      </c>
      <c r="E77" s="2">
        <v>80</v>
      </c>
      <c r="F77" s="2">
        <f>表1[[#This Row],[指导老师评分]]*0.4</f>
        <v>32</v>
      </c>
      <c r="G77" s="2">
        <v>76</v>
      </c>
      <c r="H77" s="2">
        <f>表1[[#This Row],[评阅老师评分]]*0.3</f>
        <v>22.8</v>
      </c>
      <c r="I77" s="2">
        <v>69</v>
      </c>
      <c r="J77" s="2">
        <f>表1[[#This Row],[答辩成绩]]*0.3</f>
        <v>20.7</v>
      </c>
      <c r="K77" s="2">
        <f>表1[[#This Row],[指导老师评分]]*0.4+表1[[#This Row],[评阅老师评分]]*0.3+表1[[#This Row],[答辩成绩]]*0.3</f>
        <v>75.5</v>
      </c>
    </row>
    <row r="78" spans="1:11">
      <c r="A78" s="2" t="s">
        <v>90</v>
      </c>
      <c r="B78" s="2" t="s">
        <v>16</v>
      </c>
      <c r="C78" s="2">
        <v>1510402224</v>
      </c>
      <c r="D78" s="2" t="s">
        <v>14</v>
      </c>
      <c r="E78" s="2">
        <v>78</v>
      </c>
      <c r="F78" s="2">
        <f>表1[[#This Row],[指导老师评分]]*0.4</f>
        <v>31.200000000000003</v>
      </c>
      <c r="G78" s="2">
        <v>78</v>
      </c>
      <c r="H78" s="2">
        <f>表1[[#This Row],[评阅老师评分]]*0.3</f>
        <v>23.4</v>
      </c>
      <c r="I78" s="2">
        <v>62</v>
      </c>
      <c r="J78" s="2">
        <f>表1[[#This Row],[答辩成绩]]*0.3</f>
        <v>18.599999999999998</v>
      </c>
      <c r="K78" s="2">
        <f>表1[[#This Row],[指导老师评分]]*0.4+表1[[#This Row],[评阅老师评分]]*0.3+表1[[#This Row],[答辩成绩]]*0.3</f>
        <v>73.2</v>
      </c>
    </row>
    <row r="79" spans="1:11">
      <c r="A79" s="2" t="s">
        <v>91</v>
      </c>
      <c r="B79" s="2" t="s">
        <v>16</v>
      </c>
      <c r="C79" s="2">
        <v>1510402225</v>
      </c>
      <c r="D79" s="2" t="s">
        <v>14</v>
      </c>
      <c r="E79" s="2">
        <v>77</v>
      </c>
      <c r="F79" s="2">
        <f>表1[[#This Row],[指导老师评分]]*0.4</f>
        <v>30.8</v>
      </c>
      <c r="G79" s="2">
        <v>70</v>
      </c>
      <c r="H79" s="2">
        <f>表1[[#This Row],[评阅老师评分]]*0.3</f>
        <v>21</v>
      </c>
      <c r="I79" s="2">
        <v>81</v>
      </c>
      <c r="J79" s="2">
        <f>表1[[#This Row],[答辩成绩]]*0.3</f>
        <v>24.3</v>
      </c>
      <c r="K79" s="2">
        <f>表1[[#This Row],[指导老师评分]]*0.4+表1[[#This Row],[评阅老师评分]]*0.3+表1[[#This Row],[答辩成绩]]*0.3</f>
        <v>76.099999999999994</v>
      </c>
    </row>
    <row r="80" spans="1:11">
      <c r="A80" s="2" t="s">
        <v>92</v>
      </c>
      <c r="B80" s="2" t="s">
        <v>16</v>
      </c>
      <c r="C80" s="2">
        <v>1510402226</v>
      </c>
      <c r="D80" s="2" t="s">
        <v>14</v>
      </c>
      <c r="E80" s="2">
        <v>80</v>
      </c>
      <c r="F80" s="2">
        <f>表1[[#This Row],[指导老师评分]]*0.4</f>
        <v>32</v>
      </c>
      <c r="G80" s="2">
        <v>73</v>
      </c>
      <c r="H80" s="2">
        <f>表1[[#This Row],[评阅老师评分]]*0.3</f>
        <v>21.9</v>
      </c>
      <c r="I80" s="2">
        <v>92</v>
      </c>
      <c r="J80" s="2">
        <f>表1[[#This Row],[答辩成绩]]*0.3</f>
        <v>27.599999999999998</v>
      </c>
      <c r="K80" s="2">
        <f>表1[[#This Row],[指导老师评分]]*0.4+表1[[#This Row],[评阅老师评分]]*0.3+表1[[#This Row],[答辩成绩]]*0.3</f>
        <v>81.5</v>
      </c>
    </row>
    <row r="81" spans="1:11">
      <c r="A81" s="2" t="s">
        <v>93</v>
      </c>
      <c r="B81" s="2" t="s">
        <v>16</v>
      </c>
      <c r="C81" s="2">
        <v>1510402227</v>
      </c>
      <c r="D81" s="2" t="s">
        <v>14</v>
      </c>
      <c r="E81" s="2">
        <v>63</v>
      </c>
      <c r="F81" s="2">
        <f>表1[[#This Row],[指导老师评分]]*0.4</f>
        <v>25.200000000000003</v>
      </c>
      <c r="G81" s="2">
        <v>65</v>
      </c>
      <c r="H81" s="2">
        <f>表1[[#This Row],[评阅老师评分]]*0.3</f>
        <v>19.5</v>
      </c>
      <c r="I81" s="2">
        <v>60</v>
      </c>
      <c r="J81" s="2">
        <f>表1[[#This Row],[答辩成绩]]*0.3</f>
        <v>18</v>
      </c>
      <c r="K81" s="2">
        <f>表1[[#This Row],[指导老师评分]]*0.4+表1[[#This Row],[评阅老师评分]]*0.3+表1[[#This Row],[答辩成绩]]*0.3</f>
        <v>62.7</v>
      </c>
    </row>
    <row r="82" spans="1:11">
      <c r="A82" s="2" t="s">
        <v>94</v>
      </c>
      <c r="B82" s="2" t="s">
        <v>16</v>
      </c>
      <c r="C82" s="2">
        <v>1510402228</v>
      </c>
      <c r="D82" s="2" t="s">
        <v>14</v>
      </c>
      <c r="E82" s="2">
        <v>91</v>
      </c>
      <c r="F82" s="2">
        <f>表1[[#This Row],[指导老师评分]]*0.4</f>
        <v>36.4</v>
      </c>
      <c r="G82" s="2">
        <v>84</v>
      </c>
      <c r="H82" s="2">
        <f>表1[[#This Row],[评阅老师评分]]*0.3</f>
        <v>25.2</v>
      </c>
      <c r="I82" s="2">
        <v>91</v>
      </c>
      <c r="J82" s="2">
        <f>表1[[#This Row],[答辩成绩]]*0.3</f>
        <v>27.3</v>
      </c>
      <c r="K82" s="2">
        <f>表1[[#This Row],[指导老师评分]]*0.4+表1[[#This Row],[评阅老师评分]]*0.3+表1[[#This Row],[答辩成绩]]*0.3</f>
        <v>88.899999999999991</v>
      </c>
    </row>
    <row r="83" spans="1:11">
      <c r="A83" s="2" t="s">
        <v>95</v>
      </c>
      <c r="B83" s="2" t="s">
        <v>16</v>
      </c>
      <c r="C83" s="2">
        <v>1510402229</v>
      </c>
      <c r="D83" s="2" t="s">
        <v>14</v>
      </c>
      <c r="E83" s="2">
        <v>82</v>
      </c>
      <c r="F83" s="2">
        <f>表1[[#This Row],[指导老师评分]]*0.4</f>
        <v>32.800000000000004</v>
      </c>
      <c r="G83" s="2">
        <v>80</v>
      </c>
      <c r="H83" s="2">
        <f>表1[[#This Row],[评阅老师评分]]*0.3</f>
        <v>24</v>
      </c>
      <c r="I83" s="2">
        <v>87</v>
      </c>
      <c r="J83" s="2">
        <f>表1[[#This Row],[答辩成绩]]*0.3</f>
        <v>26.099999999999998</v>
      </c>
      <c r="K83" s="2">
        <f>表1[[#This Row],[指导老师评分]]*0.4+表1[[#This Row],[评阅老师评分]]*0.3+表1[[#This Row],[答辩成绩]]*0.3</f>
        <v>82.9</v>
      </c>
    </row>
    <row r="84" spans="1:11">
      <c r="A84" s="2" t="s">
        <v>96</v>
      </c>
      <c r="B84" s="2" t="s">
        <v>16</v>
      </c>
      <c r="C84" s="2">
        <v>1510402230</v>
      </c>
      <c r="D84" s="2" t="s">
        <v>14</v>
      </c>
      <c r="E84" s="2">
        <v>64</v>
      </c>
      <c r="F84" s="2">
        <f>表1[[#This Row],[指导老师评分]]*0.4</f>
        <v>25.6</v>
      </c>
      <c r="G84" s="2">
        <v>67</v>
      </c>
      <c r="H84" s="2">
        <f>表1[[#This Row],[评阅老师评分]]*0.3</f>
        <v>20.099999999999998</v>
      </c>
      <c r="I84" s="2">
        <v>66</v>
      </c>
      <c r="J84" s="2">
        <f>表1[[#This Row],[答辩成绩]]*0.3</f>
        <v>19.8</v>
      </c>
      <c r="K84" s="2">
        <f>表1[[#This Row],[指导老师评分]]*0.4+表1[[#This Row],[评阅老师评分]]*0.3+表1[[#This Row],[答辩成绩]]*0.3</f>
        <v>65.5</v>
      </c>
    </row>
    <row r="85" spans="1:11">
      <c r="A85" s="2" t="s">
        <v>97</v>
      </c>
      <c r="B85" s="2" t="s">
        <v>16</v>
      </c>
      <c r="C85" s="2">
        <v>1510402231</v>
      </c>
      <c r="D85" s="2" t="s">
        <v>14</v>
      </c>
      <c r="E85" s="2">
        <v>85</v>
      </c>
      <c r="F85" s="2">
        <f>表1[[#This Row],[指导老师评分]]*0.4</f>
        <v>34</v>
      </c>
      <c r="G85" s="2">
        <v>82</v>
      </c>
      <c r="H85" s="2">
        <f>表1[[#This Row],[评阅老师评分]]*0.3</f>
        <v>24.599999999999998</v>
      </c>
      <c r="I85" s="2">
        <v>77</v>
      </c>
      <c r="J85" s="2">
        <f>表1[[#This Row],[答辩成绩]]*0.3</f>
        <v>23.099999999999998</v>
      </c>
      <c r="K85" s="2">
        <f>表1[[#This Row],[指导老师评分]]*0.4+表1[[#This Row],[评阅老师评分]]*0.3+表1[[#This Row],[答辩成绩]]*0.3</f>
        <v>81.699999999999989</v>
      </c>
    </row>
    <row r="86" spans="1:11">
      <c r="A86" s="2" t="s">
        <v>98</v>
      </c>
      <c r="B86" s="2" t="s">
        <v>16</v>
      </c>
      <c r="C86" s="2">
        <v>1510402232</v>
      </c>
      <c r="D86" s="2" t="s">
        <v>14</v>
      </c>
      <c r="E86" s="2">
        <v>85</v>
      </c>
      <c r="F86" s="2">
        <f>表1[[#This Row],[指导老师评分]]*0.4</f>
        <v>34</v>
      </c>
      <c r="G86" s="2">
        <v>81</v>
      </c>
      <c r="H86" s="2">
        <f>表1[[#This Row],[评阅老师评分]]*0.3</f>
        <v>24.3</v>
      </c>
      <c r="I86" s="2">
        <v>85</v>
      </c>
      <c r="J86" s="2">
        <f>表1[[#This Row],[答辩成绩]]*0.3</f>
        <v>25.5</v>
      </c>
      <c r="K86" s="2">
        <f>表1[[#This Row],[指导老师评分]]*0.4+表1[[#This Row],[评阅老师评分]]*0.3+表1[[#This Row],[答辩成绩]]*0.3</f>
        <v>83.8</v>
      </c>
    </row>
    <row r="87" spans="1:11">
      <c r="A87" s="2" t="s">
        <v>99</v>
      </c>
      <c r="B87" s="2" t="s">
        <v>16</v>
      </c>
      <c r="C87" s="2">
        <v>1510402233</v>
      </c>
      <c r="D87" s="2" t="s">
        <v>14</v>
      </c>
      <c r="E87" s="2">
        <v>78</v>
      </c>
      <c r="F87" s="2">
        <f>表1[[#This Row],[指导老师评分]]*0.4</f>
        <v>31.200000000000003</v>
      </c>
      <c r="G87" s="2">
        <v>76</v>
      </c>
      <c r="H87" s="2">
        <f>表1[[#This Row],[评阅老师评分]]*0.3</f>
        <v>22.8</v>
      </c>
      <c r="I87" s="2">
        <v>92</v>
      </c>
      <c r="J87" s="2">
        <f>表1[[#This Row],[答辩成绩]]*0.3</f>
        <v>27.599999999999998</v>
      </c>
      <c r="K87" s="2">
        <f>表1[[#This Row],[指导老师评分]]*0.4+表1[[#This Row],[评阅老师评分]]*0.3+表1[[#This Row],[答辩成绩]]*0.3</f>
        <v>81.599999999999994</v>
      </c>
    </row>
    <row r="88" spans="1:11">
      <c r="A88" s="2" t="s">
        <v>100</v>
      </c>
      <c r="B88" s="2" t="s">
        <v>13</v>
      </c>
      <c r="C88" s="2">
        <v>1510402234</v>
      </c>
      <c r="D88" s="2" t="s">
        <v>14</v>
      </c>
      <c r="E88" s="2">
        <v>73</v>
      </c>
      <c r="F88" s="2">
        <f>表1[[#This Row],[指导老师评分]]*0.4</f>
        <v>29.200000000000003</v>
      </c>
      <c r="G88" s="2">
        <v>70</v>
      </c>
      <c r="H88" s="2">
        <f>表1[[#This Row],[评阅老师评分]]*0.3</f>
        <v>21</v>
      </c>
      <c r="I88" s="2">
        <v>61</v>
      </c>
      <c r="J88" s="2">
        <f>表1[[#This Row],[答辩成绩]]*0.3</f>
        <v>18.3</v>
      </c>
      <c r="K88" s="2">
        <f>表1[[#This Row],[指导老师评分]]*0.4+表1[[#This Row],[评阅老师评分]]*0.3+表1[[#This Row],[答辩成绩]]*0.3</f>
        <v>68.5</v>
      </c>
    </row>
    <row r="89" spans="1:11">
      <c r="A89" s="2" t="s">
        <v>101</v>
      </c>
      <c r="B89" s="2" t="s">
        <v>16</v>
      </c>
      <c r="C89" s="2">
        <v>1510402235</v>
      </c>
      <c r="D89" s="2" t="s">
        <v>14</v>
      </c>
      <c r="E89" s="2">
        <v>70</v>
      </c>
      <c r="F89" s="2">
        <f>表1[[#This Row],[指导老师评分]]*0.4</f>
        <v>28</v>
      </c>
      <c r="G89" s="2">
        <v>75</v>
      </c>
      <c r="H89" s="2">
        <f>表1[[#This Row],[评阅老师评分]]*0.3</f>
        <v>22.5</v>
      </c>
      <c r="I89" s="2">
        <v>75</v>
      </c>
      <c r="J89" s="2">
        <f>表1[[#This Row],[答辩成绩]]*0.3</f>
        <v>22.5</v>
      </c>
      <c r="K89" s="2">
        <f>表1[[#This Row],[指导老师评分]]*0.4+表1[[#This Row],[评阅老师评分]]*0.3+表1[[#This Row],[答辩成绩]]*0.3</f>
        <v>73</v>
      </c>
    </row>
    <row r="90" spans="1:11">
      <c r="A90" s="2" t="s">
        <v>102</v>
      </c>
      <c r="B90" s="2" t="s">
        <v>16</v>
      </c>
      <c r="C90" s="2">
        <v>1510402236</v>
      </c>
      <c r="D90" s="2" t="s">
        <v>14</v>
      </c>
      <c r="E90" s="2">
        <v>78</v>
      </c>
      <c r="F90" s="2">
        <f>表1[[#This Row],[指导老师评分]]*0.4</f>
        <v>31.200000000000003</v>
      </c>
      <c r="G90" s="2">
        <v>73</v>
      </c>
      <c r="H90" s="2">
        <f>表1[[#This Row],[评阅老师评分]]*0.3</f>
        <v>21.9</v>
      </c>
      <c r="I90" s="2">
        <v>84</v>
      </c>
      <c r="J90" s="2">
        <f>表1[[#This Row],[答辩成绩]]*0.3</f>
        <v>25.2</v>
      </c>
      <c r="K90" s="2">
        <f>表1[[#This Row],[指导老师评分]]*0.4+表1[[#This Row],[评阅老师评分]]*0.3+表1[[#This Row],[答辩成绩]]*0.3</f>
        <v>78.3</v>
      </c>
    </row>
    <row r="91" spans="1:11">
      <c r="A91" s="2" t="s">
        <v>103</v>
      </c>
      <c r="B91" s="2" t="s">
        <v>16</v>
      </c>
      <c r="C91" s="2">
        <v>1510402237</v>
      </c>
      <c r="D91" s="2" t="s">
        <v>14</v>
      </c>
      <c r="E91" s="2">
        <v>75</v>
      </c>
      <c r="F91" s="2">
        <f>表1[[#This Row],[指导老师评分]]*0.4</f>
        <v>30</v>
      </c>
      <c r="G91" s="2">
        <v>72</v>
      </c>
      <c r="H91" s="2">
        <f>表1[[#This Row],[评阅老师评分]]*0.3</f>
        <v>21.599999999999998</v>
      </c>
      <c r="I91" s="2">
        <v>75</v>
      </c>
      <c r="J91" s="2">
        <f>表1[[#This Row],[答辩成绩]]*0.3</f>
        <v>22.5</v>
      </c>
      <c r="K91" s="2">
        <f>表1[[#This Row],[指导老师评分]]*0.4+表1[[#This Row],[评阅老师评分]]*0.3+表1[[#This Row],[答辩成绩]]*0.3</f>
        <v>74.099999999999994</v>
      </c>
    </row>
    <row r="92" spans="1:11">
      <c r="A92" s="2" t="s">
        <v>104</v>
      </c>
      <c r="B92" s="2" t="s">
        <v>16</v>
      </c>
      <c r="C92" s="2">
        <v>1510402238</v>
      </c>
      <c r="D92" s="2" t="s">
        <v>14</v>
      </c>
      <c r="E92" s="2">
        <v>80</v>
      </c>
      <c r="F92" s="2">
        <f>表1[[#This Row],[指导老师评分]]*0.4</f>
        <v>32</v>
      </c>
      <c r="G92" s="2">
        <v>80</v>
      </c>
      <c r="H92" s="2">
        <f>表1[[#This Row],[评阅老师评分]]*0.3</f>
        <v>24</v>
      </c>
      <c r="I92" s="2">
        <v>82</v>
      </c>
      <c r="J92" s="2">
        <f>表1[[#This Row],[答辩成绩]]*0.3</f>
        <v>24.599999999999998</v>
      </c>
      <c r="K92" s="2">
        <f>表1[[#This Row],[指导老师评分]]*0.4+表1[[#This Row],[评阅老师评分]]*0.3+表1[[#This Row],[答辩成绩]]*0.3</f>
        <v>80.599999999999994</v>
      </c>
    </row>
    <row r="93" spans="1:11">
      <c r="A93" s="2" t="s">
        <v>105</v>
      </c>
      <c r="B93" s="2" t="s">
        <v>16</v>
      </c>
      <c r="C93" s="2">
        <v>1510402239</v>
      </c>
      <c r="D93" s="2" t="s">
        <v>14</v>
      </c>
      <c r="E93" s="2">
        <v>80</v>
      </c>
      <c r="F93" s="2">
        <f>表1[[#This Row],[指导老师评分]]*0.4</f>
        <v>32</v>
      </c>
      <c r="G93" s="2">
        <v>73</v>
      </c>
      <c r="H93" s="2">
        <f>表1[[#This Row],[评阅老师评分]]*0.3</f>
        <v>21.9</v>
      </c>
      <c r="I93" s="2">
        <v>65</v>
      </c>
      <c r="J93" s="2">
        <f>表1[[#This Row],[答辩成绩]]*0.3</f>
        <v>19.5</v>
      </c>
      <c r="K93" s="2">
        <f>表1[[#This Row],[指导老师评分]]*0.4+表1[[#This Row],[评阅老师评分]]*0.3+表1[[#This Row],[答辩成绩]]*0.3</f>
        <v>73.400000000000006</v>
      </c>
    </row>
    <row r="94" spans="1:11">
      <c r="A94" s="2" t="s">
        <v>106</v>
      </c>
      <c r="B94" s="2" t="s">
        <v>16</v>
      </c>
      <c r="C94" s="2">
        <v>1510402240</v>
      </c>
      <c r="D94" s="2" t="s">
        <v>14</v>
      </c>
      <c r="E94" s="2">
        <v>78</v>
      </c>
      <c r="F94" s="2">
        <f>表1[[#This Row],[指导老师评分]]*0.4</f>
        <v>31.200000000000003</v>
      </c>
      <c r="G94" s="2">
        <v>72</v>
      </c>
      <c r="H94" s="2">
        <f>表1[[#This Row],[评阅老师评分]]*0.3</f>
        <v>21.599999999999998</v>
      </c>
      <c r="I94" s="2">
        <v>84</v>
      </c>
      <c r="J94" s="2">
        <f>表1[[#This Row],[答辩成绩]]*0.3</f>
        <v>25.2</v>
      </c>
      <c r="K94" s="2">
        <f>表1[[#This Row],[指导老师评分]]*0.4+表1[[#This Row],[评阅老师评分]]*0.3+表1[[#This Row],[答辩成绩]]*0.3</f>
        <v>78</v>
      </c>
    </row>
    <row r="95" spans="1:11">
      <c r="A95" s="2" t="s">
        <v>107</v>
      </c>
      <c r="B95" s="2" t="s">
        <v>16</v>
      </c>
      <c r="C95" s="2">
        <v>1510402241</v>
      </c>
      <c r="D95" s="2" t="s">
        <v>14</v>
      </c>
      <c r="E95" s="2">
        <v>68</v>
      </c>
      <c r="F95" s="2">
        <f>表1[[#This Row],[指导老师评分]]*0.4</f>
        <v>27.200000000000003</v>
      </c>
      <c r="G95" s="2">
        <v>62</v>
      </c>
      <c r="H95" s="2">
        <f>表1[[#This Row],[评阅老师评分]]*0.3</f>
        <v>18.599999999999998</v>
      </c>
      <c r="I95" s="2">
        <v>69</v>
      </c>
      <c r="J95" s="2">
        <f>表1[[#This Row],[答辩成绩]]*0.3</f>
        <v>20.7</v>
      </c>
      <c r="K95" s="2">
        <f>表1[[#This Row],[指导老师评分]]*0.4+表1[[#This Row],[评阅老师评分]]*0.3+表1[[#This Row],[答辩成绩]]*0.3</f>
        <v>66.5</v>
      </c>
    </row>
    <row r="96" spans="1:11">
      <c r="A96" s="2" t="s">
        <v>108</v>
      </c>
      <c r="B96" s="2" t="s">
        <v>13</v>
      </c>
      <c r="C96" s="2">
        <v>1510402242</v>
      </c>
      <c r="D96" s="2" t="s">
        <v>14</v>
      </c>
      <c r="E96" s="2">
        <v>78</v>
      </c>
      <c r="F96" s="2">
        <f>表1[[#This Row],[指导老师评分]]*0.4</f>
        <v>31.200000000000003</v>
      </c>
      <c r="G96" s="2">
        <v>72</v>
      </c>
      <c r="H96" s="2">
        <f>表1[[#This Row],[评阅老师评分]]*0.3</f>
        <v>21.599999999999998</v>
      </c>
      <c r="I96" s="2">
        <v>63</v>
      </c>
      <c r="J96" s="2">
        <f>表1[[#This Row],[答辩成绩]]*0.3</f>
        <v>18.899999999999999</v>
      </c>
      <c r="K96" s="2">
        <f>表1[[#This Row],[指导老师评分]]*0.4+表1[[#This Row],[评阅老师评分]]*0.3+表1[[#This Row],[答辩成绩]]*0.3</f>
        <v>71.699999999999989</v>
      </c>
    </row>
    <row r="97" spans="1:11">
      <c r="A97" s="2" t="s">
        <v>109</v>
      </c>
      <c r="B97" s="2" t="s">
        <v>16</v>
      </c>
      <c r="C97" s="2">
        <v>1510402243</v>
      </c>
      <c r="D97" s="2" t="s">
        <v>14</v>
      </c>
      <c r="E97" s="2">
        <v>78</v>
      </c>
      <c r="F97" s="2">
        <f>表1[[#This Row],[指导老师评分]]*0.4</f>
        <v>31.200000000000003</v>
      </c>
      <c r="G97" s="2">
        <v>72</v>
      </c>
      <c r="H97" s="2">
        <f>表1[[#This Row],[评阅老师评分]]*0.3</f>
        <v>21.599999999999998</v>
      </c>
      <c r="I97" s="2">
        <v>84</v>
      </c>
      <c r="J97" s="2">
        <f>表1[[#This Row],[答辩成绩]]*0.3</f>
        <v>25.2</v>
      </c>
      <c r="K97" s="2">
        <f>表1[[#This Row],[指导老师评分]]*0.4+表1[[#This Row],[评阅老师评分]]*0.3+表1[[#This Row],[答辩成绩]]*0.3</f>
        <v>78</v>
      </c>
    </row>
    <row r="98" spans="1:11">
      <c r="A98" s="2" t="s">
        <v>110</v>
      </c>
      <c r="B98" s="2" t="s">
        <v>16</v>
      </c>
      <c r="C98" s="2">
        <v>1510402244</v>
      </c>
      <c r="D98" s="2" t="s">
        <v>14</v>
      </c>
      <c r="E98" s="2">
        <v>71</v>
      </c>
      <c r="F98" s="2">
        <f>表1[[#This Row],[指导老师评分]]*0.4</f>
        <v>28.400000000000002</v>
      </c>
      <c r="G98" s="2">
        <v>77</v>
      </c>
      <c r="H98" s="2">
        <f>表1[[#This Row],[评阅老师评分]]*0.3</f>
        <v>23.099999999999998</v>
      </c>
      <c r="I98" s="2">
        <v>75</v>
      </c>
      <c r="J98" s="2">
        <f>表1[[#This Row],[答辩成绩]]*0.3</f>
        <v>22.5</v>
      </c>
      <c r="K98" s="2">
        <f>表1[[#This Row],[指导老师评分]]*0.4+表1[[#This Row],[评阅老师评分]]*0.3+表1[[#This Row],[答辩成绩]]*0.3</f>
        <v>74</v>
      </c>
    </row>
    <row r="99" spans="1:11">
      <c r="A99" s="2" t="s">
        <v>111</v>
      </c>
      <c r="B99" s="2" t="s">
        <v>16</v>
      </c>
      <c r="C99" s="2">
        <v>1510402245</v>
      </c>
      <c r="D99" s="2" t="s">
        <v>14</v>
      </c>
      <c r="E99" s="2">
        <v>72</v>
      </c>
      <c r="F99" s="2">
        <f>表1[[#This Row],[指导老师评分]]*0.4</f>
        <v>28.8</v>
      </c>
      <c r="G99" s="2">
        <v>79</v>
      </c>
      <c r="H99" s="2">
        <f>表1[[#This Row],[评阅老师评分]]*0.3</f>
        <v>23.7</v>
      </c>
      <c r="I99" s="2">
        <v>72</v>
      </c>
      <c r="J99" s="2">
        <f>表1[[#This Row],[答辩成绩]]*0.3</f>
        <v>21.599999999999998</v>
      </c>
      <c r="K99" s="2">
        <f>表1[[#This Row],[指导老师评分]]*0.4+表1[[#This Row],[评阅老师评分]]*0.3+表1[[#This Row],[答辩成绩]]*0.3</f>
        <v>74.099999999999994</v>
      </c>
    </row>
    <row r="100" spans="1:11">
      <c r="A100" s="2" t="s">
        <v>112</v>
      </c>
      <c r="B100" s="2" t="s">
        <v>16</v>
      </c>
      <c r="C100" s="2">
        <v>1510402246</v>
      </c>
      <c r="D100" s="2" t="s">
        <v>14</v>
      </c>
      <c r="E100" s="2">
        <v>78</v>
      </c>
      <c r="F100" s="2">
        <f>表1[[#This Row],[指导老师评分]]*0.4</f>
        <v>31.200000000000003</v>
      </c>
      <c r="G100" s="2">
        <v>78</v>
      </c>
      <c r="H100" s="2">
        <f>表1[[#This Row],[评阅老师评分]]*0.3</f>
        <v>23.4</v>
      </c>
      <c r="I100" s="2">
        <v>91</v>
      </c>
      <c r="J100" s="2">
        <f>表1[[#This Row],[答辩成绩]]*0.3</f>
        <v>27.3</v>
      </c>
      <c r="K100" s="2">
        <f>表1[[#This Row],[指导老师评分]]*0.4+表1[[#This Row],[评阅老师评分]]*0.3+表1[[#This Row],[答辩成绩]]*0.3</f>
        <v>81.900000000000006</v>
      </c>
    </row>
    <row r="101" spans="1:11">
      <c r="A101" s="2" t="s">
        <v>113</v>
      </c>
      <c r="B101" s="2" t="s">
        <v>13</v>
      </c>
      <c r="C101" s="2">
        <v>1510402247</v>
      </c>
      <c r="D101" s="2" t="s">
        <v>14</v>
      </c>
      <c r="E101" s="2">
        <v>69</v>
      </c>
      <c r="F101" s="2">
        <f>表1[[#This Row],[指导老师评分]]*0.4</f>
        <v>27.6</v>
      </c>
      <c r="G101" s="2">
        <v>76</v>
      </c>
      <c r="H101" s="2">
        <f>表1[[#This Row],[评阅老师评分]]*0.3</f>
        <v>22.8</v>
      </c>
      <c r="I101" s="2">
        <v>61</v>
      </c>
      <c r="J101" s="2">
        <f>表1[[#This Row],[答辩成绩]]*0.3</f>
        <v>18.3</v>
      </c>
      <c r="K101" s="2">
        <f>表1[[#This Row],[指导老师评分]]*0.4+表1[[#This Row],[评阅老师评分]]*0.3+表1[[#This Row],[答辩成绩]]*0.3</f>
        <v>68.7</v>
      </c>
    </row>
    <row r="102" spans="1:11">
      <c r="A102" s="2" t="s">
        <v>114</v>
      </c>
      <c r="B102" s="2" t="s">
        <v>16</v>
      </c>
      <c r="C102" s="2">
        <v>1510402248</v>
      </c>
      <c r="D102" s="2" t="s">
        <v>14</v>
      </c>
      <c r="E102" s="2">
        <v>68</v>
      </c>
      <c r="F102" s="2">
        <f>表1[[#This Row],[指导老师评分]]*0.4</f>
        <v>27.200000000000003</v>
      </c>
      <c r="G102" s="2">
        <v>75</v>
      </c>
      <c r="H102" s="2">
        <f>表1[[#This Row],[评阅老师评分]]*0.3</f>
        <v>22.5</v>
      </c>
      <c r="I102" s="2">
        <v>72</v>
      </c>
      <c r="J102" s="2">
        <f>表1[[#This Row],[答辩成绩]]*0.3</f>
        <v>21.599999999999998</v>
      </c>
      <c r="K102" s="2">
        <f>表1[[#This Row],[指导老师评分]]*0.4+表1[[#This Row],[评阅老师评分]]*0.3+表1[[#This Row],[答辩成绩]]*0.3</f>
        <v>71.3</v>
      </c>
    </row>
    <row r="103" spans="1:11">
      <c r="A103" s="2" t="s">
        <v>115</v>
      </c>
      <c r="B103" s="2" t="s">
        <v>16</v>
      </c>
      <c r="C103" s="2">
        <v>1510402249</v>
      </c>
      <c r="D103" s="2" t="s">
        <v>14</v>
      </c>
      <c r="E103" s="2">
        <v>79</v>
      </c>
      <c r="F103" s="2">
        <f>表1[[#This Row],[指导老师评分]]*0.4</f>
        <v>31.6</v>
      </c>
      <c r="G103" s="2">
        <v>86</v>
      </c>
      <c r="H103" s="2">
        <f>表1[[#This Row],[评阅老师评分]]*0.3</f>
        <v>25.8</v>
      </c>
      <c r="I103" s="2">
        <v>73</v>
      </c>
      <c r="J103" s="2">
        <f>表1[[#This Row],[答辩成绩]]*0.3</f>
        <v>21.9</v>
      </c>
      <c r="K103" s="2">
        <f>表1[[#This Row],[指导老师评分]]*0.4+表1[[#This Row],[评阅老师评分]]*0.3+表1[[#This Row],[答辩成绩]]*0.3</f>
        <v>79.300000000000011</v>
      </c>
    </row>
    <row r="104" spans="1:11">
      <c r="A104" s="2" t="s">
        <v>116</v>
      </c>
      <c r="B104" s="2" t="s">
        <v>13</v>
      </c>
      <c r="C104" s="2">
        <v>1510402250</v>
      </c>
      <c r="D104" s="2" t="s">
        <v>14</v>
      </c>
      <c r="E104" s="2">
        <v>80</v>
      </c>
      <c r="F104" s="2">
        <f>表1[[#This Row],[指导老师评分]]*0.4</f>
        <v>32</v>
      </c>
      <c r="G104" s="2">
        <v>83</v>
      </c>
      <c r="H104" s="2">
        <f>表1[[#This Row],[评阅老师评分]]*0.3</f>
        <v>24.9</v>
      </c>
      <c r="I104" s="2">
        <v>81</v>
      </c>
      <c r="J104" s="2">
        <f>表1[[#This Row],[答辩成绩]]*0.3</f>
        <v>24.3</v>
      </c>
      <c r="K104" s="2">
        <f>表1[[#This Row],[指导老师评分]]*0.4+表1[[#This Row],[评阅老师评分]]*0.3+表1[[#This Row],[答辩成绩]]*0.3</f>
        <v>81.2</v>
      </c>
    </row>
    <row r="105" spans="1:11">
      <c r="A105" s="2" t="s">
        <v>117</v>
      </c>
      <c r="B105" s="2" t="s">
        <v>16</v>
      </c>
      <c r="C105" s="2">
        <v>1510402251</v>
      </c>
      <c r="D105" s="2" t="s">
        <v>14</v>
      </c>
      <c r="E105" s="2">
        <v>80</v>
      </c>
      <c r="F105" s="2">
        <f>表1[[#This Row],[指导老师评分]]*0.4</f>
        <v>32</v>
      </c>
      <c r="G105" s="2">
        <v>79</v>
      </c>
      <c r="H105" s="2">
        <f>表1[[#This Row],[评阅老师评分]]*0.3</f>
        <v>23.7</v>
      </c>
      <c r="I105" s="2">
        <v>86</v>
      </c>
      <c r="J105" s="2">
        <f>表1[[#This Row],[答辩成绩]]*0.3</f>
        <v>25.8</v>
      </c>
      <c r="K105" s="2">
        <f>表1[[#This Row],[指导老师评分]]*0.4+表1[[#This Row],[评阅老师评分]]*0.3+表1[[#This Row],[答辩成绩]]*0.3</f>
        <v>81.5</v>
      </c>
    </row>
    <row r="106" spans="1:11">
      <c r="A106" s="2" t="s">
        <v>118</v>
      </c>
      <c r="B106" s="2" t="s">
        <v>16</v>
      </c>
      <c r="C106" s="2">
        <v>1510402252</v>
      </c>
      <c r="D106" s="2" t="s">
        <v>14</v>
      </c>
      <c r="E106" s="2">
        <v>75</v>
      </c>
      <c r="F106" s="2">
        <f>表1[[#This Row],[指导老师评分]]*0.4</f>
        <v>30</v>
      </c>
      <c r="G106" s="2">
        <v>75</v>
      </c>
      <c r="H106" s="2">
        <f>表1[[#This Row],[评阅老师评分]]*0.3</f>
        <v>22.5</v>
      </c>
      <c r="I106" s="2">
        <v>69</v>
      </c>
      <c r="J106" s="2">
        <f>表1[[#This Row],[答辩成绩]]*0.3</f>
        <v>20.7</v>
      </c>
      <c r="K106" s="2">
        <f>表1[[#This Row],[指导老师评分]]*0.4+表1[[#This Row],[评阅老师评分]]*0.3+表1[[#This Row],[答辩成绩]]*0.3</f>
        <v>73.2</v>
      </c>
    </row>
    <row r="107" spans="1:11">
      <c r="A107" s="2" t="s">
        <v>119</v>
      </c>
      <c r="B107" s="2" t="s">
        <v>16</v>
      </c>
      <c r="C107" s="2">
        <v>1510402253</v>
      </c>
      <c r="D107" s="2" t="s">
        <v>14</v>
      </c>
      <c r="E107" s="2">
        <v>75</v>
      </c>
      <c r="F107" s="2">
        <f>表1[[#This Row],[指导老师评分]]*0.4</f>
        <v>30</v>
      </c>
      <c r="G107" s="2">
        <v>78</v>
      </c>
      <c r="H107" s="2">
        <f>表1[[#This Row],[评阅老师评分]]*0.3</f>
        <v>23.4</v>
      </c>
      <c r="I107" s="2">
        <v>72</v>
      </c>
      <c r="J107" s="2">
        <f>表1[[#This Row],[答辩成绩]]*0.3</f>
        <v>21.599999999999998</v>
      </c>
      <c r="K107" s="2">
        <f>表1[[#This Row],[指导老师评分]]*0.4+表1[[#This Row],[评阅老师评分]]*0.3+表1[[#This Row],[答辩成绩]]*0.3</f>
        <v>75</v>
      </c>
    </row>
    <row r="108" spans="1:11">
      <c r="A108" s="2" t="s">
        <v>120</v>
      </c>
      <c r="B108" s="2" t="s">
        <v>16</v>
      </c>
      <c r="C108" s="2">
        <v>1510402254</v>
      </c>
      <c r="D108" s="2" t="s">
        <v>14</v>
      </c>
      <c r="E108" s="2">
        <v>76</v>
      </c>
      <c r="F108" s="2">
        <f>表1[[#This Row],[指导老师评分]]*0.4</f>
        <v>30.400000000000002</v>
      </c>
      <c r="G108" s="2">
        <v>70</v>
      </c>
      <c r="H108" s="2">
        <f>表1[[#This Row],[评阅老师评分]]*0.3</f>
        <v>21</v>
      </c>
      <c r="I108" s="2">
        <v>75</v>
      </c>
      <c r="J108" s="2">
        <f>表1[[#This Row],[答辩成绩]]*0.3</f>
        <v>22.5</v>
      </c>
      <c r="K108" s="2">
        <f>表1[[#This Row],[指导老师评分]]*0.4+表1[[#This Row],[评阅老师评分]]*0.3+表1[[#This Row],[答辩成绩]]*0.3</f>
        <v>73.900000000000006</v>
      </c>
    </row>
    <row r="109" spans="1:11">
      <c r="A109" s="2" t="s">
        <v>121</v>
      </c>
      <c r="B109" s="2" t="s">
        <v>16</v>
      </c>
      <c r="C109" s="2">
        <v>1510402255</v>
      </c>
      <c r="D109" s="2" t="s">
        <v>14</v>
      </c>
      <c r="E109" s="2">
        <v>75</v>
      </c>
      <c r="F109" s="2">
        <f>表1[[#This Row],[指导老师评分]]*0.4</f>
        <v>30</v>
      </c>
      <c r="G109" s="2">
        <v>72</v>
      </c>
      <c r="H109" s="2">
        <f>表1[[#This Row],[评阅老师评分]]*0.3</f>
        <v>21.599999999999998</v>
      </c>
      <c r="I109" s="2">
        <v>83</v>
      </c>
      <c r="J109" s="2">
        <f>表1[[#This Row],[答辩成绩]]*0.3</f>
        <v>24.9</v>
      </c>
      <c r="K109" s="2">
        <f>表1[[#This Row],[指导老师评分]]*0.4+表1[[#This Row],[评阅老师评分]]*0.3+表1[[#This Row],[答辩成绩]]*0.3</f>
        <v>76.5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10"/>
  <sheetViews>
    <sheetView workbookViewId="0">
      <selection activeCell="K23" sqref="K23"/>
    </sheetView>
  </sheetViews>
  <sheetFormatPr defaultRowHeight="13.5"/>
  <cols>
    <col min="1" max="2" width="11.25" customWidth="1"/>
    <col min="4" max="4" width="12" customWidth="1"/>
    <col min="5" max="5" width="13.25" customWidth="1"/>
    <col min="6" max="6" width="16.5" customWidth="1"/>
    <col min="7" max="7" width="9.625" customWidth="1"/>
    <col min="8" max="8" width="16" customWidth="1"/>
    <col min="9" max="9" width="13.5" customWidth="1"/>
    <col min="10" max="10" width="13.375" customWidth="1"/>
    <col min="11" max="11" width="11.25" customWidth="1"/>
  </cols>
  <sheetData>
    <row r="1" spans="1:11" ht="25.5">
      <c r="A1" s="81" t="s">
        <v>322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42.75" customHeight="1">
      <c r="A2" s="3" t="s">
        <v>122</v>
      </c>
      <c r="B2" s="4" t="s">
        <v>123</v>
      </c>
      <c r="C2" s="5" t="s">
        <v>2</v>
      </c>
      <c r="D2" s="5" t="s">
        <v>3</v>
      </c>
      <c r="E2" s="6" t="s">
        <v>124</v>
      </c>
      <c r="F2" s="6" t="s">
        <v>125</v>
      </c>
      <c r="G2" s="6" t="s">
        <v>126</v>
      </c>
      <c r="H2" s="6" t="s">
        <v>127</v>
      </c>
      <c r="I2" s="6" t="s">
        <v>128</v>
      </c>
      <c r="J2" s="6" t="s">
        <v>129</v>
      </c>
      <c r="K2" s="34" t="s">
        <v>130</v>
      </c>
    </row>
    <row r="3" spans="1:11" ht="16.5">
      <c r="A3" s="7" t="s">
        <v>131</v>
      </c>
      <c r="B3" s="8">
        <v>93</v>
      </c>
      <c r="C3" s="9" t="s">
        <v>16</v>
      </c>
      <c r="D3" s="10">
        <v>1410203137</v>
      </c>
      <c r="E3" s="11">
        <v>77</v>
      </c>
      <c r="F3" s="11">
        <f>E3*0.4</f>
        <v>30.8</v>
      </c>
      <c r="G3" s="11">
        <v>80</v>
      </c>
      <c r="H3" s="11">
        <f>G3*0.3</f>
        <v>24</v>
      </c>
      <c r="I3" s="12">
        <v>63</v>
      </c>
      <c r="J3" s="12">
        <f>I3*0.3</f>
        <v>18.899999999999999</v>
      </c>
      <c r="K3" s="35">
        <f>E3*0.4+G3*0.3+I3*0.3</f>
        <v>73.699999999999989</v>
      </c>
    </row>
    <row r="4" spans="1:11" ht="16.5">
      <c r="A4" s="7" t="s">
        <v>132</v>
      </c>
      <c r="B4" s="8">
        <v>94</v>
      </c>
      <c r="C4" s="9" t="s">
        <v>16</v>
      </c>
      <c r="D4" s="10" t="s">
        <v>133</v>
      </c>
      <c r="E4" s="11">
        <v>71</v>
      </c>
      <c r="F4" s="11">
        <f t="shared" ref="F4:F67" si="0">E4*0.4</f>
        <v>28.400000000000002</v>
      </c>
      <c r="G4" s="11">
        <v>73</v>
      </c>
      <c r="H4" s="11">
        <f t="shared" ref="H4:H67" si="1">G4*0.3</f>
        <v>21.9</v>
      </c>
      <c r="I4" s="12">
        <v>71</v>
      </c>
      <c r="J4" s="12">
        <f t="shared" ref="J4:J67" si="2">I4*0.3</f>
        <v>21.3</v>
      </c>
      <c r="K4" s="35">
        <f t="shared" ref="K4:K67" si="3">E4*0.4+G4*0.3+I4*0.3</f>
        <v>71.599999999999994</v>
      </c>
    </row>
    <row r="5" spans="1:11" ht="16.5">
      <c r="A5" s="13" t="s">
        <v>134</v>
      </c>
      <c r="B5" s="14">
        <v>95</v>
      </c>
      <c r="C5" s="15" t="s">
        <v>16</v>
      </c>
      <c r="D5" s="16" t="s">
        <v>135</v>
      </c>
      <c r="E5" s="17">
        <v>71</v>
      </c>
      <c r="F5" s="17">
        <f t="shared" si="0"/>
        <v>28.400000000000002</v>
      </c>
      <c r="G5" s="17">
        <v>75</v>
      </c>
      <c r="H5" s="17">
        <f t="shared" si="1"/>
        <v>22.5</v>
      </c>
      <c r="I5" s="18">
        <v>67</v>
      </c>
      <c r="J5" s="12">
        <f t="shared" si="2"/>
        <v>20.099999999999998</v>
      </c>
      <c r="K5" s="35">
        <f t="shared" si="3"/>
        <v>71</v>
      </c>
    </row>
    <row r="6" spans="1:11" ht="16.5">
      <c r="A6" s="13" t="s">
        <v>136</v>
      </c>
      <c r="B6" s="14">
        <v>96</v>
      </c>
      <c r="C6" s="15" t="s">
        <v>16</v>
      </c>
      <c r="D6" s="16" t="s">
        <v>137</v>
      </c>
      <c r="E6" s="17">
        <v>67</v>
      </c>
      <c r="F6" s="17">
        <f t="shared" si="0"/>
        <v>26.8</v>
      </c>
      <c r="G6" s="17">
        <v>73</v>
      </c>
      <c r="H6" s="17">
        <f t="shared" si="1"/>
        <v>21.9</v>
      </c>
      <c r="I6" s="18">
        <v>77.3</v>
      </c>
      <c r="J6" s="12">
        <f t="shared" si="2"/>
        <v>23.189999999999998</v>
      </c>
      <c r="K6" s="35">
        <f t="shared" si="3"/>
        <v>71.89</v>
      </c>
    </row>
    <row r="7" spans="1:11" ht="16.5">
      <c r="A7" s="13" t="s">
        <v>138</v>
      </c>
      <c r="B7" s="14">
        <v>97</v>
      </c>
      <c r="C7" s="15" t="s">
        <v>16</v>
      </c>
      <c r="D7" s="16" t="s">
        <v>139</v>
      </c>
      <c r="E7" s="17">
        <v>74</v>
      </c>
      <c r="F7" s="17">
        <f t="shared" si="0"/>
        <v>29.6</v>
      </c>
      <c r="G7" s="17">
        <v>75</v>
      </c>
      <c r="H7" s="17">
        <f t="shared" si="1"/>
        <v>22.5</v>
      </c>
      <c r="I7" s="18">
        <v>80.3</v>
      </c>
      <c r="J7" s="12">
        <f t="shared" si="2"/>
        <v>24.09</v>
      </c>
      <c r="K7" s="35">
        <f t="shared" si="3"/>
        <v>76.19</v>
      </c>
    </row>
    <row r="8" spans="1:11" ht="16.5">
      <c r="A8" s="13" t="s">
        <v>140</v>
      </c>
      <c r="B8" s="14">
        <v>98</v>
      </c>
      <c r="C8" s="15" t="s">
        <v>16</v>
      </c>
      <c r="D8" s="16" t="s">
        <v>141</v>
      </c>
      <c r="E8" s="17">
        <v>76</v>
      </c>
      <c r="F8" s="17">
        <f t="shared" si="0"/>
        <v>30.400000000000002</v>
      </c>
      <c r="G8" s="17">
        <v>70</v>
      </c>
      <c r="H8" s="17">
        <f t="shared" si="1"/>
        <v>21</v>
      </c>
      <c r="I8" s="18">
        <v>67.5</v>
      </c>
      <c r="J8" s="12">
        <f t="shared" si="2"/>
        <v>20.25</v>
      </c>
      <c r="K8" s="35">
        <f t="shared" si="3"/>
        <v>71.650000000000006</v>
      </c>
    </row>
    <row r="9" spans="1:11" ht="16.5">
      <c r="A9" s="13" t="s">
        <v>142</v>
      </c>
      <c r="B9" s="19">
        <v>99</v>
      </c>
      <c r="C9" s="15" t="s">
        <v>13</v>
      </c>
      <c r="D9" s="16" t="s">
        <v>143</v>
      </c>
      <c r="E9" s="17">
        <v>75</v>
      </c>
      <c r="F9" s="17">
        <f t="shared" si="0"/>
        <v>30</v>
      </c>
      <c r="G9" s="17">
        <v>75</v>
      </c>
      <c r="H9" s="17">
        <f t="shared" si="1"/>
        <v>22.5</v>
      </c>
      <c r="I9" s="20">
        <v>74.33</v>
      </c>
      <c r="J9" s="12">
        <f t="shared" si="2"/>
        <v>22.298999999999999</v>
      </c>
      <c r="K9" s="35">
        <f t="shared" si="3"/>
        <v>74.799000000000007</v>
      </c>
    </row>
    <row r="10" spans="1:11" ht="16.5">
      <c r="A10" s="13" t="s">
        <v>144</v>
      </c>
      <c r="B10" s="14">
        <v>101</v>
      </c>
      <c r="C10" s="15" t="s">
        <v>16</v>
      </c>
      <c r="D10" s="16" t="s">
        <v>145</v>
      </c>
      <c r="E10" s="17">
        <v>68</v>
      </c>
      <c r="F10" s="17">
        <f t="shared" si="0"/>
        <v>27.200000000000003</v>
      </c>
      <c r="G10" s="17">
        <v>75</v>
      </c>
      <c r="H10" s="17">
        <f t="shared" si="1"/>
        <v>22.5</v>
      </c>
      <c r="I10" s="18">
        <v>78.5</v>
      </c>
      <c r="J10" s="12">
        <f t="shared" si="2"/>
        <v>23.55</v>
      </c>
      <c r="K10" s="35">
        <f t="shared" si="3"/>
        <v>73.25</v>
      </c>
    </row>
    <row r="11" spans="1:11" ht="16.5">
      <c r="A11" s="13" t="s">
        <v>146</v>
      </c>
      <c r="B11" s="19">
        <v>102</v>
      </c>
      <c r="C11" s="15" t="s">
        <v>16</v>
      </c>
      <c r="D11" s="16" t="s">
        <v>147</v>
      </c>
      <c r="E11" s="17">
        <v>75</v>
      </c>
      <c r="F11" s="17">
        <f t="shared" si="0"/>
        <v>30</v>
      </c>
      <c r="G11" s="17">
        <v>82</v>
      </c>
      <c r="H11" s="17">
        <f t="shared" si="1"/>
        <v>24.599999999999998</v>
      </c>
      <c r="I11" s="18">
        <v>70</v>
      </c>
      <c r="J11" s="12">
        <f t="shared" si="2"/>
        <v>21</v>
      </c>
      <c r="K11" s="35">
        <f t="shared" si="3"/>
        <v>75.599999999999994</v>
      </c>
    </row>
    <row r="12" spans="1:11" ht="16.5">
      <c r="A12" s="13" t="s">
        <v>148</v>
      </c>
      <c r="B12" s="14">
        <v>103</v>
      </c>
      <c r="C12" s="15" t="s">
        <v>16</v>
      </c>
      <c r="D12" s="16" t="s">
        <v>149</v>
      </c>
      <c r="E12" s="17">
        <v>72</v>
      </c>
      <c r="F12" s="17">
        <f t="shared" si="0"/>
        <v>28.8</v>
      </c>
      <c r="G12" s="17">
        <v>65</v>
      </c>
      <c r="H12" s="17">
        <f t="shared" si="1"/>
        <v>19.5</v>
      </c>
      <c r="I12" s="18">
        <v>60</v>
      </c>
      <c r="J12" s="12">
        <f t="shared" si="2"/>
        <v>18</v>
      </c>
      <c r="K12" s="35">
        <f t="shared" si="3"/>
        <v>66.3</v>
      </c>
    </row>
    <row r="13" spans="1:11" ht="16.5">
      <c r="A13" s="13" t="s">
        <v>150</v>
      </c>
      <c r="B13" s="19">
        <v>104</v>
      </c>
      <c r="C13" s="15" t="s">
        <v>13</v>
      </c>
      <c r="D13" s="16" t="s">
        <v>151</v>
      </c>
      <c r="E13" s="17">
        <v>73</v>
      </c>
      <c r="F13" s="17">
        <f t="shared" si="0"/>
        <v>29.200000000000003</v>
      </c>
      <c r="G13" s="17">
        <v>78</v>
      </c>
      <c r="H13" s="17">
        <f t="shared" si="1"/>
        <v>23.4</v>
      </c>
      <c r="I13" s="18">
        <v>66.33</v>
      </c>
      <c r="J13" s="12">
        <f t="shared" si="2"/>
        <v>19.898999999999997</v>
      </c>
      <c r="K13" s="35">
        <f t="shared" si="3"/>
        <v>72.498999999999995</v>
      </c>
    </row>
    <row r="14" spans="1:11" ht="16.5">
      <c r="A14" s="13" t="s">
        <v>152</v>
      </c>
      <c r="B14" s="19">
        <v>105</v>
      </c>
      <c r="C14" s="15" t="s">
        <v>13</v>
      </c>
      <c r="D14" s="21">
        <v>1510401109</v>
      </c>
      <c r="E14" s="17">
        <v>68</v>
      </c>
      <c r="F14" s="17">
        <f t="shared" si="0"/>
        <v>27.200000000000003</v>
      </c>
      <c r="G14" s="18">
        <v>70</v>
      </c>
      <c r="H14" s="17">
        <f t="shared" si="1"/>
        <v>21</v>
      </c>
      <c r="I14" s="18">
        <v>85</v>
      </c>
      <c r="J14" s="12">
        <f t="shared" si="2"/>
        <v>25.5</v>
      </c>
      <c r="K14" s="35">
        <f t="shared" si="3"/>
        <v>73.7</v>
      </c>
    </row>
    <row r="15" spans="1:11" ht="16.5">
      <c r="A15" s="13" t="s">
        <v>153</v>
      </c>
      <c r="B15" s="19">
        <v>106</v>
      </c>
      <c r="C15" s="15" t="s">
        <v>16</v>
      </c>
      <c r="D15" s="21">
        <v>1510401110</v>
      </c>
      <c r="E15" s="17">
        <v>73</v>
      </c>
      <c r="F15" s="17">
        <f t="shared" si="0"/>
        <v>29.200000000000003</v>
      </c>
      <c r="G15" s="18">
        <v>70</v>
      </c>
      <c r="H15" s="17">
        <f t="shared" si="1"/>
        <v>21</v>
      </c>
      <c r="I15" s="18">
        <v>82.67</v>
      </c>
      <c r="J15" s="12">
        <f t="shared" si="2"/>
        <v>24.800999999999998</v>
      </c>
      <c r="K15" s="35">
        <f t="shared" si="3"/>
        <v>75.001000000000005</v>
      </c>
    </row>
    <row r="16" spans="1:11" ht="16.5">
      <c r="A16" s="13" t="s">
        <v>452</v>
      </c>
      <c r="B16" s="19">
        <v>107</v>
      </c>
      <c r="C16" s="15" t="s">
        <v>16</v>
      </c>
      <c r="D16" s="16" t="s">
        <v>154</v>
      </c>
      <c r="E16" s="17">
        <v>65</v>
      </c>
      <c r="F16" s="17">
        <f t="shared" si="0"/>
        <v>26</v>
      </c>
      <c r="G16" s="17">
        <v>68</v>
      </c>
      <c r="H16" s="17">
        <f t="shared" si="1"/>
        <v>20.399999999999999</v>
      </c>
      <c r="I16" s="18">
        <v>68.3</v>
      </c>
      <c r="J16" s="12">
        <f t="shared" si="2"/>
        <v>20.49</v>
      </c>
      <c r="K16" s="35">
        <f t="shared" si="3"/>
        <v>66.89</v>
      </c>
    </row>
    <row r="17" spans="1:11" ht="16.5">
      <c r="A17" s="13" t="s">
        <v>155</v>
      </c>
      <c r="B17" s="19">
        <v>108</v>
      </c>
      <c r="C17" s="15" t="s">
        <v>16</v>
      </c>
      <c r="D17" s="16" t="s">
        <v>156</v>
      </c>
      <c r="E17" s="17">
        <v>83</v>
      </c>
      <c r="F17" s="17">
        <f t="shared" si="0"/>
        <v>33.200000000000003</v>
      </c>
      <c r="G17" s="17">
        <v>82</v>
      </c>
      <c r="H17" s="17">
        <f t="shared" si="1"/>
        <v>24.599999999999998</v>
      </c>
      <c r="I17" s="18">
        <v>75.33</v>
      </c>
      <c r="J17" s="12">
        <f t="shared" si="2"/>
        <v>22.599</v>
      </c>
      <c r="K17" s="35">
        <f t="shared" si="3"/>
        <v>80.399000000000001</v>
      </c>
    </row>
    <row r="18" spans="1:11" ht="16.5">
      <c r="A18" s="13" t="s">
        <v>157</v>
      </c>
      <c r="B18" s="14">
        <v>109</v>
      </c>
      <c r="C18" s="15" t="s">
        <v>16</v>
      </c>
      <c r="D18" s="16" t="s">
        <v>158</v>
      </c>
      <c r="E18" s="17">
        <v>65</v>
      </c>
      <c r="F18" s="17">
        <f t="shared" si="0"/>
        <v>26</v>
      </c>
      <c r="G18" s="17">
        <v>62</v>
      </c>
      <c r="H18" s="17">
        <f t="shared" si="1"/>
        <v>18.599999999999998</v>
      </c>
      <c r="I18" s="18">
        <v>62.7</v>
      </c>
      <c r="J18" s="12">
        <f t="shared" si="2"/>
        <v>18.809999999999999</v>
      </c>
      <c r="K18" s="35">
        <f t="shared" si="3"/>
        <v>63.41</v>
      </c>
    </row>
    <row r="19" spans="1:11" ht="16.5">
      <c r="A19" s="13" t="s">
        <v>159</v>
      </c>
      <c r="B19" s="14">
        <v>110</v>
      </c>
      <c r="C19" s="15" t="s">
        <v>16</v>
      </c>
      <c r="D19" s="16" t="s">
        <v>160</v>
      </c>
      <c r="E19" s="17">
        <v>69</v>
      </c>
      <c r="F19" s="17">
        <f t="shared" si="0"/>
        <v>27.6</v>
      </c>
      <c r="G19" s="17">
        <v>63</v>
      </c>
      <c r="H19" s="17">
        <f t="shared" si="1"/>
        <v>18.899999999999999</v>
      </c>
      <c r="I19" s="18">
        <v>60</v>
      </c>
      <c r="J19" s="12">
        <f t="shared" si="2"/>
        <v>18</v>
      </c>
      <c r="K19" s="35">
        <f t="shared" si="3"/>
        <v>64.5</v>
      </c>
    </row>
    <row r="20" spans="1:11" ht="16.5">
      <c r="A20" s="13" t="s">
        <v>161</v>
      </c>
      <c r="B20" s="14">
        <v>111</v>
      </c>
      <c r="C20" s="15" t="s">
        <v>16</v>
      </c>
      <c r="D20" s="16" t="s">
        <v>162</v>
      </c>
      <c r="E20" s="17">
        <v>66</v>
      </c>
      <c r="F20" s="17">
        <f t="shared" si="0"/>
        <v>26.400000000000002</v>
      </c>
      <c r="G20" s="17">
        <v>65</v>
      </c>
      <c r="H20" s="17">
        <f t="shared" si="1"/>
        <v>19.5</v>
      </c>
      <c r="I20" s="18">
        <v>60</v>
      </c>
      <c r="J20" s="12">
        <f t="shared" si="2"/>
        <v>18</v>
      </c>
      <c r="K20" s="35">
        <f t="shared" si="3"/>
        <v>63.900000000000006</v>
      </c>
    </row>
    <row r="21" spans="1:11" ht="16.5">
      <c r="A21" s="13" t="s">
        <v>163</v>
      </c>
      <c r="B21" s="19">
        <v>112</v>
      </c>
      <c r="C21" s="15" t="s">
        <v>13</v>
      </c>
      <c r="D21" s="16" t="s">
        <v>164</v>
      </c>
      <c r="E21" s="17">
        <v>68</v>
      </c>
      <c r="F21" s="17">
        <f t="shared" si="0"/>
        <v>27.200000000000003</v>
      </c>
      <c r="G21" s="17">
        <v>65</v>
      </c>
      <c r="H21" s="17">
        <f t="shared" si="1"/>
        <v>19.5</v>
      </c>
      <c r="I21" s="18">
        <v>84.33</v>
      </c>
      <c r="J21" s="12">
        <f t="shared" si="2"/>
        <v>25.298999999999999</v>
      </c>
      <c r="K21" s="35">
        <f t="shared" si="3"/>
        <v>71.998999999999995</v>
      </c>
    </row>
    <row r="22" spans="1:11" ht="16.5">
      <c r="A22" s="13" t="s">
        <v>165</v>
      </c>
      <c r="B22" s="14">
        <v>113</v>
      </c>
      <c r="C22" s="15" t="s">
        <v>16</v>
      </c>
      <c r="D22" s="16" t="s">
        <v>166</v>
      </c>
      <c r="E22" s="17">
        <v>67</v>
      </c>
      <c r="F22" s="17">
        <f t="shared" si="0"/>
        <v>26.8</v>
      </c>
      <c r="G22" s="17">
        <v>70</v>
      </c>
      <c r="H22" s="17">
        <f t="shared" si="1"/>
        <v>21</v>
      </c>
      <c r="I22" s="18">
        <v>68.7</v>
      </c>
      <c r="J22" s="12">
        <f t="shared" si="2"/>
        <v>20.61</v>
      </c>
      <c r="K22" s="35">
        <f t="shared" si="3"/>
        <v>68.41</v>
      </c>
    </row>
    <row r="23" spans="1:11" ht="16.5">
      <c r="A23" s="13" t="s">
        <v>167</v>
      </c>
      <c r="B23" s="19">
        <v>114</v>
      </c>
      <c r="C23" s="15" t="s">
        <v>16</v>
      </c>
      <c r="D23" s="16" t="s">
        <v>168</v>
      </c>
      <c r="E23" s="17">
        <v>63</v>
      </c>
      <c r="F23" s="17">
        <f t="shared" si="0"/>
        <v>25.200000000000003</v>
      </c>
      <c r="G23" s="17">
        <v>62</v>
      </c>
      <c r="H23" s="17">
        <f t="shared" si="1"/>
        <v>18.599999999999998</v>
      </c>
      <c r="I23" s="18">
        <v>67</v>
      </c>
      <c r="J23" s="12">
        <f t="shared" si="2"/>
        <v>20.099999999999998</v>
      </c>
      <c r="K23" s="35">
        <f t="shared" si="3"/>
        <v>63.899999999999991</v>
      </c>
    </row>
    <row r="24" spans="1:11" ht="16.5">
      <c r="A24" s="13" t="s">
        <v>169</v>
      </c>
      <c r="B24" s="19">
        <v>115</v>
      </c>
      <c r="C24" s="15" t="s">
        <v>16</v>
      </c>
      <c r="D24" s="16" t="s">
        <v>170</v>
      </c>
      <c r="E24" s="17">
        <v>73</v>
      </c>
      <c r="F24" s="17">
        <f t="shared" si="0"/>
        <v>29.200000000000003</v>
      </c>
      <c r="G24" s="17">
        <v>67</v>
      </c>
      <c r="H24" s="17">
        <f t="shared" si="1"/>
        <v>20.099999999999998</v>
      </c>
      <c r="I24" s="18">
        <v>65</v>
      </c>
      <c r="J24" s="12">
        <f t="shared" si="2"/>
        <v>19.5</v>
      </c>
      <c r="K24" s="35">
        <f t="shared" si="3"/>
        <v>68.8</v>
      </c>
    </row>
    <row r="25" spans="1:11" ht="16.5">
      <c r="A25" s="13" t="s">
        <v>171</v>
      </c>
      <c r="B25" s="19">
        <v>116</v>
      </c>
      <c r="C25" s="15" t="s">
        <v>13</v>
      </c>
      <c r="D25" s="16">
        <v>1510401120</v>
      </c>
      <c r="E25" s="17">
        <v>71</v>
      </c>
      <c r="F25" s="17">
        <f t="shared" si="0"/>
        <v>28.400000000000002</v>
      </c>
      <c r="G25" s="17">
        <v>69</v>
      </c>
      <c r="H25" s="17">
        <f t="shared" si="1"/>
        <v>20.7</v>
      </c>
      <c r="I25" s="18">
        <v>72.67</v>
      </c>
      <c r="J25" s="12">
        <f t="shared" si="2"/>
        <v>21.800999999999998</v>
      </c>
      <c r="K25" s="35">
        <f t="shared" si="3"/>
        <v>70.900999999999996</v>
      </c>
    </row>
    <row r="26" spans="1:11" ht="16.5">
      <c r="A26" s="13" t="s">
        <v>172</v>
      </c>
      <c r="B26" s="14">
        <v>117</v>
      </c>
      <c r="C26" s="15" t="s">
        <v>16</v>
      </c>
      <c r="D26" s="16" t="s">
        <v>173</v>
      </c>
      <c r="E26" s="17">
        <v>70</v>
      </c>
      <c r="F26" s="17">
        <f t="shared" si="0"/>
        <v>28</v>
      </c>
      <c r="G26" s="17">
        <v>73</v>
      </c>
      <c r="H26" s="17">
        <f t="shared" si="1"/>
        <v>21.9</v>
      </c>
      <c r="I26" s="18">
        <v>68</v>
      </c>
      <c r="J26" s="12">
        <f t="shared" si="2"/>
        <v>20.399999999999999</v>
      </c>
      <c r="K26" s="35">
        <f t="shared" si="3"/>
        <v>70.3</v>
      </c>
    </row>
    <row r="27" spans="1:11" ht="16.5">
      <c r="A27" s="13" t="s">
        <v>174</v>
      </c>
      <c r="B27" s="19">
        <v>118</v>
      </c>
      <c r="C27" s="15" t="s">
        <v>13</v>
      </c>
      <c r="D27" s="16" t="s">
        <v>175</v>
      </c>
      <c r="E27" s="17">
        <v>74</v>
      </c>
      <c r="F27" s="17">
        <f t="shared" si="0"/>
        <v>29.6</v>
      </c>
      <c r="G27" s="17">
        <v>69</v>
      </c>
      <c r="H27" s="17">
        <f t="shared" si="1"/>
        <v>20.7</v>
      </c>
      <c r="I27" s="18">
        <v>70</v>
      </c>
      <c r="J27" s="12">
        <f t="shared" si="2"/>
        <v>21</v>
      </c>
      <c r="K27" s="35">
        <f t="shared" si="3"/>
        <v>71.3</v>
      </c>
    </row>
    <row r="28" spans="1:11" ht="16.5">
      <c r="A28" s="13" t="s">
        <v>176</v>
      </c>
      <c r="B28" s="14">
        <v>119</v>
      </c>
      <c r="C28" s="15" t="s">
        <v>16</v>
      </c>
      <c r="D28" s="16" t="s">
        <v>177</v>
      </c>
      <c r="E28" s="17">
        <v>71</v>
      </c>
      <c r="F28" s="17">
        <f t="shared" si="0"/>
        <v>28.400000000000002</v>
      </c>
      <c r="G28" s="17">
        <v>65</v>
      </c>
      <c r="H28" s="17">
        <f t="shared" si="1"/>
        <v>19.5</v>
      </c>
      <c r="I28" s="18">
        <v>63.7</v>
      </c>
      <c r="J28" s="12">
        <f t="shared" si="2"/>
        <v>19.11</v>
      </c>
      <c r="K28" s="35">
        <f t="shared" si="3"/>
        <v>67.010000000000005</v>
      </c>
    </row>
    <row r="29" spans="1:11" ht="16.5">
      <c r="A29" s="13" t="s">
        <v>178</v>
      </c>
      <c r="B29" s="19">
        <v>120</v>
      </c>
      <c r="C29" s="15" t="s">
        <v>16</v>
      </c>
      <c r="D29" s="16" t="s">
        <v>179</v>
      </c>
      <c r="E29" s="17">
        <v>74</v>
      </c>
      <c r="F29" s="17">
        <f t="shared" si="0"/>
        <v>29.6</v>
      </c>
      <c r="G29" s="17">
        <v>80</v>
      </c>
      <c r="H29" s="17">
        <f t="shared" si="1"/>
        <v>24</v>
      </c>
      <c r="I29" s="18">
        <v>70.67</v>
      </c>
      <c r="J29" s="12">
        <f t="shared" si="2"/>
        <v>21.201000000000001</v>
      </c>
      <c r="K29" s="35">
        <f t="shared" si="3"/>
        <v>74.801000000000002</v>
      </c>
    </row>
    <row r="30" spans="1:11" ht="16.5">
      <c r="A30" s="13" t="s">
        <v>180</v>
      </c>
      <c r="B30" s="19">
        <v>121</v>
      </c>
      <c r="C30" s="15" t="s">
        <v>16</v>
      </c>
      <c r="D30" s="16">
        <v>1510401125</v>
      </c>
      <c r="E30" s="17">
        <v>78</v>
      </c>
      <c r="F30" s="17">
        <f t="shared" si="0"/>
        <v>31.200000000000003</v>
      </c>
      <c r="G30" s="17">
        <v>78</v>
      </c>
      <c r="H30" s="17">
        <f t="shared" si="1"/>
        <v>23.4</v>
      </c>
      <c r="I30" s="18">
        <v>71</v>
      </c>
      <c r="J30" s="12">
        <f t="shared" si="2"/>
        <v>21.3</v>
      </c>
      <c r="K30" s="35">
        <f t="shared" si="3"/>
        <v>75.900000000000006</v>
      </c>
    </row>
    <row r="31" spans="1:11" ht="16.5">
      <c r="A31" s="13" t="s">
        <v>181</v>
      </c>
      <c r="B31" s="14">
        <v>122</v>
      </c>
      <c r="C31" s="15" t="s">
        <v>16</v>
      </c>
      <c r="D31" s="16" t="s">
        <v>182</v>
      </c>
      <c r="E31" s="17">
        <v>61</v>
      </c>
      <c r="F31" s="17">
        <f t="shared" si="0"/>
        <v>24.400000000000002</v>
      </c>
      <c r="G31" s="17">
        <v>68</v>
      </c>
      <c r="H31" s="17">
        <f t="shared" si="1"/>
        <v>20.399999999999999</v>
      </c>
      <c r="I31" s="18">
        <v>65.7</v>
      </c>
      <c r="J31" s="12">
        <f t="shared" si="2"/>
        <v>19.71</v>
      </c>
      <c r="K31" s="35">
        <f t="shared" si="3"/>
        <v>64.509999999999991</v>
      </c>
    </row>
    <row r="32" spans="1:11" ht="16.5">
      <c r="A32" s="22" t="s">
        <v>183</v>
      </c>
      <c r="B32" s="14">
        <v>123</v>
      </c>
      <c r="C32" s="15" t="s">
        <v>16</v>
      </c>
      <c r="D32" s="16" t="s">
        <v>184</v>
      </c>
      <c r="E32" s="17">
        <v>84</v>
      </c>
      <c r="F32" s="17">
        <f t="shared" si="0"/>
        <v>33.6</v>
      </c>
      <c r="G32" s="17">
        <v>77</v>
      </c>
      <c r="H32" s="17">
        <f t="shared" si="1"/>
        <v>23.099999999999998</v>
      </c>
      <c r="I32" s="18">
        <v>80.3</v>
      </c>
      <c r="J32" s="12">
        <f t="shared" si="2"/>
        <v>24.09</v>
      </c>
      <c r="K32" s="35">
        <f t="shared" si="3"/>
        <v>80.790000000000006</v>
      </c>
    </row>
    <row r="33" spans="1:11" ht="16.5">
      <c r="A33" s="13" t="s">
        <v>185</v>
      </c>
      <c r="B33" s="19">
        <v>124</v>
      </c>
      <c r="C33" s="15" t="s">
        <v>16</v>
      </c>
      <c r="D33" s="16" t="s">
        <v>186</v>
      </c>
      <c r="E33" s="17">
        <v>73</v>
      </c>
      <c r="F33" s="17">
        <f t="shared" si="0"/>
        <v>29.200000000000003</v>
      </c>
      <c r="G33" s="17">
        <v>78</v>
      </c>
      <c r="H33" s="17">
        <f t="shared" si="1"/>
        <v>23.4</v>
      </c>
      <c r="I33" s="18">
        <v>80.33</v>
      </c>
      <c r="J33" s="12">
        <f t="shared" si="2"/>
        <v>24.099</v>
      </c>
      <c r="K33" s="35">
        <f t="shared" si="3"/>
        <v>76.698999999999998</v>
      </c>
    </row>
    <row r="34" spans="1:11" ht="16.5">
      <c r="A34" s="13" t="s">
        <v>187</v>
      </c>
      <c r="B34" s="14">
        <v>125</v>
      </c>
      <c r="C34" s="15" t="s">
        <v>16</v>
      </c>
      <c r="D34" s="16" t="s">
        <v>188</v>
      </c>
      <c r="E34" s="17">
        <v>64</v>
      </c>
      <c r="F34" s="17">
        <f t="shared" si="0"/>
        <v>25.6</v>
      </c>
      <c r="G34" s="17">
        <v>67</v>
      </c>
      <c r="H34" s="17">
        <f t="shared" si="1"/>
        <v>20.099999999999998</v>
      </c>
      <c r="I34" s="18">
        <v>66</v>
      </c>
      <c r="J34" s="12">
        <f t="shared" si="2"/>
        <v>19.8</v>
      </c>
      <c r="K34" s="35">
        <f t="shared" si="3"/>
        <v>65.5</v>
      </c>
    </row>
    <row r="35" spans="1:11" ht="16.5">
      <c r="A35" s="13" t="s">
        <v>189</v>
      </c>
      <c r="B35" s="19">
        <v>126</v>
      </c>
      <c r="C35" s="15" t="s">
        <v>13</v>
      </c>
      <c r="D35" s="16" t="s">
        <v>190</v>
      </c>
      <c r="E35" s="17">
        <v>71</v>
      </c>
      <c r="F35" s="17">
        <f t="shared" si="0"/>
        <v>28.400000000000002</v>
      </c>
      <c r="G35" s="17">
        <v>77</v>
      </c>
      <c r="H35" s="17">
        <f t="shared" si="1"/>
        <v>23.099999999999998</v>
      </c>
      <c r="I35" s="18">
        <v>78</v>
      </c>
      <c r="J35" s="12">
        <f t="shared" si="2"/>
        <v>23.4</v>
      </c>
      <c r="K35" s="35">
        <f t="shared" si="3"/>
        <v>74.900000000000006</v>
      </c>
    </row>
    <row r="36" spans="1:11" ht="16.5">
      <c r="A36" s="13" t="s">
        <v>191</v>
      </c>
      <c r="B36" s="14">
        <v>127</v>
      </c>
      <c r="C36" s="15" t="s">
        <v>16</v>
      </c>
      <c r="D36" s="16" t="s">
        <v>192</v>
      </c>
      <c r="E36" s="17">
        <v>68</v>
      </c>
      <c r="F36" s="17">
        <f t="shared" si="0"/>
        <v>27.200000000000003</v>
      </c>
      <c r="G36" s="17">
        <v>65</v>
      </c>
      <c r="H36" s="17">
        <f t="shared" si="1"/>
        <v>19.5</v>
      </c>
      <c r="I36" s="18">
        <v>69</v>
      </c>
      <c r="J36" s="12">
        <f t="shared" si="2"/>
        <v>20.7</v>
      </c>
      <c r="K36" s="35">
        <f t="shared" si="3"/>
        <v>67.400000000000006</v>
      </c>
    </row>
    <row r="37" spans="1:11" ht="16.5">
      <c r="A37" s="13" t="s">
        <v>193</v>
      </c>
      <c r="B37" s="14">
        <v>128</v>
      </c>
      <c r="C37" s="15" t="s">
        <v>16</v>
      </c>
      <c r="D37" s="16" t="s">
        <v>194</v>
      </c>
      <c r="E37" s="17">
        <v>67</v>
      </c>
      <c r="F37" s="17">
        <f t="shared" si="0"/>
        <v>26.8</v>
      </c>
      <c r="G37" s="17">
        <v>68</v>
      </c>
      <c r="H37" s="17">
        <f t="shared" si="1"/>
        <v>20.399999999999999</v>
      </c>
      <c r="I37" s="18">
        <v>75.3</v>
      </c>
      <c r="J37" s="12">
        <f t="shared" si="2"/>
        <v>22.59</v>
      </c>
      <c r="K37" s="35">
        <f t="shared" si="3"/>
        <v>69.790000000000006</v>
      </c>
    </row>
    <row r="38" spans="1:11" ht="16.5">
      <c r="A38" s="13" t="s">
        <v>195</v>
      </c>
      <c r="B38" s="14">
        <v>129</v>
      </c>
      <c r="C38" s="15" t="s">
        <v>16</v>
      </c>
      <c r="D38" s="16" t="s">
        <v>196</v>
      </c>
      <c r="E38" s="17">
        <v>70</v>
      </c>
      <c r="F38" s="17">
        <f t="shared" si="0"/>
        <v>28</v>
      </c>
      <c r="G38" s="17">
        <v>67</v>
      </c>
      <c r="H38" s="17">
        <f t="shared" si="1"/>
        <v>20.099999999999998</v>
      </c>
      <c r="I38" s="18">
        <v>65.67</v>
      </c>
      <c r="J38" s="12">
        <f t="shared" si="2"/>
        <v>19.701000000000001</v>
      </c>
      <c r="K38" s="35">
        <f t="shared" si="3"/>
        <v>67.800999999999988</v>
      </c>
    </row>
    <row r="39" spans="1:11" ht="16.5">
      <c r="A39" s="13" t="s">
        <v>197</v>
      </c>
      <c r="B39" s="14">
        <v>130</v>
      </c>
      <c r="C39" s="15" t="s">
        <v>13</v>
      </c>
      <c r="D39" s="16">
        <v>1510401135</v>
      </c>
      <c r="E39" s="17">
        <v>78</v>
      </c>
      <c r="F39" s="17">
        <f t="shared" si="0"/>
        <v>31.200000000000003</v>
      </c>
      <c r="G39" s="17">
        <v>71</v>
      </c>
      <c r="H39" s="17">
        <f t="shared" si="1"/>
        <v>21.3</v>
      </c>
      <c r="I39" s="18">
        <v>64</v>
      </c>
      <c r="J39" s="12">
        <f t="shared" si="2"/>
        <v>19.2</v>
      </c>
      <c r="K39" s="35">
        <f t="shared" si="3"/>
        <v>71.7</v>
      </c>
    </row>
    <row r="40" spans="1:11" ht="16.5">
      <c r="A40" s="13" t="s">
        <v>198</v>
      </c>
      <c r="B40" s="14">
        <v>131</v>
      </c>
      <c r="C40" s="15" t="s">
        <v>16</v>
      </c>
      <c r="D40" s="16" t="s">
        <v>199</v>
      </c>
      <c r="E40" s="17">
        <v>72</v>
      </c>
      <c r="F40" s="17">
        <f t="shared" si="0"/>
        <v>28.8</v>
      </c>
      <c r="G40" s="17">
        <v>72</v>
      </c>
      <c r="H40" s="17">
        <f t="shared" si="1"/>
        <v>21.599999999999998</v>
      </c>
      <c r="I40" s="18">
        <v>66</v>
      </c>
      <c r="J40" s="12">
        <f t="shared" si="2"/>
        <v>19.8</v>
      </c>
      <c r="K40" s="35">
        <f t="shared" si="3"/>
        <v>70.2</v>
      </c>
    </row>
    <row r="41" spans="1:11" ht="16.5">
      <c r="A41" s="7" t="s">
        <v>200</v>
      </c>
      <c r="B41" s="8">
        <v>132</v>
      </c>
      <c r="C41" s="9" t="s">
        <v>16</v>
      </c>
      <c r="D41" s="10" t="s">
        <v>201</v>
      </c>
      <c r="E41" s="11">
        <v>79</v>
      </c>
      <c r="F41" s="11">
        <f t="shared" si="0"/>
        <v>31.6</v>
      </c>
      <c r="G41" s="11">
        <v>72</v>
      </c>
      <c r="H41" s="11">
        <f t="shared" si="1"/>
        <v>21.599999999999998</v>
      </c>
      <c r="I41" s="12">
        <v>80</v>
      </c>
      <c r="J41" s="12">
        <f t="shared" si="2"/>
        <v>24</v>
      </c>
      <c r="K41" s="35">
        <f t="shared" si="3"/>
        <v>77.2</v>
      </c>
    </row>
    <row r="42" spans="1:11" ht="16.5">
      <c r="A42" s="7" t="s">
        <v>202</v>
      </c>
      <c r="B42" s="23">
        <v>133</v>
      </c>
      <c r="C42" s="9" t="s">
        <v>16</v>
      </c>
      <c r="D42" s="10" t="s">
        <v>203</v>
      </c>
      <c r="E42" s="11">
        <v>74</v>
      </c>
      <c r="F42" s="11">
        <f t="shared" si="0"/>
        <v>29.6</v>
      </c>
      <c r="G42" s="11">
        <v>75</v>
      </c>
      <c r="H42" s="11">
        <f t="shared" si="1"/>
        <v>22.5</v>
      </c>
      <c r="I42" s="12">
        <v>72</v>
      </c>
      <c r="J42" s="12">
        <f t="shared" si="2"/>
        <v>21.599999999999998</v>
      </c>
      <c r="K42" s="35">
        <f t="shared" si="3"/>
        <v>73.7</v>
      </c>
    </row>
    <row r="43" spans="1:11" ht="16.5">
      <c r="A43" s="7" t="s">
        <v>204</v>
      </c>
      <c r="B43" s="8">
        <v>134</v>
      </c>
      <c r="C43" s="9" t="s">
        <v>16</v>
      </c>
      <c r="D43" s="10" t="s">
        <v>205</v>
      </c>
      <c r="E43" s="11">
        <v>77</v>
      </c>
      <c r="F43" s="11">
        <f t="shared" si="0"/>
        <v>30.8</v>
      </c>
      <c r="G43" s="11">
        <v>70</v>
      </c>
      <c r="H43" s="11">
        <f t="shared" si="1"/>
        <v>21</v>
      </c>
      <c r="I43" s="24">
        <v>74.5</v>
      </c>
      <c r="J43" s="12">
        <f t="shared" si="2"/>
        <v>22.349999999999998</v>
      </c>
      <c r="K43" s="35">
        <f t="shared" si="3"/>
        <v>74.149999999999991</v>
      </c>
    </row>
    <row r="44" spans="1:11" ht="16.5">
      <c r="A44" s="7" t="s">
        <v>206</v>
      </c>
      <c r="B44" s="8">
        <v>135</v>
      </c>
      <c r="C44" s="9" t="s">
        <v>16</v>
      </c>
      <c r="D44" s="10" t="s">
        <v>207</v>
      </c>
      <c r="E44" s="11">
        <v>81</v>
      </c>
      <c r="F44" s="11">
        <f t="shared" si="0"/>
        <v>32.4</v>
      </c>
      <c r="G44" s="11">
        <v>78</v>
      </c>
      <c r="H44" s="11">
        <f t="shared" si="1"/>
        <v>23.4</v>
      </c>
      <c r="I44" s="12">
        <v>72.25</v>
      </c>
      <c r="J44" s="12">
        <f t="shared" si="2"/>
        <v>21.675000000000001</v>
      </c>
      <c r="K44" s="35">
        <f t="shared" si="3"/>
        <v>77.474999999999994</v>
      </c>
    </row>
    <row r="45" spans="1:11" ht="16.5">
      <c r="A45" s="7" t="s">
        <v>208</v>
      </c>
      <c r="B45" s="8">
        <v>136</v>
      </c>
      <c r="C45" s="9" t="s">
        <v>16</v>
      </c>
      <c r="D45" s="10" t="s">
        <v>209</v>
      </c>
      <c r="E45" s="11">
        <v>85</v>
      </c>
      <c r="F45" s="11">
        <f t="shared" si="0"/>
        <v>34</v>
      </c>
      <c r="G45" s="11">
        <v>80</v>
      </c>
      <c r="H45" s="11">
        <f t="shared" si="1"/>
        <v>24</v>
      </c>
      <c r="I45" s="12">
        <v>74.25</v>
      </c>
      <c r="J45" s="12">
        <f t="shared" si="2"/>
        <v>22.274999999999999</v>
      </c>
      <c r="K45" s="35">
        <f t="shared" si="3"/>
        <v>80.275000000000006</v>
      </c>
    </row>
    <row r="46" spans="1:11" ht="16.5">
      <c r="A46" s="7" t="s">
        <v>210</v>
      </c>
      <c r="B46" s="23">
        <v>137</v>
      </c>
      <c r="C46" s="9" t="s">
        <v>13</v>
      </c>
      <c r="D46" s="10" t="s">
        <v>211</v>
      </c>
      <c r="E46" s="11">
        <v>75</v>
      </c>
      <c r="F46" s="11">
        <f t="shared" si="0"/>
        <v>30</v>
      </c>
      <c r="G46" s="11">
        <v>70</v>
      </c>
      <c r="H46" s="11">
        <f t="shared" si="1"/>
        <v>21</v>
      </c>
      <c r="I46" s="25">
        <v>81.67</v>
      </c>
      <c r="J46" s="12">
        <f t="shared" si="2"/>
        <v>24.501000000000001</v>
      </c>
      <c r="K46" s="35">
        <f t="shared" si="3"/>
        <v>75.501000000000005</v>
      </c>
    </row>
    <row r="47" spans="1:11" ht="16.5">
      <c r="A47" s="7" t="s">
        <v>212</v>
      </c>
      <c r="B47" s="8">
        <v>138</v>
      </c>
      <c r="C47" s="9" t="s">
        <v>16</v>
      </c>
      <c r="D47" s="10" t="s">
        <v>213</v>
      </c>
      <c r="E47" s="11">
        <v>74</v>
      </c>
      <c r="F47" s="11">
        <f t="shared" si="0"/>
        <v>29.6</v>
      </c>
      <c r="G47" s="11">
        <v>70</v>
      </c>
      <c r="H47" s="11">
        <f t="shared" si="1"/>
        <v>21</v>
      </c>
      <c r="I47" s="12">
        <v>68.5</v>
      </c>
      <c r="J47" s="12">
        <f t="shared" si="2"/>
        <v>20.55</v>
      </c>
      <c r="K47" s="35">
        <f t="shared" si="3"/>
        <v>71.150000000000006</v>
      </c>
    </row>
    <row r="48" spans="1:11" ht="16.5">
      <c r="A48" s="7" t="s">
        <v>214</v>
      </c>
      <c r="B48" s="8">
        <v>139</v>
      </c>
      <c r="C48" s="9" t="s">
        <v>16</v>
      </c>
      <c r="D48" s="10" t="s">
        <v>215</v>
      </c>
      <c r="E48" s="11">
        <v>62</v>
      </c>
      <c r="F48" s="11">
        <f t="shared" si="0"/>
        <v>24.8</v>
      </c>
      <c r="G48" s="11">
        <v>61</v>
      </c>
      <c r="H48" s="11">
        <f t="shared" si="1"/>
        <v>18.3</v>
      </c>
      <c r="I48" s="12">
        <v>60</v>
      </c>
      <c r="J48" s="12">
        <f t="shared" si="2"/>
        <v>18</v>
      </c>
      <c r="K48" s="35">
        <f t="shared" si="3"/>
        <v>61.1</v>
      </c>
    </row>
    <row r="49" spans="1:11" ht="16.5">
      <c r="A49" s="7" t="s">
        <v>216</v>
      </c>
      <c r="B49" s="8">
        <v>140</v>
      </c>
      <c r="C49" s="9" t="s">
        <v>16</v>
      </c>
      <c r="D49" s="10" t="s">
        <v>217</v>
      </c>
      <c r="E49" s="17">
        <v>78</v>
      </c>
      <c r="F49" s="11">
        <f t="shared" si="0"/>
        <v>31.200000000000003</v>
      </c>
      <c r="G49" s="11">
        <v>75</v>
      </c>
      <c r="H49" s="11">
        <f t="shared" si="1"/>
        <v>22.5</v>
      </c>
      <c r="I49" s="12">
        <v>68.3</v>
      </c>
      <c r="J49" s="12">
        <f t="shared" si="2"/>
        <v>20.49</v>
      </c>
      <c r="K49" s="35">
        <f t="shared" si="3"/>
        <v>74.19</v>
      </c>
    </row>
    <row r="50" spans="1:11" ht="16.5">
      <c r="A50" s="7" t="s">
        <v>218</v>
      </c>
      <c r="B50" s="8">
        <v>141</v>
      </c>
      <c r="C50" s="9" t="s">
        <v>16</v>
      </c>
      <c r="D50" s="10" t="s">
        <v>219</v>
      </c>
      <c r="E50" s="11">
        <v>74</v>
      </c>
      <c r="F50" s="11">
        <f t="shared" si="0"/>
        <v>29.6</v>
      </c>
      <c r="G50" s="11">
        <v>68</v>
      </c>
      <c r="H50" s="11">
        <f t="shared" si="1"/>
        <v>20.399999999999999</v>
      </c>
      <c r="I50" s="12">
        <v>66.25</v>
      </c>
      <c r="J50" s="12">
        <f t="shared" si="2"/>
        <v>19.875</v>
      </c>
      <c r="K50" s="35">
        <f t="shared" si="3"/>
        <v>69.875</v>
      </c>
    </row>
    <row r="51" spans="1:11" ht="16.5">
      <c r="A51" s="7" t="s">
        <v>220</v>
      </c>
      <c r="B51" s="8">
        <v>142</v>
      </c>
      <c r="C51" s="9" t="s">
        <v>16</v>
      </c>
      <c r="D51" s="10" t="s">
        <v>221</v>
      </c>
      <c r="E51" s="11">
        <v>75</v>
      </c>
      <c r="F51" s="11">
        <f t="shared" si="0"/>
        <v>30</v>
      </c>
      <c r="G51" s="11">
        <v>70</v>
      </c>
      <c r="H51" s="11">
        <f t="shared" si="1"/>
        <v>21</v>
      </c>
      <c r="I51" s="12">
        <v>70.599999999999994</v>
      </c>
      <c r="J51" s="12">
        <f t="shared" si="2"/>
        <v>21.179999999999996</v>
      </c>
      <c r="K51" s="35">
        <f t="shared" si="3"/>
        <v>72.179999999999993</v>
      </c>
    </row>
    <row r="52" spans="1:11" ht="16.5">
      <c r="A52" s="7" t="s">
        <v>222</v>
      </c>
      <c r="B52" s="8">
        <v>143</v>
      </c>
      <c r="C52" s="9" t="s">
        <v>16</v>
      </c>
      <c r="D52" s="10" t="s">
        <v>223</v>
      </c>
      <c r="E52" s="11">
        <v>63</v>
      </c>
      <c r="F52" s="11">
        <f t="shared" si="0"/>
        <v>25.200000000000003</v>
      </c>
      <c r="G52" s="11">
        <v>60</v>
      </c>
      <c r="H52" s="11">
        <f t="shared" si="1"/>
        <v>18</v>
      </c>
      <c r="I52" s="12">
        <v>63.5</v>
      </c>
      <c r="J52" s="12">
        <f t="shared" si="2"/>
        <v>19.05</v>
      </c>
      <c r="K52" s="35">
        <f t="shared" si="3"/>
        <v>62.25</v>
      </c>
    </row>
    <row r="53" spans="1:11" ht="16.5">
      <c r="A53" s="13" t="s">
        <v>224</v>
      </c>
      <c r="B53" s="14">
        <v>144</v>
      </c>
      <c r="C53" s="15" t="s">
        <v>16</v>
      </c>
      <c r="D53" s="16" t="s">
        <v>225</v>
      </c>
      <c r="E53" s="17">
        <v>70</v>
      </c>
      <c r="F53" s="17">
        <f t="shared" si="0"/>
        <v>28</v>
      </c>
      <c r="G53" s="17">
        <v>67</v>
      </c>
      <c r="H53" s="17">
        <f t="shared" si="1"/>
        <v>20.099999999999998</v>
      </c>
      <c r="I53" s="18">
        <v>66</v>
      </c>
      <c r="J53" s="12">
        <f t="shared" si="2"/>
        <v>19.8</v>
      </c>
      <c r="K53" s="35">
        <f t="shared" si="3"/>
        <v>67.899999999999991</v>
      </c>
    </row>
    <row r="54" spans="1:11" ht="16.5">
      <c r="A54" s="13" t="s">
        <v>226</v>
      </c>
      <c r="B54" s="14">
        <v>145</v>
      </c>
      <c r="C54" s="15" t="s">
        <v>16</v>
      </c>
      <c r="D54" s="16">
        <v>1510403142</v>
      </c>
      <c r="E54" s="17">
        <v>64</v>
      </c>
      <c r="F54" s="17">
        <f t="shared" si="0"/>
        <v>25.6</v>
      </c>
      <c r="G54" s="17">
        <v>65</v>
      </c>
      <c r="H54" s="17">
        <f t="shared" si="1"/>
        <v>19.5</v>
      </c>
      <c r="I54" s="18">
        <v>63</v>
      </c>
      <c r="J54" s="12">
        <f t="shared" si="2"/>
        <v>18.899999999999999</v>
      </c>
      <c r="K54" s="35">
        <f t="shared" si="3"/>
        <v>64</v>
      </c>
    </row>
    <row r="55" spans="1:11" ht="16.5">
      <c r="A55" s="26" t="s">
        <v>227</v>
      </c>
      <c r="B55" s="27">
        <v>146</v>
      </c>
      <c r="C55" s="28" t="s">
        <v>16</v>
      </c>
      <c r="D55" s="29">
        <v>1510403145</v>
      </c>
      <c r="E55" s="17">
        <v>65</v>
      </c>
      <c r="F55" s="17">
        <f t="shared" si="0"/>
        <v>26</v>
      </c>
      <c r="G55" s="30">
        <v>71</v>
      </c>
      <c r="H55" s="17">
        <f t="shared" si="1"/>
        <v>21.3</v>
      </c>
      <c r="I55" s="20">
        <v>69</v>
      </c>
      <c r="J55" s="12">
        <f t="shared" si="2"/>
        <v>20.7</v>
      </c>
      <c r="K55" s="35">
        <f t="shared" si="3"/>
        <v>68</v>
      </c>
    </row>
    <row r="56" spans="1:11" ht="16.5">
      <c r="A56" s="13" t="s">
        <v>228</v>
      </c>
      <c r="B56" s="14">
        <v>147</v>
      </c>
      <c r="C56" s="15" t="s">
        <v>16</v>
      </c>
      <c r="D56" s="16">
        <v>1410402136</v>
      </c>
      <c r="E56" s="17">
        <v>68</v>
      </c>
      <c r="F56" s="17">
        <f t="shared" si="0"/>
        <v>27.200000000000003</v>
      </c>
      <c r="G56" s="17">
        <v>67</v>
      </c>
      <c r="H56" s="17">
        <f t="shared" si="1"/>
        <v>20.099999999999998</v>
      </c>
      <c r="I56" s="18">
        <v>71.25</v>
      </c>
      <c r="J56" s="12">
        <f t="shared" si="2"/>
        <v>21.375</v>
      </c>
      <c r="K56" s="35">
        <f t="shared" si="3"/>
        <v>68.674999999999997</v>
      </c>
    </row>
    <row r="57" spans="1:11" ht="16.5">
      <c r="A57" s="13" t="s">
        <v>229</v>
      </c>
      <c r="B57" s="19">
        <v>148</v>
      </c>
      <c r="C57" s="15" t="s">
        <v>16</v>
      </c>
      <c r="D57" s="16">
        <v>1510204172</v>
      </c>
      <c r="E57" s="17">
        <v>68</v>
      </c>
      <c r="F57" s="17">
        <f t="shared" si="0"/>
        <v>27.200000000000003</v>
      </c>
      <c r="G57" s="17">
        <v>68</v>
      </c>
      <c r="H57" s="17">
        <f t="shared" si="1"/>
        <v>20.399999999999999</v>
      </c>
      <c r="I57" s="20">
        <v>62.3</v>
      </c>
      <c r="J57" s="12">
        <f t="shared" si="2"/>
        <v>18.689999999999998</v>
      </c>
      <c r="K57" s="35">
        <f t="shared" si="3"/>
        <v>66.289999999999992</v>
      </c>
    </row>
    <row r="58" spans="1:11" ht="16.5">
      <c r="A58" s="13" t="s">
        <v>230</v>
      </c>
      <c r="B58" s="14">
        <v>149</v>
      </c>
      <c r="C58" s="15" t="s">
        <v>16</v>
      </c>
      <c r="D58" s="16">
        <v>1510702206</v>
      </c>
      <c r="E58" s="17">
        <v>68</v>
      </c>
      <c r="F58" s="17">
        <f t="shared" si="0"/>
        <v>27.200000000000003</v>
      </c>
      <c r="G58" s="17">
        <v>70</v>
      </c>
      <c r="H58" s="17">
        <f t="shared" si="1"/>
        <v>21</v>
      </c>
      <c r="I58" s="18">
        <v>61</v>
      </c>
      <c r="J58" s="12">
        <f t="shared" si="2"/>
        <v>18.3</v>
      </c>
      <c r="K58" s="35">
        <f t="shared" si="3"/>
        <v>66.5</v>
      </c>
    </row>
    <row r="59" spans="1:11" ht="16.5">
      <c r="A59" s="13" t="s">
        <v>231</v>
      </c>
      <c r="B59" s="14">
        <v>150</v>
      </c>
      <c r="C59" s="15" t="s">
        <v>16</v>
      </c>
      <c r="D59" s="16" t="s">
        <v>232</v>
      </c>
      <c r="E59" s="17">
        <v>80</v>
      </c>
      <c r="F59" s="17">
        <f t="shared" si="0"/>
        <v>32</v>
      </c>
      <c r="G59" s="17">
        <v>73</v>
      </c>
      <c r="H59" s="17">
        <f t="shared" si="1"/>
        <v>21.9</v>
      </c>
      <c r="I59" s="18">
        <v>77.7</v>
      </c>
      <c r="J59" s="12">
        <f t="shared" si="2"/>
        <v>23.31</v>
      </c>
      <c r="K59" s="35">
        <f t="shared" si="3"/>
        <v>77.209999999999994</v>
      </c>
    </row>
    <row r="60" spans="1:11" ht="16.5">
      <c r="A60" s="13" t="s">
        <v>80</v>
      </c>
      <c r="B60" s="19">
        <v>151</v>
      </c>
      <c r="C60" s="15" t="s">
        <v>13</v>
      </c>
      <c r="D60" s="16" t="s">
        <v>233</v>
      </c>
      <c r="E60" s="17">
        <v>77</v>
      </c>
      <c r="F60" s="17">
        <f t="shared" si="0"/>
        <v>30.8</v>
      </c>
      <c r="G60" s="17">
        <v>68</v>
      </c>
      <c r="H60" s="17">
        <f t="shared" si="1"/>
        <v>20.399999999999999</v>
      </c>
      <c r="I60" s="18">
        <v>64</v>
      </c>
      <c r="J60" s="12">
        <f t="shared" si="2"/>
        <v>19.2</v>
      </c>
      <c r="K60" s="35">
        <f t="shared" si="3"/>
        <v>70.400000000000006</v>
      </c>
    </row>
    <row r="61" spans="1:11" ht="16.5">
      <c r="A61" s="13" t="s">
        <v>234</v>
      </c>
      <c r="B61" s="14">
        <v>152</v>
      </c>
      <c r="C61" s="15" t="s">
        <v>16</v>
      </c>
      <c r="D61" s="16" t="s">
        <v>235</v>
      </c>
      <c r="E61" s="17">
        <v>79</v>
      </c>
      <c r="F61" s="17">
        <f t="shared" si="0"/>
        <v>31.6</v>
      </c>
      <c r="G61" s="17">
        <v>72</v>
      </c>
      <c r="H61" s="17">
        <f t="shared" si="1"/>
        <v>21.599999999999998</v>
      </c>
      <c r="I61" s="18">
        <v>67</v>
      </c>
      <c r="J61" s="12">
        <f t="shared" si="2"/>
        <v>20.099999999999998</v>
      </c>
      <c r="K61" s="35">
        <f t="shared" si="3"/>
        <v>73.3</v>
      </c>
    </row>
    <row r="62" spans="1:11" ht="16.5">
      <c r="A62" s="13" t="s">
        <v>236</v>
      </c>
      <c r="B62" s="19">
        <v>153</v>
      </c>
      <c r="C62" s="15" t="s">
        <v>16</v>
      </c>
      <c r="D62" s="16" t="s">
        <v>237</v>
      </c>
      <c r="E62" s="17">
        <v>79</v>
      </c>
      <c r="F62" s="17">
        <f t="shared" si="0"/>
        <v>31.6</v>
      </c>
      <c r="G62" s="17">
        <v>73</v>
      </c>
      <c r="H62" s="17">
        <f t="shared" si="1"/>
        <v>21.9</v>
      </c>
      <c r="I62" s="18">
        <v>84</v>
      </c>
      <c r="J62" s="12">
        <f t="shared" si="2"/>
        <v>25.2</v>
      </c>
      <c r="K62" s="35">
        <f t="shared" si="3"/>
        <v>78.7</v>
      </c>
    </row>
    <row r="63" spans="1:11" ht="16.5">
      <c r="A63" s="13" t="s">
        <v>238</v>
      </c>
      <c r="B63" s="19">
        <v>154</v>
      </c>
      <c r="C63" s="15" t="s">
        <v>16</v>
      </c>
      <c r="D63" s="16" t="s">
        <v>239</v>
      </c>
      <c r="E63" s="17">
        <v>75</v>
      </c>
      <c r="F63" s="17">
        <f t="shared" si="0"/>
        <v>30</v>
      </c>
      <c r="G63" s="17">
        <v>75</v>
      </c>
      <c r="H63" s="17">
        <f t="shared" si="1"/>
        <v>22.5</v>
      </c>
      <c r="I63" s="20">
        <v>75.67</v>
      </c>
      <c r="J63" s="12">
        <f t="shared" si="2"/>
        <v>22.701000000000001</v>
      </c>
      <c r="K63" s="35">
        <f t="shared" si="3"/>
        <v>75.200999999999993</v>
      </c>
    </row>
    <row r="64" spans="1:11" ht="16.5">
      <c r="A64" s="13" t="s">
        <v>240</v>
      </c>
      <c r="B64" s="19">
        <v>155</v>
      </c>
      <c r="C64" s="15" t="s">
        <v>16</v>
      </c>
      <c r="D64" s="16">
        <v>1510401206</v>
      </c>
      <c r="E64" s="17">
        <v>75</v>
      </c>
      <c r="F64" s="17">
        <f t="shared" si="0"/>
        <v>30</v>
      </c>
      <c r="G64" s="17">
        <v>74</v>
      </c>
      <c r="H64" s="17">
        <f t="shared" si="1"/>
        <v>22.2</v>
      </c>
      <c r="I64" s="20">
        <v>68.33</v>
      </c>
      <c r="J64" s="12">
        <f t="shared" si="2"/>
        <v>20.498999999999999</v>
      </c>
      <c r="K64" s="35">
        <f t="shared" si="3"/>
        <v>72.698999999999998</v>
      </c>
    </row>
    <row r="65" spans="1:11" ht="16.5">
      <c r="A65" s="13" t="s">
        <v>241</v>
      </c>
      <c r="B65" s="19">
        <v>156</v>
      </c>
      <c r="C65" s="15" t="s">
        <v>16</v>
      </c>
      <c r="D65" s="16" t="s">
        <v>242</v>
      </c>
      <c r="E65" s="17">
        <v>75</v>
      </c>
      <c r="F65" s="17">
        <f t="shared" si="0"/>
        <v>30</v>
      </c>
      <c r="G65" s="17">
        <v>82</v>
      </c>
      <c r="H65" s="17">
        <f t="shared" si="1"/>
        <v>24.599999999999998</v>
      </c>
      <c r="I65" s="20">
        <v>77.67</v>
      </c>
      <c r="J65" s="12">
        <f t="shared" si="2"/>
        <v>23.300999999999998</v>
      </c>
      <c r="K65" s="35">
        <f t="shared" si="3"/>
        <v>77.900999999999996</v>
      </c>
    </row>
    <row r="66" spans="1:11" ht="16.5">
      <c r="A66" s="13" t="s">
        <v>243</v>
      </c>
      <c r="B66" s="19">
        <v>157</v>
      </c>
      <c r="C66" s="15" t="s">
        <v>16</v>
      </c>
      <c r="D66" s="16" t="s">
        <v>244</v>
      </c>
      <c r="E66" s="17">
        <v>80</v>
      </c>
      <c r="F66" s="17">
        <f t="shared" si="0"/>
        <v>32</v>
      </c>
      <c r="G66" s="17">
        <v>74</v>
      </c>
      <c r="H66" s="17">
        <f t="shared" si="1"/>
        <v>22.2</v>
      </c>
      <c r="I66" s="18">
        <v>76</v>
      </c>
      <c r="J66" s="12">
        <f t="shared" si="2"/>
        <v>22.8</v>
      </c>
      <c r="K66" s="35">
        <f t="shared" si="3"/>
        <v>77</v>
      </c>
    </row>
    <row r="67" spans="1:11" ht="16.5">
      <c r="A67" s="13" t="s">
        <v>245</v>
      </c>
      <c r="B67" s="14">
        <v>158</v>
      </c>
      <c r="C67" s="15" t="s">
        <v>16</v>
      </c>
      <c r="D67" s="16" t="s">
        <v>246</v>
      </c>
      <c r="E67" s="17">
        <v>72</v>
      </c>
      <c r="F67" s="17">
        <f t="shared" si="0"/>
        <v>28.8</v>
      </c>
      <c r="G67" s="17">
        <v>70</v>
      </c>
      <c r="H67" s="17">
        <f t="shared" si="1"/>
        <v>21</v>
      </c>
      <c r="I67" s="18">
        <v>72.3</v>
      </c>
      <c r="J67" s="12">
        <f t="shared" si="2"/>
        <v>21.689999999999998</v>
      </c>
      <c r="K67" s="35">
        <f t="shared" si="3"/>
        <v>71.489999999999995</v>
      </c>
    </row>
    <row r="68" spans="1:11" ht="16.5">
      <c r="A68" s="13" t="s">
        <v>247</v>
      </c>
      <c r="B68" s="14">
        <v>159</v>
      </c>
      <c r="C68" s="15" t="s">
        <v>16</v>
      </c>
      <c r="D68" s="16" t="s">
        <v>248</v>
      </c>
      <c r="E68" s="17">
        <v>62</v>
      </c>
      <c r="F68" s="17">
        <f t="shared" ref="F68:F88" si="4">E68*0.4</f>
        <v>24.8</v>
      </c>
      <c r="G68" s="17">
        <v>66</v>
      </c>
      <c r="H68" s="17">
        <f t="shared" ref="H68:H110" si="5">G68*0.3</f>
        <v>19.8</v>
      </c>
      <c r="I68" s="18">
        <v>65.3</v>
      </c>
      <c r="J68" s="12">
        <f t="shared" ref="J68:J110" si="6">I68*0.3</f>
        <v>19.59</v>
      </c>
      <c r="K68" s="35">
        <f t="shared" ref="K68:K110" si="7">E68*0.4+G68*0.3+I68*0.3</f>
        <v>64.19</v>
      </c>
    </row>
    <row r="69" spans="1:11" ht="16.5">
      <c r="A69" s="13" t="s">
        <v>249</v>
      </c>
      <c r="B69" s="14">
        <v>160</v>
      </c>
      <c r="C69" s="15" t="s">
        <v>16</v>
      </c>
      <c r="D69" s="16" t="s">
        <v>250</v>
      </c>
      <c r="E69" s="17">
        <v>81</v>
      </c>
      <c r="F69" s="17">
        <f t="shared" si="4"/>
        <v>32.4</v>
      </c>
      <c r="G69" s="17">
        <v>80</v>
      </c>
      <c r="H69" s="17">
        <f t="shared" si="5"/>
        <v>24</v>
      </c>
      <c r="I69" s="20">
        <v>83.5</v>
      </c>
      <c r="J69" s="12">
        <f t="shared" si="6"/>
        <v>25.05</v>
      </c>
      <c r="K69" s="35">
        <f t="shared" si="7"/>
        <v>81.45</v>
      </c>
    </row>
    <row r="70" spans="1:11" ht="16.5">
      <c r="A70" s="13" t="s">
        <v>251</v>
      </c>
      <c r="B70" s="14">
        <v>161</v>
      </c>
      <c r="C70" s="15" t="s">
        <v>16</v>
      </c>
      <c r="D70" s="16" t="s">
        <v>252</v>
      </c>
      <c r="E70" s="17">
        <v>78</v>
      </c>
      <c r="F70" s="17">
        <f t="shared" si="4"/>
        <v>31.200000000000003</v>
      </c>
      <c r="G70" s="17">
        <v>75</v>
      </c>
      <c r="H70" s="17">
        <f t="shared" si="5"/>
        <v>22.5</v>
      </c>
      <c r="I70" s="20">
        <v>67</v>
      </c>
      <c r="J70" s="12">
        <f t="shared" si="6"/>
        <v>20.099999999999998</v>
      </c>
      <c r="K70" s="35">
        <f t="shared" si="7"/>
        <v>73.8</v>
      </c>
    </row>
    <row r="71" spans="1:11" ht="16.5">
      <c r="A71" s="13" t="s">
        <v>253</v>
      </c>
      <c r="B71" s="14">
        <v>162</v>
      </c>
      <c r="C71" s="15" t="s">
        <v>13</v>
      </c>
      <c r="D71" s="16">
        <v>1510401215</v>
      </c>
      <c r="E71" s="17">
        <v>68</v>
      </c>
      <c r="F71" s="17">
        <f t="shared" si="4"/>
        <v>27.200000000000003</v>
      </c>
      <c r="G71" s="17">
        <v>62</v>
      </c>
      <c r="H71" s="17">
        <f t="shared" si="5"/>
        <v>18.599999999999998</v>
      </c>
      <c r="I71" s="20">
        <v>63</v>
      </c>
      <c r="J71" s="12">
        <f t="shared" si="6"/>
        <v>18.899999999999999</v>
      </c>
      <c r="K71" s="35">
        <f t="shared" si="7"/>
        <v>64.699999999999989</v>
      </c>
    </row>
    <row r="72" spans="1:11" ht="16.5">
      <c r="A72" s="13" t="s">
        <v>254</v>
      </c>
      <c r="B72" s="14">
        <v>163</v>
      </c>
      <c r="C72" s="15" t="s">
        <v>16</v>
      </c>
      <c r="D72" s="16">
        <v>1510401216</v>
      </c>
      <c r="E72" s="17">
        <v>63</v>
      </c>
      <c r="F72" s="17">
        <f t="shared" si="4"/>
        <v>25.200000000000003</v>
      </c>
      <c r="G72" s="17">
        <v>67</v>
      </c>
      <c r="H72" s="17">
        <f t="shared" si="5"/>
        <v>20.099999999999998</v>
      </c>
      <c r="I72" s="20">
        <v>63</v>
      </c>
      <c r="J72" s="12">
        <f t="shared" si="6"/>
        <v>18.899999999999999</v>
      </c>
      <c r="K72" s="35">
        <f t="shared" si="7"/>
        <v>64.199999999999989</v>
      </c>
    </row>
    <row r="73" spans="1:11" ht="16.5">
      <c r="A73" s="13" t="s">
        <v>255</v>
      </c>
      <c r="B73" s="19">
        <v>164</v>
      </c>
      <c r="C73" s="15" t="s">
        <v>13</v>
      </c>
      <c r="D73" s="16" t="s">
        <v>256</v>
      </c>
      <c r="E73" s="17">
        <v>65</v>
      </c>
      <c r="F73" s="17">
        <f t="shared" si="4"/>
        <v>26</v>
      </c>
      <c r="G73" s="17">
        <v>60</v>
      </c>
      <c r="H73" s="17">
        <f t="shared" si="5"/>
        <v>18</v>
      </c>
      <c r="I73" s="18">
        <v>65</v>
      </c>
      <c r="J73" s="12">
        <f t="shared" si="6"/>
        <v>19.5</v>
      </c>
      <c r="K73" s="35">
        <f t="shared" si="7"/>
        <v>63.5</v>
      </c>
    </row>
    <row r="74" spans="1:11" ht="16.5">
      <c r="A74" s="13" t="s">
        <v>257</v>
      </c>
      <c r="B74" s="14">
        <v>165</v>
      </c>
      <c r="C74" s="15" t="s">
        <v>16</v>
      </c>
      <c r="D74" s="16" t="s">
        <v>258</v>
      </c>
      <c r="E74" s="17">
        <v>73</v>
      </c>
      <c r="F74" s="17">
        <f t="shared" si="4"/>
        <v>29.200000000000003</v>
      </c>
      <c r="G74" s="17">
        <v>73</v>
      </c>
      <c r="H74" s="17">
        <f t="shared" si="5"/>
        <v>21.9</v>
      </c>
      <c r="I74" s="18">
        <v>62</v>
      </c>
      <c r="J74" s="12">
        <f t="shared" si="6"/>
        <v>18.599999999999998</v>
      </c>
      <c r="K74" s="35">
        <f t="shared" si="7"/>
        <v>69.7</v>
      </c>
    </row>
    <row r="75" spans="1:11" ht="16.5">
      <c r="A75" s="13" t="s">
        <v>259</v>
      </c>
      <c r="B75" s="19">
        <v>166</v>
      </c>
      <c r="C75" s="15" t="s">
        <v>16</v>
      </c>
      <c r="D75" s="16" t="s">
        <v>260</v>
      </c>
      <c r="E75" s="17">
        <v>67</v>
      </c>
      <c r="F75" s="17">
        <f t="shared" si="4"/>
        <v>26.8</v>
      </c>
      <c r="G75" s="17">
        <v>73</v>
      </c>
      <c r="H75" s="17">
        <f t="shared" si="5"/>
        <v>21.9</v>
      </c>
      <c r="I75" s="20">
        <v>62</v>
      </c>
      <c r="J75" s="12">
        <f t="shared" si="6"/>
        <v>18.599999999999998</v>
      </c>
      <c r="K75" s="35">
        <f t="shared" si="7"/>
        <v>67.3</v>
      </c>
    </row>
    <row r="76" spans="1:11" ht="16.5">
      <c r="A76" s="13" t="s">
        <v>261</v>
      </c>
      <c r="B76" s="19">
        <v>167</v>
      </c>
      <c r="C76" s="15" t="s">
        <v>16</v>
      </c>
      <c r="D76" s="16">
        <v>1510401220</v>
      </c>
      <c r="E76" s="17">
        <v>74</v>
      </c>
      <c r="F76" s="17">
        <f t="shared" si="4"/>
        <v>29.6</v>
      </c>
      <c r="G76" s="17">
        <v>67</v>
      </c>
      <c r="H76" s="17">
        <f t="shared" si="5"/>
        <v>20.099999999999998</v>
      </c>
      <c r="I76" s="18">
        <v>62.33</v>
      </c>
      <c r="J76" s="12">
        <f t="shared" si="6"/>
        <v>18.698999999999998</v>
      </c>
      <c r="K76" s="35">
        <f t="shared" si="7"/>
        <v>68.399000000000001</v>
      </c>
    </row>
    <row r="77" spans="1:11" ht="16.5">
      <c r="A77" s="13" t="s">
        <v>262</v>
      </c>
      <c r="B77" s="14">
        <v>168</v>
      </c>
      <c r="C77" s="15" t="s">
        <v>16</v>
      </c>
      <c r="D77" s="16" t="s">
        <v>263</v>
      </c>
      <c r="E77" s="17">
        <v>70</v>
      </c>
      <c r="F77" s="17">
        <f t="shared" si="4"/>
        <v>28</v>
      </c>
      <c r="G77" s="17">
        <v>70</v>
      </c>
      <c r="H77" s="17">
        <f t="shared" si="5"/>
        <v>21</v>
      </c>
      <c r="I77" s="18">
        <v>66.3</v>
      </c>
      <c r="J77" s="12">
        <f t="shared" si="6"/>
        <v>19.889999999999997</v>
      </c>
      <c r="K77" s="35">
        <f t="shared" si="7"/>
        <v>68.89</v>
      </c>
    </row>
    <row r="78" spans="1:11" ht="16.5">
      <c r="A78" s="13" t="s">
        <v>264</v>
      </c>
      <c r="B78" s="14">
        <v>169</v>
      </c>
      <c r="C78" s="15" t="s">
        <v>16</v>
      </c>
      <c r="D78" s="16" t="s">
        <v>265</v>
      </c>
      <c r="E78" s="17">
        <v>75</v>
      </c>
      <c r="F78" s="17">
        <f t="shared" si="4"/>
        <v>30</v>
      </c>
      <c r="G78" s="17">
        <v>70</v>
      </c>
      <c r="H78" s="17">
        <f t="shared" si="5"/>
        <v>21</v>
      </c>
      <c r="I78" s="18">
        <v>64.3</v>
      </c>
      <c r="J78" s="12">
        <f t="shared" si="6"/>
        <v>19.29</v>
      </c>
      <c r="K78" s="35">
        <f t="shared" si="7"/>
        <v>70.289999999999992</v>
      </c>
    </row>
    <row r="79" spans="1:11" ht="16.5">
      <c r="A79" s="13" t="s">
        <v>266</v>
      </c>
      <c r="B79" s="14">
        <v>170</v>
      </c>
      <c r="C79" s="15" t="s">
        <v>16</v>
      </c>
      <c r="D79" s="16" t="s">
        <v>267</v>
      </c>
      <c r="E79" s="17">
        <v>69</v>
      </c>
      <c r="F79" s="17">
        <f t="shared" si="4"/>
        <v>27.6</v>
      </c>
      <c r="G79" s="17">
        <v>65</v>
      </c>
      <c r="H79" s="17">
        <f t="shared" si="5"/>
        <v>19.5</v>
      </c>
      <c r="I79" s="18">
        <v>61.25</v>
      </c>
      <c r="J79" s="12">
        <f t="shared" si="6"/>
        <v>18.375</v>
      </c>
      <c r="K79" s="35">
        <f t="shared" si="7"/>
        <v>65.474999999999994</v>
      </c>
    </row>
    <row r="80" spans="1:11" ht="16.5">
      <c r="A80" s="13" t="s">
        <v>268</v>
      </c>
      <c r="B80" s="19">
        <v>171</v>
      </c>
      <c r="C80" s="15" t="s">
        <v>16</v>
      </c>
      <c r="D80" s="16" t="s">
        <v>269</v>
      </c>
      <c r="E80" s="17">
        <v>77</v>
      </c>
      <c r="F80" s="17">
        <f t="shared" si="4"/>
        <v>30.8</v>
      </c>
      <c r="G80" s="17">
        <v>83</v>
      </c>
      <c r="H80" s="17">
        <f t="shared" si="5"/>
        <v>24.9</v>
      </c>
      <c r="I80" s="20">
        <v>75.3</v>
      </c>
      <c r="J80" s="12">
        <f t="shared" si="6"/>
        <v>22.59</v>
      </c>
      <c r="K80" s="35">
        <f t="shared" si="7"/>
        <v>78.290000000000006</v>
      </c>
    </row>
    <row r="81" spans="1:11" ht="16.5">
      <c r="A81" s="13" t="s">
        <v>270</v>
      </c>
      <c r="B81" s="19">
        <v>172</v>
      </c>
      <c r="C81" s="15" t="s">
        <v>16</v>
      </c>
      <c r="D81" s="16">
        <v>1510401225</v>
      </c>
      <c r="E81" s="17">
        <v>67</v>
      </c>
      <c r="F81" s="17">
        <f t="shared" si="4"/>
        <v>26.8</v>
      </c>
      <c r="G81" s="17">
        <v>63</v>
      </c>
      <c r="H81" s="17">
        <f t="shared" si="5"/>
        <v>18.899999999999999</v>
      </c>
      <c r="I81" s="20">
        <v>68</v>
      </c>
      <c r="J81" s="12">
        <f t="shared" si="6"/>
        <v>20.399999999999999</v>
      </c>
      <c r="K81" s="35">
        <f t="shared" si="7"/>
        <v>66.099999999999994</v>
      </c>
    </row>
    <row r="82" spans="1:11" ht="16.5">
      <c r="A82" s="13" t="s">
        <v>271</v>
      </c>
      <c r="B82" s="14">
        <v>173</v>
      </c>
      <c r="C82" s="15" t="s">
        <v>13</v>
      </c>
      <c r="D82" s="16" t="s">
        <v>272</v>
      </c>
      <c r="E82" s="17">
        <v>67</v>
      </c>
      <c r="F82" s="17">
        <f t="shared" si="4"/>
        <v>26.8</v>
      </c>
      <c r="G82" s="17">
        <v>71</v>
      </c>
      <c r="H82" s="17">
        <f t="shared" si="5"/>
        <v>21.3</v>
      </c>
      <c r="I82" s="18">
        <v>62</v>
      </c>
      <c r="J82" s="12">
        <f t="shared" si="6"/>
        <v>18.599999999999998</v>
      </c>
      <c r="K82" s="35">
        <f t="shared" si="7"/>
        <v>66.7</v>
      </c>
    </row>
    <row r="83" spans="1:11" ht="16.5">
      <c r="A83" s="13" t="s">
        <v>273</v>
      </c>
      <c r="B83" s="14">
        <v>174</v>
      </c>
      <c r="C83" s="15" t="s">
        <v>16</v>
      </c>
      <c r="D83" s="16">
        <v>1510401227</v>
      </c>
      <c r="E83" s="17">
        <v>62</v>
      </c>
      <c r="F83" s="17">
        <f t="shared" si="4"/>
        <v>24.8</v>
      </c>
      <c r="G83" s="17">
        <v>67</v>
      </c>
      <c r="H83" s="17">
        <f t="shared" si="5"/>
        <v>20.099999999999998</v>
      </c>
      <c r="I83" s="18">
        <v>65.3</v>
      </c>
      <c r="J83" s="12">
        <f t="shared" si="6"/>
        <v>19.59</v>
      </c>
      <c r="K83" s="35">
        <f t="shared" si="7"/>
        <v>64.489999999999995</v>
      </c>
    </row>
    <row r="84" spans="1:11" ht="16.5">
      <c r="A84" s="13" t="s">
        <v>274</v>
      </c>
      <c r="B84" s="14">
        <v>175</v>
      </c>
      <c r="C84" s="15" t="s">
        <v>16</v>
      </c>
      <c r="D84" s="16" t="s">
        <v>275</v>
      </c>
      <c r="E84" s="17">
        <v>70</v>
      </c>
      <c r="F84" s="17">
        <f t="shared" si="4"/>
        <v>28</v>
      </c>
      <c r="G84" s="17">
        <v>69</v>
      </c>
      <c r="H84" s="17">
        <f t="shared" si="5"/>
        <v>20.7</v>
      </c>
      <c r="I84" s="18">
        <v>70.3</v>
      </c>
      <c r="J84" s="12">
        <f t="shared" si="6"/>
        <v>21.09</v>
      </c>
      <c r="K84" s="35">
        <f t="shared" si="7"/>
        <v>69.790000000000006</v>
      </c>
    </row>
    <row r="85" spans="1:11" ht="16.5">
      <c r="A85" s="13" t="s">
        <v>276</v>
      </c>
      <c r="B85" s="14">
        <v>176</v>
      </c>
      <c r="C85" s="15" t="s">
        <v>16</v>
      </c>
      <c r="D85" s="16" t="s">
        <v>277</v>
      </c>
      <c r="E85" s="17">
        <v>73</v>
      </c>
      <c r="F85" s="17">
        <f t="shared" si="4"/>
        <v>29.200000000000003</v>
      </c>
      <c r="G85" s="17">
        <v>76</v>
      </c>
      <c r="H85" s="17">
        <f t="shared" si="5"/>
        <v>22.8</v>
      </c>
      <c r="I85" s="20">
        <v>64.5</v>
      </c>
      <c r="J85" s="12">
        <f t="shared" si="6"/>
        <v>19.349999999999998</v>
      </c>
      <c r="K85" s="35">
        <f t="shared" si="7"/>
        <v>71.349999999999994</v>
      </c>
    </row>
    <row r="86" spans="1:11" ht="16.5">
      <c r="A86" s="13" t="s">
        <v>278</v>
      </c>
      <c r="B86" s="19">
        <v>177</v>
      </c>
      <c r="C86" s="15" t="s">
        <v>13</v>
      </c>
      <c r="D86" s="16" t="s">
        <v>279</v>
      </c>
      <c r="E86" s="17">
        <v>75</v>
      </c>
      <c r="F86" s="17">
        <f t="shared" si="4"/>
        <v>30</v>
      </c>
      <c r="G86" s="17">
        <v>77</v>
      </c>
      <c r="H86" s="17">
        <f t="shared" si="5"/>
        <v>23.099999999999998</v>
      </c>
      <c r="I86" s="18">
        <v>66</v>
      </c>
      <c r="J86" s="12">
        <f t="shared" si="6"/>
        <v>19.8</v>
      </c>
      <c r="K86" s="35">
        <f t="shared" si="7"/>
        <v>72.899999999999991</v>
      </c>
    </row>
    <row r="87" spans="1:11" ht="16.5">
      <c r="A87" s="13" t="s">
        <v>280</v>
      </c>
      <c r="B87" s="19">
        <v>178</v>
      </c>
      <c r="C87" s="15" t="s">
        <v>16</v>
      </c>
      <c r="D87" s="16" t="s">
        <v>281</v>
      </c>
      <c r="E87" s="17">
        <v>80</v>
      </c>
      <c r="F87" s="17">
        <f t="shared" si="4"/>
        <v>32</v>
      </c>
      <c r="G87" s="17">
        <v>83</v>
      </c>
      <c r="H87" s="17">
        <f t="shared" si="5"/>
        <v>24.9</v>
      </c>
      <c r="I87" s="18">
        <v>62</v>
      </c>
      <c r="J87" s="12">
        <f t="shared" si="6"/>
        <v>18.599999999999998</v>
      </c>
      <c r="K87" s="35">
        <f t="shared" si="7"/>
        <v>75.5</v>
      </c>
    </row>
    <row r="88" spans="1:11" ht="16.5">
      <c r="A88" s="13" t="s">
        <v>282</v>
      </c>
      <c r="B88" s="19">
        <v>179</v>
      </c>
      <c r="C88" s="15" t="s">
        <v>16</v>
      </c>
      <c r="D88" s="16">
        <v>1510401232</v>
      </c>
      <c r="E88" s="17">
        <v>67</v>
      </c>
      <c r="F88" s="17">
        <f t="shared" si="4"/>
        <v>26.8</v>
      </c>
      <c r="G88" s="17">
        <v>62</v>
      </c>
      <c r="H88" s="17">
        <f t="shared" si="5"/>
        <v>18.599999999999998</v>
      </c>
      <c r="I88" s="18">
        <v>68</v>
      </c>
      <c r="J88" s="12">
        <f t="shared" si="6"/>
        <v>20.399999999999999</v>
      </c>
      <c r="K88" s="35">
        <f t="shared" si="7"/>
        <v>65.8</v>
      </c>
    </row>
    <row r="89" spans="1:11" ht="16.5">
      <c r="A89" s="13" t="s">
        <v>283</v>
      </c>
      <c r="B89" s="14">
        <v>180</v>
      </c>
      <c r="C89" s="15" t="s">
        <v>16</v>
      </c>
      <c r="D89" s="16" t="s">
        <v>284</v>
      </c>
      <c r="E89" s="17">
        <v>79</v>
      </c>
      <c r="F89" s="17">
        <v>31.6</v>
      </c>
      <c r="G89" s="17">
        <v>72</v>
      </c>
      <c r="H89" s="17">
        <f t="shared" si="5"/>
        <v>21.599999999999998</v>
      </c>
      <c r="I89" s="18">
        <v>77</v>
      </c>
      <c r="J89" s="12">
        <f t="shared" si="6"/>
        <v>23.099999999999998</v>
      </c>
      <c r="K89" s="35">
        <f t="shared" si="7"/>
        <v>76.3</v>
      </c>
    </row>
    <row r="90" spans="1:11" ht="16.5">
      <c r="A90" s="13" t="s">
        <v>285</v>
      </c>
      <c r="B90" s="19">
        <v>181</v>
      </c>
      <c r="C90" s="15" t="s">
        <v>13</v>
      </c>
      <c r="D90" s="16" t="s">
        <v>286</v>
      </c>
      <c r="E90" s="17">
        <v>75</v>
      </c>
      <c r="F90" s="17">
        <v>30</v>
      </c>
      <c r="G90" s="17">
        <v>80</v>
      </c>
      <c r="H90" s="17">
        <f t="shared" si="5"/>
        <v>24</v>
      </c>
      <c r="I90" s="18">
        <v>90</v>
      </c>
      <c r="J90" s="12">
        <f t="shared" si="6"/>
        <v>27</v>
      </c>
      <c r="K90" s="35">
        <f t="shared" si="7"/>
        <v>81</v>
      </c>
    </row>
    <row r="91" spans="1:11" ht="16.5">
      <c r="A91" s="13" t="s">
        <v>287</v>
      </c>
      <c r="B91" s="19">
        <v>182</v>
      </c>
      <c r="C91" s="15" t="s">
        <v>16</v>
      </c>
      <c r="D91" s="16" t="s">
        <v>288</v>
      </c>
      <c r="E91" s="17">
        <v>80</v>
      </c>
      <c r="F91" s="17">
        <v>32</v>
      </c>
      <c r="G91" s="17">
        <v>87</v>
      </c>
      <c r="H91" s="17">
        <f t="shared" si="5"/>
        <v>26.099999999999998</v>
      </c>
      <c r="I91" s="18">
        <v>65.3</v>
      </c>
      <c r="J91" s="12">
        <f t="shared" si="6"/>
        <v>19.59</v>
      </c>
      <c r="K91" s="35">
        <f t="shared" si="7"/>
        <v>77.69</v>
      </c>
    </row>
    <row r="92" spans="1:11" ht="16.5">
      <c r="A92" s="31" t="s">
        <v>289</v>
      </c>
      <c r="B92" s="14">
        <v>183</v>
      </c>
      <c r="C92" s="15" t="s">
        <v>13</v>
      </c>
      <c r="D92" s="16" t="s">
        <v>290</v>
      </c>
      <c r="E92" s="17">
        <v>62</v>
      </c>
      <c r="F92" s="17">
        <v>24.8</v>
      </c>
      <c r="G92" s="17">
        <v>69</v>
      </c>
      <c r="H92" s="17">
        <f t="shared" si="5"/>
        <v>20.7</v>
      </c>
      <c r="I92" s="18">
        <v>60.3</v>
      </c>
      <c r="J92" s="12">
        <f t="shared" si="6"/>
        <v>18.09</v>
      </c>
      <c r="K92" s="35">
        <f t="shared" si="7"/>
        <v>63.59</v>
      </c>
    </row>
    <row r="93" spans="1:11" ht="16.5">
      <c r="A93" s="13" t="s">
        <v>291</v>
      </c>
      <c r="B93" s="19">
        <v>184</v>
      </c>
      <c r="C93" s="15" t="s">
        <v>16</v>
      </c>
      <c r="D93" s="16" t="s">
        <v>292</v>
      </c>
      <c r="E93" s="17">
        <v>75</v>
      </c>
      <c r="F93" s="17">
        <v>30</v>
      </c>
      <c r="G93" s="17">
        <v>82</v>
      </c>
      <c r="H93" s="17">
        <f t="shared" si="5"/>
        <v>24.599999999999998</v>
      </c>
      <c r="I93" s="18">
        <v>81</v>
      </c>
      <c r="J93" s="12">
        <f t="shared" si="6"/>
        <v>24.3</v>
      </c>
      <c r="K93" s="35">
        <f t="shared" si="7"/>
        <v>78.899999999999991</v>
      </c>
    </row>
    <row r="94" spans="1:11" ht="16.5">
      <c r="A94" s="13" t="s">
        <v>293</v>
      </c>
      <c r="B94" s="14">
        <v>185</v>
      </c>
      <c r="C94" s="15" t="s">
        <v>16</v>
      </c>
      <c r="D94" s="16" t="s">
        <v>294</v>
      </c>
      <c r="E94" s="17">
        <v>76</v>
      </c>
      <c r="F94" s="17">
        <v>30.4</v>
      </c>
      <c r="G94" s="17">
        <v>76</v>
      </c>
      <c r="H94" s="17">
        <f t="shared" si="5"/>
        <v>22.8</v>
      </c>
      <c r="I94" s="20">
        <v>66.5</v>
      </c>
      <c r="J94" s="12">
        <f t="shared" si="6"/>
        <v>19.95</v>
      </c>
      <c r="K94" s="35">
        <f t="shared" si="7"/>
        <v>73.150000000000006</v>
      </c>
    </row>
    <row r="95" spans="1:11" ht="16.5">
      <c r="A95" s="13" t="s">
        <v>295</v>
      </c>
      <c r="B95" s="14">
        <v>186</v>
      </c>
      <c r="C95" s="15" t="s">
        <v>16</v>
      </c>
      <c r="D95" s="16" t="s">
        <v>296</v>
      </c>
      <c r="E95" s="17">
        <v>71</v>
      </c>
      <c r="F95" s="17">
        <v>28.4</v>
      </c>
      <c r="G95" s="17">
        <v>76</v>
      </c>
      <c r="H95" s="17">
        <f t="shared" si="5"/>
        <v>22.8</v>
      </c>
      <c r="I95" s="18">
        <v>60</v>
      </c>
      <c r="J95" s="12">
        <f t="shared" si="6"/>
        <v>18</v>
      </c>
      <c r="K95" s="35">
        <f t="shared" si="7"/>
        <v>69.2</v>
      </c>
    </row>
    <row r="96" spans="1:11" ht="16.5">
      <c r="A96" s="13" t="s">
        <v>297</v>
      </c>
      <c r="B96" s="14">
        <v>187</v>
      </c>
      <c r="C96" s="15" t="s">
        <v>16</v>
      </c>
      <c r="D96" s="16" t="s">
        <v>298</v>
      </c>
      <c r="E96" s="17">
        <v>74</v>
      </c>
      <c r="F96" s="17">
        <v>29.6</v>
      </c>
      <c r="G96" s="17">
        <v>74</v>
      </c>
      <c r="H96" s="17">
        <f t="shared" si="5"/>
        <v>22.2</v>
      </c>
      <c r="I96" s="18">
        <v>68.5</v>
      </c>
      <c r="J96" s="12">
        <f t="shared" si="6"/>
        <v>20.55</v>
      </c>
      <c r="K96" s="35">
        <f t="shared" si="7"/>
        <v>72.349999999999994</v>
      </c>
    </row>
    <row r="97" spans="1:11" ht="16.5">
      <c r="A97" s="13" t="s">
        <v>299</v>
      </c>
      <c r="B97" s="19">
        <v>188</v>
      </c>
      <c r="C97" s="15" t="s">
        <v>16</v>
      </c>
      <c r="D97" s="16" t="s">
        <v>300</v>
      </c>
      <c r="E97" s="17">
        <v>67</v>
      </c>
      <c r="F97" s="17">
        <v>26.8</v>
      </c>
      <c r="G97" s="17">
        <v>66</v>
      </c>
      <c r="H97" s="17">
        <f t="shared" si="5"/>
        <v>19.8</v>
      </c>
      <c r="I97" s="18">
        <v>63</v>
      </c>
      <c r="J97" s="12">
        <f t="shared" si="6"/>
        <v>18.899999999999999</v>
      </c>
      <c r="K97" s="35">
        <f t="shared" si="7"/>
        <v>65.5</v>
      </c>
    </row>
    <row r="98" spans="1:11" ht="16.5">
      <c r="A98" s="13" t="s">
        <v>301</v>
      </c>
      <c r="B98" s="19">
        <v>189</v>
      </c>
      <c r="C98" s="15" t="s">
        <v>16</v>
      </c>
      <c r="D98" s="16" t="s">
        <v>302</v>
      </c>
      <c r="E98" s="17">
        <v>66</v>
      </c>
      <c r="F98" s="17">
        <v>26.4</v>
      </c>
      <c r="G98" s="17">
        <v>61</v>
      </c>
      <c r="H98" s="17">
        <f t="shared" si="5"/>
        <v>18.3</v>
      </c>
      <c r="I98" s="18">
        <v>64</v>
      </c>
      <c r="J98" s="12">
        <f t="shared" si="6"/>
        <v>19.2</v>
      </c>
      <c r="K98" s="35">
        <f t="shared" si="7"/>
        <v>63.900000000000006</v>
      </c>
    </row>
    <row r="99" spans="1:11" ht="16.5">
      <c r="A99" s="13" t="s">
        <v>303</v>
      </c>
      <c r="B99" s="19">
        <v>190</v>
      </c>
      <c r="C99" s="15" t="s">
        <v>16</v>
      </c>
      <c r="D99" s="16" t="s">
        <v>304</v>
      </c>
      <c r="E99" s="17">
        <v>70</v>
      </c>
      <c r="F99" s="17">
        <v>28</v>
      </c>
      <c r="G99" s="17">
        <v>71</v>
      </c>
      <c r="H99" s="17">
        <f t="shared" si="5"/>
        <v>21.3</v>
      </c>
      <c r="I99" s="18">
        <v>72.3</v>
      </c>
      <c r="J99" s="12">
        <f t="shared" si="6"/>
        <v>21.689999999999998</v>
      </c>
      <c r="K99" s="35">
        <f t="shared" si="7"/>
        <v>70.989999999999995</v>
      </c>
    </row>
    <row r="100" spans="1:11" ht="16.5">
      <c r="A100" s="13" t="s">
        <v>305</v>
      </c>
      <c r="B100" s="14">
        <v>191</v>
      </c>
      <c r="C100" s="15" t="s">
        <v>16</v>
      </c>
      <c r="D100" s="16" t="s">
        <v>306</v>
      </c>
      <c r="E100" s="17">
        <v>80</v>
      </c>
      <c r="F100" s="17">
        <v>32</v>
      </c>
      <c r="G100" s="17">
        <v>72</v>
      </c>
      <c r="H100" s="17">
        <f t="shared" si="5"/>
        <v>21.599999999999998</v>
      </c>
      <c r="I100" s="18">
        <v>74.7</v>
      </c>
      <c r="J100" s="12">
        <f t="shared" si="6"/>
        <v>22.41</v>
      </c>
      <c r="K100" s="35">
        <f t="shared" si="7"/>
        <v>76.009999999999991</v>
      </c>
    </row>
    <row r="101" spans="1:11" ht="16.5">
      <c r="A101" s="13" t="s">
        <v>307</v>
      </c>
      <c r="B101" s="14">
        <v>192</v>
      </c>
      <c r="C101" s="15" t="s">
        <v>16</v>
      </c>
      <c r="D101" s="16" t="s">
        <v>308</v>
      </c>
      <c r="E101" s="17">
        <v>75</v>
      </c>
      <c r="F101" s="17">
        <v>30</v>
      </c>
      <c r="G101" s="17">
        <v>74</v>
      </c>
      <c r="H101" s="17">
        <f t="shared" si="5"/>
        <v>22.2</v>
      </c>
      <c r="I101" s="18">
        <v>65</v>
      </c>
      <c r="J101" s="12">
        <f t="shared" si="6"/>
        <v>19.5</v>
      </c>
      <c r="K101" s="35">
        <f t="shared" si="7"/>
        <v>71.7</v>
      </c>
    </row>
    <row r="102" spans="1:11" ht="16.5">
      <c r="A102" s="13" t="s">
        <v>309</v>
      </c>
      <c r="B102" s="14">
        <v>193</v>
      </c>
      <c r="C102" s="15" t="s">
        <v>16</v>
      </c>
      <c r="D102" s="16" t="s">
        <v>310</v>
      </c>
      <c r="E102" s="17">
        <v>60</v>
      </c>
      <c r="F102" s="17">
        <v>24</v>
      </c>
      <c r="G102" s="17">
        <v>62</v>
      </c>
      <c r="H102" s="17">
        <f t="shared" si="5"/>
        <v>18.599999999999998</v>
      </c>
      <c r="I102" s="18">
        <v>62</v>
      </c>
      <c r="J102" s="12">
        <f t="shared" si="6"/>
        <v>18.599999999999998</v>
      </c>
      <c r="K102" s="35">
        <f t="shared" si="7"/>
        <v>61.199999999999989</v>
      </c>
    </row>
    <row r="103" spans="1:11" ht="16.5">
      <c r="A103" s="13" t="s">
        <v>311</v>
      </c>
      <c r="B103" s="14">
        <v>194</v>
      </c>
      <c r="C103" s="15" t="s">
        <v>16</v>
      </c>
      <c r="D103" s="16" t="s">
        <v>312</v>
      </c>
      <c r="E103" s="17">
        <v>62</v>
      </c>
      <c r="F103" s="17">
        <v>24.8</v>
      </c>
      <c r="G103" s="17">
        <v>69</v>
      </c>
      <c r="H103" s="17">
        <f t="shared" si="5"/>
        <v>20.7</v>
      </c>
      <c r="I103" s="18">
        <v>66</v>
      </c>
      <c r="J103" s="12">
        <f t="shared" si="6"/>
        <v>19.8</v>
      </c>
      <c r="K103" s="35">
        <f t="shared" si="7"/>
        <v>65.3</v>
      </c>
    </row>
    <row r="104" spans="1:11" ht="16.5">
      <c r="A104" s="13" t="s">
        <v>313</v>
      </c>
      <c r="B104" s="14">
        <v>195</v>
      </c>
      <c r="C104" s="15" t="s">
        <v>16</v>
      </c>
      <c r="D104" s="16" t="s">
        <v>314</v>
      </c>
      <c r="E104" s="17">
        <v>82</v>
      </c>
      <c r="F104" s="17">
        <v>32.799999999999997</v>
      </c>
      <c r="G104" s="17">
        <v>80</v>
      </c>
      <c r="H104" s="17">
        <f t="shared" si="5"/>
        <v>24</v>
      </c>
      <c r="I104" s="18">
        <v>79.7</v>
      </c>
      <c r="J104" s="12">
        <f t="shared" si="6"/>
        <v>23.91</v>
      </c>
      <c r="K104" s="35">
        <f t="shared" si="7"/>
        <v>80.710000000000008</v>
      </c>
    </row>
    <row r="105" spans="1:11" ht="16.5">
      <c r="A105" s="13" t="s">
        <v>315</v>
      </c>
      <c r="B105" s="14">
        <v>196</v>
      </c>
      <c r="C105" s="15" t="s">
        <v>16</v>
      </c>
      <c r="D105" s="16" t="s">
        <v>316</v>
      </c>
      <c r="E105" s="17">
        <v>72</v>
      </c>
      <c r="F105" s="17">
        <v>28.8</v>
      </c>
      <c r="G105" s="17">
        <v>75</v>
      </c>
      <c r="H105" s="17">
        <f t="shared" si="5"/>
        <v>22.5</v>
      </c>
      <c r="I105" s="18">
        <v>70</v>
      </c>
      <c r="J105" s="12">
        <f t="shared" si="6"/>
        <v>21</v>
      </c>
      <c r="K105" s="35">
        <f t="shared" si="7"/>
        <v>72.3</v>
      </c>
    </row>
    <row r="106" spans="1:11" ht="16.5">
      <c r="A106" s="13" t="s">
        <v>317</v>
      </c>
      <c r="B106" s="19">
        <v>197</v>
      </c>
      <c r="C106" s="15" t="s">
        <v>16</v>
      </c>
      <c r="D106" s="16">
        <v>1510403143</v>
      </c>
      <c r="E106" s="17">
        <v>73</v>
      </c>
      <c r="F106" s="17">
        <v>29.2</v>
      </c>
      <c r="G106" s="17">
        <v>75</v>
      </c>
      <c r="H106" s="17">
        <f t="shared" si="5"/>
        <v>22.5</v>
      </c>
      <c r="I106" s="20">
        <v>68</v>
      </c>
      <c r="J106" s="12">
        <f t="shared" si="6"/>
        <v>20.399999999999999</v>
      </c>
      <c r="K106" s="35">
        <f t="shared" si="7"/>
        <v>72.099999999999994</v>
      </c>
    </row>
    <row r="107" spans="1:11" ht="16.5">
      <c r="A107" s="13" t="s">
        <v>318</v>
      </c>
      <c r="B107" s="14">
        <v>198</v>
      </c>
      <c r="C107" s="15" t="s">
        <v>16</v>
      </c>
      <c r="D107" s="16">
        <v>1510403144</v>
      </c>
      <c r="E107" s="17">
        <v>72</v>
      </c>
      <c r="F107" s="17">
        <v>28.8</v>
      </c>
      <c r="G107" s="17">
        <v>78</v>
      </c>
      <c r="H107" s="17">
        <f t="shared" si="5"/>
        <v>23.4</v>
      </c>
      <c r="I107" s="18">
        <v>64.75</v>
      </c>
      <c r="J107" s="12">
        <f t="shared" si="6"/>
        <v>19.425000000000001</v>
      </c>
      <c r="K107" s="35">
        <f t="shared" si="7"/>
        <v>71.625</v>
      </c>
    </row>
    <row r="108" spans="1:11" ht="16.5">
      <c r="A108" s="13" t="s">
        <v>319</v>
      </c>
      <c r="B108" s="14">
        <v>199</v>
      </c>
      <c r="C108" s="15" t="s">
        <v>16</v>
      </c>
      <c r="D108" s="16">
        <v>1510403146</v>
      </c>
      <c r="E108" s="17">
        <v>72</v>
      </c>
      <c r="F108" s="17">
        <v>30.4</v>
      </c>
      <c r="G108" s="17">
        <v>65</v>
      </c>
      <c r="H108" s="17">
        <f t="shared" si="5"/>
        <v>19.5</v>
      </c>
      <c r="I108" s="18">
        <v>60.3</v>
      </c>
      <c r="J108" s="12">
        <f t="shared" si="6"/>
        <v>18.09</v>
      </c>
      <c r="K108" s="35">
        <f t="shared" si="7"/>
        <v>66.39</v>
      </c>
    </row>
    <row r="109" spans="1:11" ht="16.5">
      <c r="A109" s="32" t="s">
        <v>320</v>
      </c>
      <c r="B109" s="33">
        <v>200</v>
      </c>
      <c r="C109" s="32" t="s">
        <v>13</v>
      </c>
      <c r="D109" s="21">
        <v>1510403147</v>
      </c>
      <c r="E109" s="17">
        <v>61</v>
      </c>
      <c r="F109" s="17">
        <v>24.4</v>
      </c>
      <c r="G109" s="18">
        <v>60</v>
      </c>
      <c r="H109" s="17">
        <f t="shared" si="5"/>
        <v>18</v>
      </c>
      <c r="I109" s="18">
        <v>63.7</v>
      </c>
      <c r="J109" s="12">
        <f t="shared" si="6"/>
        <v>19.11</v>
      </c>
      <c r="K109" s="35">
        <f t="shared" si="7"/>
        <v>61.510000000000005</v>
      </c>
    </row>
    <row r="110" spans="1:11" ht="16.5">
      <c r="A110" s="36" t="s">
        <v>321</v>
      </c>
      <c r="B110" s="37"/>
      <c r="C110" s="36" t="s">
        <v>13</v>
      </c>
      <c r="D110" s="36">
        <v>1410403216</v>
      </c>
      <c r="E110" s="36">
        <v>75</v>
      </c>
      <c r="F110" s="36">
        <f>E110*0.3</f>
        <v>22.5</v>
      </c>
      <c r="G110" s="36">
        <v>72</v>
      </c>
      <c r="H110" s="38">
        <f t="shared" si="5"/>
        <v>21.599999999999998</v>
      </c>
      <c r="I110" s="36">
        <v>65.33</v>
      </c>
      <c r="J110" s="39">
        <f t="shared" si="6"/>
        <v>19.599</v>
      </c>
      <c r="K110" s="40">
        <f t="shared" si="7"/>
        <v>71.198999999999998</v>
      </c>
    </row>
  </sheetData>
  <mergeCells count="1">
    <mergeCell ref="A1:K1"/>
  </mergeCells>
  <phoneticPr fontId="1" type="noConversion"/>
  <conditionalFormatting sqref="K3:K110">
    <cfRule type="cellIs" dxfId="42" priority="1" operator="greaterThan">
      <formula>80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K11" sqref="K11"/>
    </sheetView>
  </sheetViews>
  <sheetFormatPr defaultRowHeight="13.5"/>
  <cols>
    <col min="1" max="2" width="10.75" customWidth="1"/>
    <col min="4" max="4" width="12.25" customWidth="1"/>
    <col min="5" max="5" width="12.375" customWidth="1"/>
    <col min="6" max="6" width="16.75" customWidth="1"/>
    <col min="7" max="7" width="11.5" customWidth="1"/>
    <col min="8" max="8" width="17.5" customWidth="1"/>
    <col min="9" max="10" width="12.875" customWidth="1"/>
    <col min="11" max="11" width="10.75" customWidth="1"/>
  </cols>
  <sheetData>
    <row r="1" spans="1:11" ht="25.5">
      <c r="A1" s="81" t="s">
        <v>364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41.25" customHeight="1">
      <c r="A2" s="55" t="s">
        <v>122</v>
      </c>
      <c r="B2" s="56" t="s">
        <v>123</v>
      </c>
      <c r="C2" s="57" t="s">
        <v>2</v>
      </c>
      <c r="D2" s="57" t="s">
        <v>3</v>
      </c>
      <c r="E2" s="58" t="s">
        <v>124</v>
      </c>
      <c r="F2" s="58" t="s">
        <v>125</v>
      </c>
      <c r="G2" s="58" t="s">
        <v>126</v>
      </c>
      <c r="H2" s="58" t="s">
        <v>127</v>
      </c>
      <c r="I2" s="58" t="s">
        <v>323</v>
      </c>
      <c r="J2" s="58" t="s">
        <v>129</v>
      </c>
      <c r="K2" s="59" t="s">
        <v>130</v>
      </c>
    </row>
    <row r="3" spans="1:11" ht="16.5">
      <c r="A3" s="13" t="s">
        <v>324</v>
      </c>
      <c r="B3" s="41">
        <v>52</v>
      </c>
      <c r="C3" s="15" t="s">
        <v>16</v>
      </c>
      <c r="D3" s="16">
        <v>1410401112</v>
      </c>
      <c r="E3" s="11">
        <v>70</v>
      </c>
      <c r="F3" s="11">
        <f>E3*0.4</f>
        <v>28</v>
      </c>
      <c r="G3" s="17">
        <v>67</v>
      </c>
      <c r="H3" s="11">
        <f>G3*0.3</f>
        <v>20.099999999999998</v>
      </c>
      <c r="I3" s="12">
        <v>64</v>
      </c>
      <c r="J3" s="12">
        <f>I3*0.3</f>
        <v>19.2</v>
      </c>
      <c r="K3" s="35">
        <f>E3*0.4+G3*0.3+I3*0.3</f>
        <v>67.3</v>
      </c>
    </row>
    <row r="4" spans="1:11" ht="16.5">
      <c r="A4" s="7" t="s">
        <v>325</v>
      </c>
      <c r="B4" s="42">
        <v>53</v>
      </c>
      <c r="C4" s="9" t="s">
        <v>16</v>
      </c>
      <c r="D4" s="10">
        <v>1410704246</v>
      </c>
      <c r="E4" s="11">
        <v>75</v>
      </c>
      <c r="F4" s="11">
        <f t="shared" ref="F4:F42" si="0">E4*0.4</f>
        <v>30</v>
      </c>
      <c r="G4" s="17">
        <v>72</v>
      </c>
      <c r="H4" s="11">
        <f t="shared" ref="H4:H42" si="1">G4*0.3</f>
        <v>21.599999999999998</v>
      </c>
      <c r="I4" s="12">
        <v>84</v>
      </c>
      <c r="J4" s="12">
        <f t="shared" ref="J4:J42" si="2">I4*0.3</f>
        <v>25.2</v>
      </c>
      <c r="K4" s="35">
        <f t="shared" ref="K4:K42" si="3">E4*0.4+G4*0.3+I4*0.3</f>
        <v>76.8</v>
      </c>
    </row>
    <row r="5" spans="1:11" ht="16.5">
      <c r="A5" s="7" t="s">
        <v>326</v>
      </c>
      <c r="B5" s="41">
        <v>54</v>
      </c>
      <c r="C5" s="9" t="s">
        <v>13</v>
      </c>
      <c r="D5" s="10">
        <v>1510201210</v>
      </c>
      <c r="E5" s="11">
        <v>72</v>
      </c>
      <c r="F5" s="11">
        <f t="shared" si="0"/>
        <v>28.8</v>
      </c>
      <c r="G5" s="17">
        <v>76</v>
      </c>
      <c r="H5" s="11">
        <f t="shared" si="1"/>
        <v>22.8</v>
      </c>
      <c r="I5" s="12">
        <v>77.33</v>
      </c>
      <c r="J5" s="12">
        <f t="shared" si="2"/>
        <v>23.198999999999998</v>
      </c>
      <c r="K5" s="35">
        <f t="shared" si="3"/>
        <v>74.799000000000007</v>
      </c>
    </row>
    <row r="6" spans="1:11" ht="16.5">
      <c r="A6" s="7" t="s">
        <v>327</v>
      </c>
      <c r="B6" s="41">
        <v>55</v>
      </c>
      <c r="C6" s="9" t="s">
        <v>13</v>
      </c>
      <c r="D6" s="10">
        <v>1510403102</v>
      </c>
      <c r="E6" s="11">
        <v>70</v>
      </c>
      <c r="F6" s="11">
        <f t="shared" si="0"/>
        <v>28</v>
      </c>
      <c r="G6" s="17">
        <v>72</v>
      </c>
      <c r="H6" s="11">
        <f t="shared" si="1"/>
        <v>21.599999999999998</v>
      </c>
      <c r="I6" s="12">
        <v>65.67</v>
      </c>
      <c r="J6" s="12">
        <f t="shared" si="2"/>
        <v>19.701000000000001</v>
      </c>
      <c r="K6" s="35">
        <f t="shared" si="3"/>
        <v>69.300999999999988</v>
      </c>
    </row>
    <row r="7" spans="1:11" ht="16.5">
      <c r="A7" s="7" t="s">
        <v>328</v>
      </c>
      <c r="B7" s="41">
        <v>56</v>
      </c>
      <c r="C7" s="9" t="s">
        <v>16</v>
      </c>
      <c r="D7" s="10">
        <v>1510403103</v>
      </c>
      <c r="E7" s="11">
        <v>74</v>
      </c>
      <c r="F7" s="11">
        <f t="shared" si="0"/>
        <v>29.6</v>
      </c>
      <c r="G7" s="17">
        <v>70</v>
      </c>
      <c r="H7" s="11">
        <f t="shared" si="1"/>
        <v>21</v>
      </c>
      <c r="I7" s="12">
        <v>64.33</v>
      </c>
      <c r="J7" s="12">
        <f t="shared" si="2"/>
        <v>19.298999999999999</v>
      </c>
      <c r="K7" s="35">
        <f t="shared" si="3"/>
        <v>69.899000000000001</v>
      </c>
    </row>
    <row r="8" spans="1:11" ht="16.5">
      <c r="A8" s="7" t="s">
        <v>329</v>
      </c>
      <c r="B8" s="41">
        <v>57</v>
      </c>
      <c r="C8" s="9" t="s">
        <v>16</v>
      </c>
      <c r="D8" s="10">
        <v>1510403138</v>
      </c>
      <c r="E8" s="17">
        <v>69</v>
      </c>
      <c r="F8" s="11">
        <f t="shared" si="0"/>
        <v>27.6</v>
      </c>
      <c r="G8" s="17">
        <v>76</v>
      </c>
      <c r="H8" s="11">
        <f t="shared" si="1"/>
        <v>22.8</v>
      </c>
      <c r="I8" s="12">
        <v>66.67</v>
      </c>
      <c r="J8" s="12">
        <f t="shared" si="2"/>
        <v>20.001000000000001</v>
      </c>
      <c r="K8" s="35">
        <f t="shared" si="3"/>
        <v>70.40100000000001</v>
      </c>
    </row>
    <row r="9" spans="1:11" ht="16.5">
      <c r="A9" s="7" t="s">
        <v>330</v>
      </c>
      <c r="B9" s="41">
        <v>58</v>
      </c>
      <c r="C9" s="9" t="s">
        <v>16</v>
      </c>
      <c r="D9" s="10">
        <v>1510403139</v>
      </c>
      <c r="E9" s="17">
        <v>70</v>
      </c>
      <c r="F9" s="11">
        <f t="shared" si="0"/>
        <v>28</v>
      </c>
      <c r="G9" s="17">
        <v>75</v>
      </c>
      <c r="H9" s="11">
        <f t="shared" si="1"/>
        <v>22.5</v>
      </c>
      <c r="I9" s="12">
        <v>68</v>
      </c>
      <c r="J9" s="12">
        <f t="shared" si="2"/>
        <v>20.399999999999999</v>
      </c>
      <c r="K9" s="35">
        <f t="shared" si="3"/>
        <v>70.900000000000006</v>
      </c>
    </row>
    <row r="10" spans="1:11" ht="16.5">
      <c r="A10" s="7" t="s">
        <v>331</v>
      </c>
      <c r="B10" s="41">
        <v>59</v>
      </c>
      <c r="C10" s="9" t="s">
        <v>13</v>
      </c>
      <c r="D10" s="10">
        <v>1510403116</v>
      </c>
      <c r="E10" s="17">
        <v>70</v>
      </c>
      <c r="F10" s="11">
        <f t="shared" si="0"/>
        <v>28</v>
      </c>
      <c r="G10" s="17">
        <v>63</v>
      </c>
      <c r="H10" s="11">
        <f t="shared" si="1"/>
        <v>18.899999999999999</v>
      </c>
      <c r="I10" s="12">
        <v>60</v>
      </c>
      <c r="J10" s="12">
        <f t="shared" si="2"/>
        <v>18</v>
      </c>
      <c r="K10" s="35">
        <f t="shared" si="3"/>
        <v>64.900000000000006</v>
      </c>
    </row>
    <row r="11" spans="1:11" ht="16.5">
      <c r="A11" s="7" t="s">
        <v>332</v>
      </c>
      <c r="B11" s="41">
        <v>60</v>
      </c>
      <c r="C11" s="9" t="s">
        <v>16</v>
      </c>
      <c r="D11" s="10">
        <v>1510403107</v>
      </c>
      <c r="E11" s="11">
        <v>78</v>
      </c>
      <c r="F11" s="11">
        <f t="shared" si="0"/>
        <v>31.200000000000003</v>
      </c>
      <c r="G11" s="17">
        <v>75</v>
      </c>
      <c r="H11" s="11">
        <f t="shared" si="1"/>
        <v>22.5</v>
      </c>
      <c r="I11" s="12">
        <v>66.67</v>
      </c>
      <c r="J11" s="12">
        <f t="shared" si="2"/>
        <v>20.001000000000001</v>
      </c>
      <c r="K11" s="35">
        <f t="shared" si="3"/>
        <v>73.701000000000008</v>
      </c>
    </row>
    <row r="12" spans="1:11" ht="16.5">
      <c r="A12" s="48" t="s">
        <v>333</v>
      </c>
      <c r="B12" s="44">
        <v>62</v>
      </c>
      <c r="C12" s="43" t="s">
        <v>16</v>
      </c>
      <c r="D12" s="45">
        <v>1510403109</v>
      </c>
      <c r="E12" s="11">
        <v>68</v>
      </c>
      <c r="F12" s="11">
        <f t="shared" si="0"/>
        <v>27.200000000000003</v>
      </c>
      <c r="G12" s="17">
        <v>73</v>
      </c>
      <c r="H12" s="11">
        <f t="shared" si="1"/>
        <v>21.9</v>
      </c>
      <c r="I12" s="12">
        <v>64</v>
      </c>
      <c r="J12" s="12">
        <f t="shared" si="2"/>
        <v>19.2</v>
      </c>
      <c r="K12" s="35">
        <f t="shared" si="3"/>
        <v>68.3</v>
      </c>
    </row>
    <row r="13" spans="1:11" ht="16.5">
      <c r="A13" s="48" t="s">
        <v>334</v>
      </c>
      <c r="B13" s="44">
        <v>63</v>
      </c>
      <c r="C13" s="43" t="s">
        <v>16</v>
      </c>
      <c r="D13" s="45">
        <v>1510403110</v>
      </c>
      <c r="E13" s="11">
        <v>74</v>
      </c>
      <c r="F13" s="11">
        <f t="shared" si="0"/>
        <v>29.6</v>
      </c>
      <c r="G13" s="17">
        <v>72</v>
      </c>
      <c r="H13" s="11">
        <f t="shared" si="1"/>
        <v>21.599999999999998</v>
      </c>
      <c r="I13" s="12">
        <v>64</v>
      </c>
      <c r="J13" s="12">
        <f t="shared" si="2"/>
        <v>19.2</v>
      </c>
      <c r="K13" s="35">
        <f t="shared" si="3"/>
        <v>70.400000000000006</v>
      </c>
    </row>
    <row r="14" spans="1:11" ht="16.5">
      <c r="A14" s="31" t="s">
        <v>335</v>
      </c>
      <c r="B14" s="33">
        <v>64</v>
      </c>
      <c r="C14" s="32" t="s">
        <v>16</v>
      </c>
      <c r="D14" s="21">
        <v>1510403111</v>
      </c>
      <c r="E14" s="17">
        <v>72</v>
      </c>
      <c r="F14" s="11">
        <f t="shared" si="0"/>
        <v>28.8</v>
      </c>
      <c r="G14" s="17">
        <v>72</v>
      </c>
      <c r="H14" s="11">
        <f t="shared" si="1"/>
        <v>21.599999999999998</v>
      </c>
      <c r="I14" s="12">
        <v>66</v>
      </c>
      <c r="J14" s="12">
        <f t="shared" si="2"/>
        <v>19.8</v>
      </c>
      <c r="K14" s="35">
        <f t="shared" si="3"/>
        <v>70.2</v>
      </c>
    </row>
    <row r="15" spans="1:11" ht="16.5">
      <c r="A15" s="31" t="s">
        <v>336</v>
      </c>
      <c r="B15" s="33">
        <v>65</v>
      </c>
      <c r="C15" s="32" t="s">
        <v>16</v>
      </c>
      <c r="D15" s="21">
        <v>1510403112</v>
      </c>
      <c r="E15" s="17">
        <v>68</v>
      </c>
      <c r="F15" s="11">
        <f t="shared" si="0"/>
        <v>27.200000000000003</v>
      </c>
      <c r="G15" s="17">
        <v>70</v>
      </c>
      <c r="H15" s="11">
        <f t="shared" si="1"/>
        <v>21</v>
      </c>
      <c r="I15" s="12">
        <v>62</v>
      </c>
      <c r="J15" s="12">
        <f t="shared" si="2"/>
        <v>18.599999999999998</v>
      </c>
      <c r="K15" s="35">
        <f t="shared" si="3"/>
        <v>66.8</v>
      </c>
    </row>
    <row r="16" spans="1:11" ht="16.5">
      <c r="A16" s="13" t="s">
        <v>337</v>
      </c>
      <c r="B16" s="46">
        <v>66</v>
      </c>
      <c r="C16" s="15" t="s">
        <v>13</v>
      </c>
      <c r="D16" s="16">
        <v>1510403113</v>
      </c>
      <c r="E16" s="17">
        <v>75</v>
      </c>
      <c r="F16" s="11">
        <f t="shared" si="0"/>
        <v>30</v>
      </c>
      <c r="G16" s="17">
        <v>71</v>
      </c>
      <c r="H16" s="11">
        <f t="shared" si="1"/>
        <v>21.3</v>
      </c>
      <c r="I16" s="18">
        <v>65</v>
      </c>
      <c r="J16" s="12">
        <f t="shared" si="2"/>
        <v>19.5</v>
      </c>
      <c r="K16" s="35">
        <f t="shared" si="3"/>
        <v>70.8</v>
      </c>
    </row>
    <row r="17" spans="1:11" ht="16.5">
      <c r="A17" s="31" t="s">
        <v>338</v>
      </c>
      <c r="B17" s="33">
        <v>67</v>
      </c>
      <c r="C17" s="32" t="s">
        <v>16</v>
      </c>
      <c r="D17" s="21">
        <v>1510403114</v>
      </c>
      <c r="E17" s="17">
        <v>67</v>
      </c>
      <c r="F17" s="11">
        <f t="shared" si="0"/>
        <v>26.8</v>
      </c>
      <c r="G17" s="17">
        <v>72</v>
      </c>
      <c r="H17" s="11">
        <f t="shared" si="1"/>
        <v>21.599999999999998</v>
      </c>
      <c r="I17" s="20">
        <v>70.33</v>
      </c>
      <c r="J17" s="12">
        <f t="shared" si="2"/>
        <v>21.099</v>
      </c>
      <c r="K17" s="35">
        <f t="shared" si="3"/>
        <v>69.498999999999995</v>
      </c>
    </row>
    <row r="18" spans="1:11" ht="16.5">
      <c r="A18" s="31" t="s">
        <v>339</v>
      </c>
      <c r="B18" s="46">
        <v>68</v>
      </c>
      <c r="C18" s="15" t="s">
        <v>16</v>
      </c>
      <c r="D18" s="16">
        <v>1510403115</v>
      </c>
      <c r="E18" s="17">
        <v>75</v>
      </c>
      <c r="F18" s="11">
        <f t="shared" si="0"/>
        <v>30</v>
      </c>
      <c r="G18" s="17">
        <v>68</v>
      </c>
      <c r="H18" s="11">
        <f t="shared" si="1"/>
        <v>20.399999999999999</v>
      </c>
      <c r="I18" s="18">
        <v>65.3</v>
      </c>
      <c r="J18" s="12">
        <f t="shared" si="2"/>
        <v>19.59</v>
      </c>
      <c r="K18" s="35">
        <f t="shared" si="3"/>
        <v>69.989999999999995</v>
      </c>
    </row>
    <row r="19" spans="1:11" ht="16.5">
      <c r="A19" s="13" t="s">
        <v>340</v>
      </c>
      <c r="B19" s="46">
        <v>69</v>
      </c>
      <c r="C19" s="15" t="s">
        <v>16</v>
      </c>
      <c r="D19" s="16">
        <v>1510403116</v>
      </c>
      <c r="E19" s="17">
        <v>70</v>
      </c>
      <c r="F19" s="11">
        <f t="shared" si="0"/>
        <v>28</v>
      </c>
      <c r="G19" s="17">
        <v>68</v>
      </c>
      <c r="H19" s="11">
        <f t="shared" si="1"/>
        <v>20.399999999999999</v>
      </c>
      <c r="I19" s="18">
        <v>69</v>
      </c>
      <c r="J19" s="12">
        <f t="shared" si="2"/>
        <v>20.7</v>
      </c>
      <c r="K19" s="35">
        <f t="shared" si="3"/>
        <v>69.099999999999994</v>
      </c>
    </row>
    <row r="20" spans="1:11" ht="16.5">
      <c r="A20" s="13" t="s">
        <v>341</v>
      </c>
      <c r="B20" s="46">
        <v>70</v>
      </c>
      <c r="C20" s="15" t="s">
        <v>16</v>
      </c>
      <c r="D20" s="16">
        <v>1510403117</v>
      </c>
      <c r="E20" s="17">
        <v>78</v>
      </c>
      <c r="F20" s="11">
        <f t="shared" si="0"/>
        <v>31.200000000000003</v>
      </c>
      <c r="G20" s="17">
        <v>76</v>
      </c>
      <c r="H20" s="11">
        <f t="shared" si="1"/>
        <v>22.8</v>
      </c>
      <c r="I20" s="12">
        <v>63.3</v>
      </c>
      <c r="J20" s="12">
        <f t="shared" si="2"/>
        <v>18.989999999999998</v>
      </c>
      <c r="K20" s="35">
        <f t="shared" si="3"/>
        <v>72.989999999999995</v>
      </c>
    </row>
    <row r="21" spans="1:11" ht="16.5">
      <c r="A21" s="13" t="s">
        <v>342</v>
      </c>
      <c r="B21" s="46">
        <v>71</v>
      </c>
      <c r="C21" s="15" t="s">
        <v>16</v>
      </c>
      <c r="D21" s="16">
        <v>1510403118</v>
      </c>
      <c r="E21" s="17">
        <v>75</v>
      </c>
      <c r="F21" s="11">
        <f t="shared" si="0"/>
        <v>30</v>
      </c>
      <c r="G21" s="17">
        <v>68</v>
      </c>
      <c r="H21" s="11">
        <f t="shared" si="1"/>
        <v>20.399999999999999</v>
      </c>
      <c r="I21" s="12">
        <v>70</v>
      </c>
      <c r="J21" s="12">
        <f t="shared" si="2"/>
        <v>21</v>
      </c>
      <c r="K21" s="35">
        <f t="shared" si="3"/>
        <v>71.400000000000006</v>
      </c>
    </row>
    <row r="22" spans="1:11" ht="16.5">
      <c r="A22" s="7" t="s">
        <v>343</v>
      </c>
      <c r="B22" s="41">
        <v>72</v>
      </c>
      <c r="C22" s="9" t="s">
        <v>16</v>
      </c>
      <c r="D22" s="10">
        <v>1510403119</v>
      </c>
      <c r="E22" s="11">
        <v>80</v>
      </c>
      <c r="F22" s="11">
        <f t="shared" si="0"/>
        <v>32</v>
      </c>
      <c r="G22" s="17">
        <v>73</v>
      </c>
      <c r="H22" s="11">
        <f t="shared" si="1"/>
        <v>21.9</v>
      </c>
      <c r="I22" s="12">
        <v>70.67</v>
      </c>
      <c r="J22" s="12">
        <f t="shared" si="2"/>
        <v>21.201000000000001</v>
      </c>
      <c r="K22" s="35">
        <f t="shared" si="3"/>
        <v>75.100999999999999</v>
      </c>
    </row>
    <row r="23" spans="1:11" ht="16.5">
      <c r="A23" s="7" t="s">
        <v>344</v>
      </c>
      <c r="B23" s="42">
        <v>73</v>
      </c>
      <c r="C23" s="9" t="s">
        <v>16</v>
      </c>
      <c r="D23" s="10">
        <v>1510403121</v>
      </c>
      <c r="E23" s="11">
        <v>70</v>
      </c>
      <c r="F23" s="11">
        <f t="shared" si="0"/>
        <v>28</v>
      </c>
      <c r="G23" s="17">
        <v>76</v>
      </c>
      <c r="H23" s="11">
        <f t="shared" si="1"/>
        <v>22.8</v>
      </c>
      <c r="I23" s="12">
        <v>73.3</v>
      </c>
      <c r="J23" s="12">
        <f t="shared" si="2"/>
        <v>21.99</v>
      </c>
      <c r="K23" s="35">
        <f t="shared" si="3"/>
        <v>72.789999999999992</v>
      </c>
    </row>
    <row r="24" spans="1:11" ht="16.5">
      <c r="A24" s="7" t="s">
        <v>345</v>
      </c>
      <c r="B24" s="41">
        <v>74</v>
      </c>
      <c r="C24" s="9" t="s">
        <v>16</v>
      </c>
      <c r="D24" s="10">
        <v>1510403122</v>
      </c>
      <c r="E24" s="11">
        <v>66</v>
      </c>
      <c r="F24" s="11">
        <f t="shared" si="0"/>
        <v>26.400000000000002</v>
      </c>
      <c r="G24" s="17">
        <v>72</v>
      </c>
      <c r="H24" s="11">
        <f t="shared" si="1"/>
        <v>21.599999999999998</v>
      </c>
      <c r="I24" s="12">
        <v>61</v>
      </c>
      <c r="J24" s="12">
        <f t="shared" si="2"/>
        <v>18.3</v>
      </c>
      <c r="K24" s="35">
        <f t="shared" si="3"/>
        <v>66.3</v>
      </c>
    </row>
    <row r="25" spans="1:11" ht="16.5">
      <c r="A25" s="7" t="s">
        <v>346</v>
      </c>
      <c r="B25" s="41">
        <v>75</v>
      </c>
      <c r="C25" s="9" t="s">
        <v>13</v>
      </c>
      <c r="D25" s="10">
        <v>1510403123</v>
      </c>
      <c r="E25" s="11">
        <v>70</v>
      </c>
      <c r="F25" s="11">
        <f t="shared" si="0"/>
        <v>28</v>
      </c>
      <c r="G25" s="17">
        <v>68</v>
      </c>
      <c r="H25" s="11">
        <f t="shared" si="1"/>
        <v>20.399999999999999</v>
      </c>
      <c r="I25" s="12">
        <v>62</v>
      </c>
      <c r="J25" s="12">
        <f t="shared" si="2"/>
        <v>18.599999999999998</v>
      </c>
      <c r="K25" s="35">
        <f t="shared" si="3"/>
        <v>67</v>
      </c>
    </row>
    <row r="26" spans="1:11" ht="16.5">
      <c r="A26" s="7" t="s">
        <v>347</v>
      </c>
      <c r="B26" s="41">
        <v>76</v>
      </c>
      <c r="C26" s="9" t="s">
        <v>16</v>
      </c>
      <c r="D26" s="10">
        <v>1510403124</v>
      </c>
      <c r="E26" s="11">
        <v>68</v>
      </c>
      <c r="F26" s="11">
        <f t="shared" si="0"/>
        <v>27.200000000000003</v>
      </c>
      <c r="G26" s="17">
        <v>75</v>
      </c>
      <c r="H26" s="11">
        <f t="shared" si="1"/>
        <v>22.5</v>
      </c>
      <c r="I26" s="12">
        <v>60</v>
      </c>
      <c r="J26" s="12">
        <f t="shared" si="2"/>
        <v>18</v>
      </c>
      <c r="K26" s="35">
        <f t="shared" si="3"/>
        <v>67.7</v>
      </c>
    </row>
    <row r="27" spans="1:11" ht="16.5">
      <c r="A27" s="7" t="s">
        <v>348</v>
      </c>
      <c r="B27" s="41">
        <v>77</v>
      </c>
      <c r="C27" s="9" t="s">
        <v>16</v>
      </c>
      <c r="D27" s="10">
        <v>1510403125</v>
      </c>
      <c r="E27" s="11">
        <v>69</v>
      </c>
      <c r="F27" s="11">
        <f t="shared" si="0"/>
        <v>27.6</v>
      </c>
      <c r="G27" s="17">
        <v>73</v>
      </c>
      <c r="H27" s="11">
        <f t="shared" si="1"/>
        <v>21.9</v>
      </c>
      <c r="I27" s="12">
        <v>61</v>
      </c>
      <c r="J27" s="12">
        <f t="shared" si="2"/>
        <v>18.3</v>
      </c>
      <c r="K27" s="35">
        <f t="shared" si="3"/>
        <v>67.8</v>
      </c>
    </row>
    <row r="28" spans="1:11" ht="16.5">
      <c r="A28" s="7" t="s">
        <v>349</v>
      </c>
      <c r="B28" s="41">
        <v>78</v>
      </c>
      <c r="C28" s="9" t="s">
        <v>16</v>
      </c>
      <c r="D28" s="10">
        <v>1510403126</v>
      </c>
      <c r="E28" s="11">
        <v>70</v>
      </c>
      <c r="F28" s="11">
        <f t="shared" si="0"/>
        <v>28</v>
      </c>
      <c r="G28" s="17">
        <v>75</v>
      </c>
      <c r="H28" s="11">
        <f t="shared" si="1"/>
        <v>22.5</v>
      </c>
      <c r="I28" s="12">
        <v>64</v>
      </c>
      <c r="J28" s="12">
        <f t="shared" si="2"/>
        <v>19.2</v>
      </c>
      <c r="K28" s="35">
        <f t="shared" si="3"/>
        <v>69.7</v>
      </c>
    </row>
    <row r="29" spans="1:11" ht="16.5">
      <c r="A29" s="7" t="s">
        <v>350</v>
      </c>
      <c r="B29" s="42">
        <v>79</v>
      </c>
      <c r="C29" s="9" t="s">
        <v>16</v>
      </c>
      <c r="D29" s="10">
        <v>1510403127</v>
      </c>
      <c r="E29" s="11">
        <v>73</v>
      </c>
      <c r="F29" s="11">
        <f t="shared" si="0"/>
        <v>29.200000000000003</v>
      </c>
      <c r="G29" s="17">
        <v>66</v>
      </c>
      <c r="H29" s="11">
        <f t="shared" si="1"/>
        <v>19.8</v>
      </c>
      <c r="I29" s="12">
        <v>63</v>
      </c>
      <c r="J29" s="12">
        <f t="shared" si="2"/>
        <v>18.899999999999999</v>
      </c>
      <c r="K29" s="35">
        <f t="shared" si="3"/>
        <v>67.900000000000006</v>
      </c>
    </row>
    <row r="30" spans="1:11" ht="16.5">
      <c r="A30" s="7" t="s">
        <v>351</v>
      </c>
      <c r="B30" s="41">
        <v>80</v>
      </c>
      <c r="C30" s="9" t="s">
        <v>16</v>
      </c>
      <c r="D30" s="10">
        <v>1510403128</v>
      </c>
      <c r="E30" s="11">
        <v>60</v>
      </c>
      <c r="F30" s="11">
        <f t="shared" si="0"/>
        <v>24</v>
      </c>
      <c r="G30" s="17">
        <v>62</v>
      </c>
      <c r="H30" s="11">
        <f t="shared" si="1"/>
        <v>18.599999999999998</v>
      </c>
      <c r="I30" s="24">
        <v>62</v>
      </c>
      <c r="J30" s="12">
        <f t="shared" si="2"/>
        <v>18.599999999999998</v>
      </c>
      <c r="K30" s="35">
        <f t="shared" si="3"/>
        <v>61.199999999999989</v>
      </c>
    </row>
    <row r="31" spans="1:11" ht="16.5">
      <c r="A31" s="7" t="s">
        <v>352</v>
      </c>
      <c r="B31" s="41">
        <v>81</v>
      </c>
      <c r="C31" s="9" t="s">
        <v>16</v>
      </c>
      <c r="D31" s="10">
        <v>1510403129</v>
      </c>
      <c r="E31" s="11">
        <v>70</v>
      </c>
      <c r="F31" s="11">
        <f t="shared" si="0"/>
        <v>28</v>
      </c>
      <c r="G31" s="17">
        <v>72</v>
      </c>
      <c r="H31" s="11">
        <f t="shared" si="1"/>
        <v>21.599999999999998</v>
      </c>
      <c r="I31" s="24">
        <v>66.33</v>
      </c>
      <c r="J31" s="12">
        <f t="shared" si="2"/>
        <v>19.898999999999997</v>
      </c>
      <c r="K31" s="35">
        <f t="shared" si="3"/>
        <v>69.498999999999995</v>
      </c>
    </row>
    <row r="32" spans="1:11" ht="16.5">
      <c r="A32" s="13" t="s">
        <v>353</v>
      </c>
      <c r="B32" s="46">
        <v>82</v>
      </c>
      <c r="C32" s="15" t="s">
        <v>16</v>
      </c>
      <c r="D32" s="16">
        <v>1510403130</v>
      </c>
      <c r="E32" s="17">
        <v>68</v>
      </c>
      <c r="F32" s="11">
        <f t="shared" si="0"/>
        <v>27.200000000000003</v>
      </c>
      <c r="G32" s="17">
        <v>69</v>
      </c>
      <c r="H32" s="11">
        <f t="shared" si="1"/>
        <v>20.7</v>
      </c>
      <c r="I32" s="20">
        <v>60</v>
      </c>
      <c r="J32" s="12">
        <f t="shared" si="2"/>
        <v>18</v>
      </c>
      <c r="K32" s="35">
        <f t="shared" si="3"/>
        <v>65.900000000000006</v>
      </c>
    </row>
    <row r="33" spans="1:11" ht="16.5">
      <c r="A33" s="13" t="s">
        <v>354</v>
      </c>
      <c r="B33" s="47">
        <v>83</v>
      </c>
      <c r="C33" s="15"/>
      <c r="D33" s="16">
        <v>1510403131</v>
      </c>
      <c r="E33" s="17">
        <v>69</v>
      </c>
      <c r="F33" s="11">
        <f t="shared" si="0"/>
        <v>27.6</v>
      </c>
      <c r="G33" s="17">
        <v>64</v>
      </c>
      <c r="H33" s="11">
        <f t="shared" si="1"/>
        <v>19.2</v>
      </c>
      <c r="I33" s="18">
        <v>62</v>
      </c>
      <c r="J33" s="12">
        <f t="shared" si="2"/>
        <v>18.599999999999998</v>
      </c>
      <c r="K33" s="35">
        <f t="shared" si="3"/>
        <v>65.399999999999991</v>
      </c>
    </row>
    <row r="34" spans="1:11" ht="16.5">
      <c r="A34" s="13" t="s">
        <v>355</v>
      </c>
      <c r="B34" s="46">
        <v>84</v>
      </c>
      <c r="C34" s="15" t="s">
        <v>16</v>
      </c>
      <c r="D34" s="16">
        <v>1510403132</v>
      </c>
      <c r="E34" s="17">
        <v>63</v>
      </c>
      <c r="F34" s="11">
        <f t="shared" si="0"/>
        <v>25.200000000000003</v>
      </c>
      <c r="G34" s="17">
        <v>64</v>
      </c>
      <c r="H34" s="11">
        <f t="shared" si="1"/>
        <v>19.2</v>
      </c>
      <c r="I34" s="18">
        <v>62</v>
      </c>
      <c r="J34" s="12">
        <f t="shared" si="2"/>
        <v>18.599999999999998</v>
      </c>
      <c r="K34" s="35">
        <f t="shared" si="3"/>
        <v>63</v>
      </c>
    </row>
    <row r="35" spans="1:11" ht="16.5">
      <c r="A35" s="13" t="s">
        <v>356</v>
      </c>
      <c r="B35" s="46">
        <v>85</v>
      </c>
      <c r="C35" s="15" t="s">
        <v>16</v>
      </c>
      <c r="D35" s="16">
        <v>1510403133</v>
      </c>
      <c r="E35" s="17">
        <v>68</v>
      </c>
      <c r="F35" s="11">
        <f t="shared" si="0"/>
        <v>27.200000000000003</v>
      </c>
      <c r="G35" s="17">
        <v>73</v>
      </c>
      <c r="H35" s="11">
        <f t="shared" si="1"/>
        <v>21.9</v>
      </c>
      <c r="I35" s="12">
        <v>70</v>
      </c>
      <c r="J35" s="12">
        <f t="shared" si="2"/>
        <v>21</v>
      </c>
      <c r="K35" s="35">
        <f t="shared" si="3"/>
        <v>70.099999999999994</v>
      </c>
    </row>
    <row r="36" spans="1:11" ht="16.5">
      <c r="A36" s="7" t="s">
        <v>357</v>
      </c>
      <c r="B36" s="41">
        <v>86</v>
      </c>
      <c r="C36" s="9" t="s">
        <v>16</v>
      </c>
      <c r="D36" s="10">
        <v>1510403134</v>
      </c>
      <c r="E36" s="11">
        <v>68</v>
      </c>
      <c r="F36" s="11">
        <f t="shared" si="0"/>
        <v>27.200000000000003</v>
      </c>
      <c r="G36" s="17">
        <v>65</v>
      </c>
      <c r="H36" s="11">
        <f t="shared" si="1"/>
        <v>19.5</v>
      </c>
      <c r="I36" s="12">
        <v>60</v>
      </c>
      <c r="J36" s="12">
        <f t="shared" si="2"/>
        <v>18</v>
      </c>
      <c r="K36" s="35">
        <f t="shared" si="3"/>
        <v>64.7</v>
      </c>
    </row>
    <row r="37" spans="1:11" ht="16.5">
      <c r="A37" s="7" t="s">
        <v>358</v>
      </c>
      <c r="B37" s="41">
        <v>87</v>
      </c>
      <c r="C37" s="9" t="s">
        <v>16</v>
      </c>
      <c r="D37" s="10">
        <v>1510403135</v>
      </c>
      <c r="E37" s="11">
        <v>70</v>
      </c>
      <c r="F37" s="11">
        <f t="shared" si="0"/>
        <v>28</v>
      </c>
      <c r="G37" s="17">
        <v>76</v>
      </c>
      <c r="H37" s="11">
        <f t="shared" si="1"/>
        <v>22.8</v>
      </c>
      <c r="I37" s="12">
        <v>63.67</v>
      </c>
      <c r="J37" s="12">
        <f t="shared" si="2"/>
        <v>19.100999999999999</v>
      </c>
      <c r="K37" s="35">
        <f t="shared" si="3"/>
        <v>69.900999999999996</v>
      </c>
    </row>
    <row r="38" spans="1:11" ht="16.5">
      <c r="A38" s="48" t="s">
        <v>359</v>
      </c>
      <c r="B38" s="41">
        <v>88</v>
      </c>
      <c r="C38" s="9" t="s">
        <v>16</v>
      </c>
      <c r="D38" s="10">
        <v>1510403136</v>
      </c>
      <c r="E38" s="11">
        <v>80</v>
      </c>
      <c r="F38" s="11">
        <f t="shared" si="0"/>
        <v>32</v>
      </c>
      <c r="G38" s="17">
        <v>81</v>
      </c>
      <c r="H38" s="11">
        <f t="shared" si="1"/>
        <v>24.3</v>
      </c>
      <c r="I38" s="12">
        <v>81.67</v>
      </c>
      <c r="J38" s="12">
        <f t="shared" si="2"/>
        <v>24.501000000000001</v>
      </c>
      <c r="K38" s="35">
        <f t="shared" si="3"/>
        <v>80.801000000000002</v>
      </c>
    </row>
    <row r="39" spans="1:11" ht="16.5">
      <c r="A39" s="7" t="s">
        <v>360</v>
      </c>
      <c r="B39" s="41">
        <v>89</v>
      </c>
      <c r="C39" s="9" t="s">
        <v>16</v>
      </c>
      <c r="D39" s="10">
        <v>1510403137</v>
      </c>
      <c r="E39" s="11">
        <v>78</v>
      </c>
      <c r="F39" s="11">
        <f t="shared" si="0"/>
        <v>31.200000000000003</v>
      </c>
      <c r="G39" s="17">
        <v>85</v>
      </c>
      <c r="H39" s="11">
        <f t="shared" si="1"/>
        <v>25.5</v>
      </c>
      <c r="I39" s="12">
        <v>68.33</v>
      </c>
      <c r="J39" s="12">
        <f t="shared" si="2"/>
        <v>20.498999999999999</v>
      </c>
      <c r="K39" s="35">
        <f t="shared" si="3"/>
        <v>77.198999999999998</v>
      </c>
    </row>
    <row r="40" spans="1:11" ht="16.5">
      <c r="A40" s="7" t="s">
        <v>361</v>
      </c>
      <c r="B40" s="41">
        <v>90</v>
      </c>
      <c r="C40" s="9" t="s">
        <v>16</v>
      </c>
      <c r="D40" s="10">
        <v>1510403138</v>
      </c>
      <c r="E40" s="11">
        <v>68</v>
      </c>
      <c r="F40" s="11">
        <f t="shared" si="0"/>
        <v>27.200000000000003</v>
      </c>
      <c r="G40" s="17">
        <v>70</v>
      </c>
      <c r="H40" s="11">
        <f t="shared" si="1"/>
        <v>21</v>
      </c>
      <c r="I40" s="12">
        <v>68</v>
      </c>
      <c r="J40" s="12">
        <f t="shared" si="2"/>
        <v>20.399999999999999</v>
      </c>
      <c r="K40" s="35">
        <f t="shared" si="3"/>
        <v>68.599999999999994</v>
      </c>
    </row>
    <row r="41" spans="1:11" ht="16.5">
      <c r="A41" s="7" t="s">
        <v>362</v>
      </c>
      <c r="B41" s="41">
        <v>91</v>
      </c>
      <c r="C41" s="9" t="s">
        <v>16</v>
      </c>
      <c r="D41" s="10">
        <v>1510403139</v>
      </c>
      <c r="E41" s="11">
        <v>80</v>
      </c>
      <c r="F41" s="11">
        <f t="shared" si="0"/>
        <v>32</v>
      </c>
      <c r="G41" s="17">
        <v>73</v>
      </c>
      <c r="H41" s="11">
        <f t="shared" si="1"/>
        <v>21.9</v>
      </c>
      <c r="I41" s="12">
        <v>66.67</v>
      </c>
      <c r="J41" s="12">
        <f t="shared" si="2"/>
        <v>20.001000000000001</v>
      </c>
      <c r="K41" s="35">
        <f t="shared" si="3"/>
        <v>73.900999999999996</v>
      </c>
    </row>
    <row r="42" spans="1:11" ht="16.5">
      <c r="A42" s="49" t="s">
        <v>363</v>
      </c>
      <c r="B42" s="50">
        <v>92</v>
      </c>
      <c r="C42" s="51" t="s">
        <v>16</v>
      </c>
      <c r="D42" s="52">
        <v>1510403140</v>
      </c>
      <c r="E42" s="38">
        <v>79</v>
      </c>
      <c r="F42" s="38">
        <f t="shared" si="0"/>
        <v>31.6</v>
      </c>
      <c r="G42" s="53">
        <v>74</v>
      </c>
      <c r="H42" s="38">
        <f t="shared" si="1"/>
        <v>22.2</v>
      </c>
      <c r="I42" s="54">
        <v>65.33</v>
      </c>
      <c r="J42" s="39">
        <f t="shared" si="2"/>
        <v>19.599</v>
      </c>
      <c r="K42" s="40">
        <f t="shared" si="3"/>
        <v>73.399000000000001</v>
      </c>
    </row>
  </sheetData>
  <mergeCells count="1">
    <mergeCell ref="A1:K1"/>
  </mergeCells>
  <phoneticPr fontId="1" type="noConversion"/>
  <conditionalFormatting sqref="K3:K42">
    <cfRule type="cellIs" dxfId="30" priority="1" operator="greaterThan">
      <formula>80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>
      <selection activeCell="E27" sqref="E27"/>
    </sheetView>
  </sheetViews>
  <sheetFormatPr defaultRowHeight="13.5"/>
  <cols>
    <col min="1" max="1" width="10.75" customWidth="1"/>
    <col min="2" max="2" width="9" customWidth="1"/>
    <col min="3" max="3" width="10.75" customWidth="1"/>
    <col min="4" max="4" width="14.25" customWidth="1"/>
    <col min="5" max="5" width="15.125" customWidth="1"/>
    <col min="6" max="6" width="18.375" customWidth="1"/>
    <col min="7" max="7" width="13.625" customWidth="1"/>
    <col min="8" max="8" width="22.25" customWidth="1"/>
    <col min="9" max="9" width="12.75" customWidth="1"/>
    <col min="10" max="11" width="14" customWidth="1"/>
  </cols>
  <sheetData>
    <row r="1" spans="1:11" ht="25.5">
      <c r="A1" s="81" t="s">
        <v>365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39" customHeight="1">
      <c r="A2" s="55" t="s">
        <v>122</v>
      </c>
      <c r="B2" s="57" t="s">
        <v>2</v>
      </c>
      <c r="C2" s="78" t="s">
        <v>123</v>
      </c>
      <c r="D2" s="57" t="s">
        <v>3</v>
      </c>
      <c r="E2" s="58" t="s">
        <v>124</v>
      </c>
      <c r="F2" s="58" t="s">
        <v>125</v>
      </c>
      <c r="G2" s="58" t="s">
        <v>126</v>
      </c>
      <c r="H2" s="58" t="s">
        <v>127</v>
      </c>
      <c r="I2" s="58" t="s">
        <v>451</v>
      </c>
      <c r="J2" s="58" t="s">
        <v>129</v>
      </c>
      <c r="K2" s="59" t="s">
        <v>130</v>
      </c>
    </row>
    <row r="3" spans="1:11" ht="14.25">
      <c r="A3" s="70" t="s">
        <v>366</v>
      </c>
      <c r="B3" s="60" t="s">
        <v>16</v>
      </c>
      <c r="C3" s="60">
        <v>1</v>
      </c>
      <c r="D3" s="60">
        <v>1410205122</v>
      </c>
      <c r="E3" s="61">
        <v>70</v>
      </c>
      <c r="F3" s="61">
        <f>E3*0.4</f>
        <v>28</v>
      </c>
      <c r="G3" s="61">
        <v>71</v>
      </c>
      <c r="H3" s="11">
        <f>G3*0.3</f>
        <v>21.3</v>
      </c>
      <c r="I3" s="61">
        <v>73</v>
      </c>
      <c r="J3" s="61">
        <f>I3*0.3</f>
        <v>21.9</v>
      </c>
      <c r="K3" s="75">
        <f>E3*0.4+G3*0.3+I3*0.3</f>
        <v>71.199999999999989</v>
      </c>
    </row>
    <row r="4" spans="1:11" ht="16.5">
      <c r="A4" s="71" t="s">
        <v>369</v>
      </c>
      <c r="B4" s="63" t="s">
        <v>16</v>
      </c>
      <c r="C4" s="42">
        <v>3</v>
      </c>
      <c r="D4" s="10">
        <v>1510202252</v>
      </c>
      <c r="E4" s="11">
        <v>70</v>
      </c>
      <c r="F4" s="11">
        <f>E4*0.4</f>
        <v>28</v>
      </c>
      <c r="G4" s="17">
        <v>73</v>
      </c>
      <c r="H4" s="11">
        <f>G4*0.3</f>
        <v>21.9</v>
      </c>
      <c r="I4" s="12">
        <v>74</v>
      </c>
      <c r="J4" s="12">
        <f>I4*0.3</f>
        <v>22.2</v>
      </c>
      <c r="K4" s="76">
        <f>E4*0.4+G4*0.3+I4*0.3</f>
        <v>72.099999999999994</v>
      </c>
    </row>
    <row r="5" spans="1:11" ht="16.5">
      <c r="A5" s="71" t="s">
        <v>378</v>
      </c>
      <c r="B5" s="64" t="s">
        <v>374</v>
      </c>
      <c r="C5" s="47">
        <v>9</v>
      </c>
      <c r="D5" s="16">
        <v>1510404101</v>
      </c>
      <c r="E5" s="17">
        <v>74</v>
      </c>
      <c r="F5" s="17">
        <f>E5*0.4</f>
        <v>29.6</v>
      </c>
      <c r="G5" s="17">
        <v>78</v>
      </c>
      <c r="H5" s="11">
        <f>G5*0.3</f>
        <v>23.4</v>
      </c>
      <c r="I5" s="18">
        <v>73.33</v>
      </c>
      <c r="J5" s="12">
        <f>I5*0.3</f>
        <v>21.998999999999999</v>
      </c>
      <c r="K5" s="76">
        <f>E5*0.4+G5*0.3+I5*0.3</f>
        <v>74.998999999999995</v>
      </c>
    </row>
    <row r="6" spans="1:11" ht="16.5">
      <c r="A6" s="74" t="s">
        <v>387</v>
      </c>
      <c r="B6" s="64" t="s">
        <v>16</v>
      </c>
      <c r="C6" s="47">
        <v>14</v>
      </c>
      <c r="D6" s="16">
        <v>1510404106</v>
      </c>
      <c r="E6" s="17">
        <v>70</v>
      </c>
      <c r="F6" s="17">
        <f>E6*0.4</f>
        <v>28</v>
      </c>
      <c r="G6" s="17">
        <v>77</v>
      </c>
      <c r="H6" s="11">
        <f>G6*0.3</f>
        <v>23.099999999999998</v>
      </c>
      <c r="I6" s="18">
        <v>82</v>
      </c>
      <c r="J6" s="12">
        <f>I6*0.3</f>
        <v>24.599999999999998</v>
      </c>
      <c r="K6" s="76">
        <f>E6*0.4+G6*0.3+I6*0.3</f>
        <v>75.699999999999989</v>
      </c>
    </row>
    <row r="7" spans="1:11" ht="16.5">
      <c r="A7" s="13" t="s">
        <v>392</v>
      </c>
      <c r="B7" s="64" t="s">
        <v>16</v>
      </c>
      <c r="C7" s="46">
        <v>17</v>
      </c>
      <c r="D7" s="16">
        <v>1510404109</v>
      </c>
      <c r="E7" s="17">
        <v>70</v>
      </c>
      <c r="F7" s="17">
        <f>E7*0.4</f>
        <v>28</v>
      </c>
      <c r="G7" s="17">
        <v>70</v>
      </c>
      <c r="H7" s="11">
        <f>G7*0.3</f>
        <v>21</v>
      </c>
      <c r="I7" s="18">
        <v>62</v>
      </c>
      <c r="J7" s="12">
        <f>I7*0.3</f>
        <v>18.599999999999998</v>
      </c>
      <c r="K7" s="76">
        <f>E7*0.4+G7*0.3+I7*0.3</f>
        <v>67.599999999999994</v>
      </c>
    </row>
    <row r="8" spans="1:11" ht="16.5">
      <c r="A8" s="74" t="s">
        <v>395</v>
      </c>
      <c r="B8" s="64" t="s">
        <v>16</v>
      </c>
      <c r="C8" s="47">
        <v>19</v>
      </c>
      <c r="D8" s="89">
        <v>1510404111</v>
      </c>
      <c r="E8" s="17">
        <v>74</v>
      </c>
      <c r="F8" s="17">
        <f>E8*0.4</f>
        <v>29.6</v>
      </c>
      <c r="G8" s="17">
        <v>76</v>
      </c>
      <c r="H8" s="11">
        <f>G8*0.3</f>
        <v>22.8</v>
      </c>
      <c r="I8" s="18">
        <v>67</v>
      </c>
      <c r="J8" s="12">
        <f>I8*0.3</f>
        <v>20.099999999999998</v>
      </c>
      <c r="K8" s="76">
        <f>E8*0.4+G8*0.3+I8*0.3</f>
        <v>72.5</v>
      </c>
    </row>
    <row r="9" spans="1:11" ht="16.5">
      <c r="A9" s="74" t="s">
        <v>396</v>
      </c>
      <c r="B9" s="64" t="s">
        <v>16</v>
      </c>
      <c r="C9" s="47">
        <v>20</v>
      </c>
      <c r="D9" s="16">
        <v>1510404112</v>
      </c>
      <c r="E9" s="17">
        <v>71</v>
      </c>
      <c r="F9" s="17">
        <f>E9*0.4</f>
        <v>28.400000000000002</v>
      </c>
      <c r="G9" s="17">
        <v>78</v>
      </c>
      <c r="H9" s="11">
        <f>G9*0.3</f>
        <v>23.4</v>
      </c>
      <c r="I9" s="18">
        <v>78.67</v>
      </c>
      <c r="J9" s="12">
        <f>I9*0.3</f>
        <v>23.600999999999999</v>
      </c>
      <c r="K9" s="76">
        <f>E9*0.4+G9*0.3+I9*0.3</f>
        <v>75.400999999999996</v>
      </c>
    </row>
    <row r="10" spans="1:11" ht="16.5">
      <c r="A10" s="7" t="s">
        <v>419</v>
      </c>
      <c r="B10" s="63" t="s">
        <v>16</v>
      </c>
      <c r="C10" s="41">
        <v>32</v>
      </c>
      <c r="D10" s="10">
        <v>1510404125</v>
      </c>
      <c r="E10" s="11">
        <v>66</v>
      </c>
      <c r="F10" s="11">
        <f>E10*0.4</f>
        <v>26.400000000000002</v>
      </c>
      <c r="G10" s="11">
        <v>70</v>
      </c>
      <c r="H10" s="11">
        <f>G10*0.3</f>
        <v>21</v>
      </c>
      <c r="I10" s="12">
        <v>60</v>
      </c>
      <c r="J10" s="12">
        <f>I10*0.3</f>
        <v>18</v>
      </c>
      <c r="K10" s="76">
        <f>E10*0.4+G10*0.3+I10*0.3</f>
        <v>65.400000000000006</v>
      </c>
    </row>
    <row r="11" spans="1:11" ht="16.5">
      <c r="A11" s="71" t="s">
        <v>422</v>
      </c>
      <c r="B11" s="63" t="s">
        <v>16</v>
      </c>
      <c r="C11" s="42">
        <v>34</v>
      </c>
      <c r="D11" s="10">
        <v>1510404127</v>
      </c>
      <c r="E11" s="11">
        <v>73</v>
      </c>
      <c r="F11" s="11">
        <f>E11*0.4</f>
        <v>29.200000000000003</v>
      </c>
      <c r="G11" s="17">
        <v>75</v>
      </c>
      <c r="H11" s="11">
        <f>G11*0.3</f>
        <v>22.5</v>
      </c>
      <c r="I11" s="12">
        <v>75</v>
      </c>
      <c r="J11" s="12">
        <f>I11*0.3</f>
        <v>22.5</v>
      </c>
      <c r="K11" s="76">
        <f>E11*0.4+G11*0.3+I11*0.3</f>
        <v>74.2</v>
      </c>
    </row>
    <row r="12" spans="1:11" ht="16.5">
      <c r="A12" s="13" t="s">
        <v>425</v>
      </c>
      <c r="B12" s="64" t="s">
        <v>16</v>
      </c>
      <c r="C12" s="47">
        <v>36</v>
      </c>
      <c r="D12" s="16">
        <v>1510404129</v>
      </c>
      <c r="E12" s="17">
        <v>66</v>
      </c>
      <c r="F12" s="17">
        <f>E12*0.4</f>
        <v>26.400000000000002</v>
      </c>
      <c r="G12" s="17">
        <v>62</v>
      </c>
      <c r="H12" s="11">
        <f>G12*0.3</f>
        <v>18.599999999999998</v>
      </c>
      <c r="I12" s="18">
        <v>80</v>
      </c>
      <c r="J12" s="12">
        <f>I12*0.3</f>
        <v>24</v>
      </c>
      <c r="K12" s="76">
        <f>E12*0.4+G12*0.3+I12*0.3</f>
        <v>69</v>
      </c>
    </row>
    <row r="13" spans="1:11" ht="16.5">
      <c r="A13" s="71" t="s">
        <v>428</v>
      </c>
      <c r="B13" s="63" t="s">
        <v>16</v>
      </c>
      <c r="C13" s="42">
        <v>38</v>
      </c>
      <c r="D13" s="10">
        <v>1510404131</v>
      </c>
      <c r="E13" s="11">
        <v>80</v>
      </c>
      <c r="F13" s="11">
        <f>E13*0.4</f>
        <v>32</v>
      </c>
      <c r="G13" s="17">
        <v>73</v>
      </c>
      <c r="H13" s="11">
        <f>G13*0.3</f>
        <v>21.9</v>
      </c>
      <c r="I13" s="24">
        <v>64</v>
      </c>
      <c r="J13" s="12">
        <f>I13*0.3</f>
        <v>19.2</v>
      </c>
      <c r="K13" s="76">
        <f>E13*0.4+G13*0.3+I13*0.3</f>
        <v>73.099999999999994</v>
      </c>
    </row>
    <row r="14" spans="1:11" ht="16.5">
      <c r="A14" s="71" t="s">
        <v>431</v>
      </c>
      <c r="B14" s="63" t="s">
        <v>16</v>
      </c>
      <c r="C14" s="42">
        <v>40</v>
      </c>
      <c r="D14" s="10">
        <v>1510404133</v>
      </c>
      <c r="E14" s="17">
        <v>71</v>
      </c>
      <c r="F14" s="17">
        <f>E14*0.4</f>
        <v>28.400000000000002</v>
      </c>
      <c r="G14" s="17">
        <v>64</v>
      </c>
      <c r="H14" s="11">
        <f>G14*0.3</f>
        <v>19.2</v>
      </c>
      <c r="I14" s="12">
        <v>61</v>
      </c>
      <c r="J14" s="12">
        <f>I14*0.3</f>
        <v>18.3</v>
      </c>
      <c r="K14" s="76">
        <f>E14*0.4+G14*0.3+I14*0.3</f>
        <v>65.900000000000006</v>
      </c>
    </row>
    <row r="15" spans="1:11" ht="16.5">
      <c r="A15" s="71" t="s">
        <v>442</v>
      </c>
      <c r="B15" s="63" t="s">
        <v>16</v>
      </c>
      <c r="C15" s="42">
        <v>46</v>
      </c>
      <c r="D15" s="10">
        <v>1510404139</v>
      </c>
      <c r="E15" s="11">
        <v>70</v>
      </c>
      <c r="F15" s="17">
        <f>E15*0.4</f>
        <v>28</v>
      </c>
      <c r="G15" s="11">
        <v>70</v>
      </c>
      <c r="H15" s="11">
        <f>G15*0.3</f>
        <v>21</v>
      </c>
      <c r="I15" s="18">
        <v>70</v>
      </c>
      <c r="J15" s="12">
        <f>I15*0.3</f>
        <v>21</v>
      </c>
      <c r="K15" s="76">
        <f>E15*0.4+G15*0.3+I15*0.3</f>
        <v>70</v>
      </c>
    </row>
    <row r="16" spans="1:11" ht="16.5">
      <c r="A16" s="71" t="s">
        <v>443</v>
      </c>
      <c r="B16" s="63" t="s">
        <v>16</v>
      </c>
      <c r="C16" s="42">
        <v>47</v>
      </c>
      <c r="D16" s="10">
        <v>1510404140</v>
      </c>
      <c r="E16" s="11">
        <v>73</v>
      </c>
      <c r="F16" s="11">
        <f>E16*0.4</f>
        <v>29.200000000000003</v>
      </c>
      <c r="G16" s="17">
        <v>67</v>
      </c>
      <c r="H16" s="11">
        <f>G16*0.3</f>
        <v>20.099999999999998</v>
      </c>
      <c r="I16" s="24">
        <v>64.67</v>
      </c>
      <c r="J16" s="12">
        <f>I16*0.3</f>
        <v>19.401</v>
      </c>
      <c r="K16" s="76">
        <f>E16*0.4+G16*0.3+I16*0.3</f>
        <v>68.700999999999993</v>
      </c>
    </row>
    <row r="17" spans="1:11" ht="16.5">
      <c r="A17" s="71" t="s">
        <v>446</v>
      </c>
      <c r="B17" s="63" t="s">
        <v>447</v>
      </c>
      <c r="C17" s="42">
        <v>49</v>
      </c>
      <c r="D17" s="16">
        <v>1510404142</v>
      </c>
      <c r="E17" s="11">
        <v>82</v>
      </c>
      <c r="F17" s="11">
        <f>E17*0.4</f>
        <v>32.800000000000004</v>
      </c>
      <c r="G17" s="17">
        <v>79</v>
      </c>
      <c r="H17" s="17">
        <f>G17*0.3</f>
        <v>23.7</v>
      </c>
      <c r="I17" s="18">
        <v>69</v>
      </c>
      <c r="J17" s="12">
        <f>I17*0.3</f>
        <v>20.7</v>
      </c>
      <c r="K17" s="76">
        <f>E17*0.4+G17*0.3+I17*0.3</f>
        <v>77.2</v>
      </c>
    </row>
    <row r="18" spans="1:11" ht="16.5">
      <c r="A18" s="48" t="s">
        <v>450</v>
      </c>
      <c r="B18" s="84" t="s">
        <v>16</v>
      </c>
      <c r="C18" s="44">
        <v>51</v>
      </c>
      <c r="D18" s="87">
        <v>1510404144</v>
      </c>
      <c r="E18" s="11">
        <v>78</v>
      </c>
      <c r="F18" s="11">
        <v>31.2</v>
      </c>
      <c r="G18" s="90">
        <v>75</v>
      </c>
      <c r="H18" s="11">
        <f>G18*0.3</f>
        <v>22.5</v>
      </c>
      <c r="I18" s="12">
        <v>82.3</v>
      </c>
      <c r="J18" s="12">
        <f>I18*0.3</f>
        <v>24.689999999999998</v>
      </c>
      <c r="K18" s="76">
        <f>E18*0.4+G18*0.3+I18*0.3</f>
        <v>78.39</v>
      </c>
    </row>
    <row r="19" spans="1:11" ht="16.5">
      <c r="A19" s="71" t="s">
        <v>372</v>
      </c>
      <c r="B19" s="64" t="s">
        <v>16</v>
      </c>
      <c r="C19" s="47">
        <v>5</v>
      </c>
      <c r="D19" s="16">
        <v>1510703123</v>
      </c>
      <c r="E19" s="17">
        <v>61</v>
      </c>
      <c r="F19" s="17">
        <f>E19*0.4</f>
        <v>24.400000000000002</v>
      </c>
      <c r="G19" s="17">
        <v>65</v>
      </c>
      <c r="H19" s="11">
        <f>G19*0.3</f>
        <v>19.5</v>
      </c>
      <c r="I19" s="18">
        <v>61.3</v>
      </c>
      <c r="J19" s="12">
        <f>I19*0.3</f>
        <v>18.389999999999997</v>
      </c>
      <c r="K19" s="76">
        <f>E19*0.4+G19*0.3+I19*0.3</f>
        <v>62.290000000000006</v>
      </c>
    </row>
    <row r="20" spans="1:11" ht="16.5">
      <c r="A20" s="71" t="s">
        <v>373</v>
      </c>
      <c r="B20" s="64" t="s">
        <v>374</v>
      </c>
      <c r="C20" s="47">
        <v>6</v>
      </c>
      <c r="D20" s="88">
        <v>1510703206</v>
      </c>
      <c r="E20" s="17">
        <v>72</v>
      </c>
      <c r="F20" s="17">
        <f>E20*0.4</f>
        <v>28.8</v>
      </c>
      <c r="G20" s="17">
        <v>69</v>
      </c>
      <c r="H20" s="17">
        <f>G20*0.3</f>
        <v>20.7</v>
      </c>
      <c r="I20" s="18">
        <v>66</v>
      </c>
      <c r="J20" s="12">
        <f>I20*0.3</f>
        <v>19.8</v>
      </c>
      <c r="K20" s="76">
        <f>E20*0.4+G20*0.3+I20*0.3</f>
        <v>69.3</v>
      </c>
    </row>
    <row r="21" spans="1:11" ht="16.5">
      <c r="A21" s="71" t="s">
        <v>377</v>
      </c>
      <c r="B21" s="64" t="s">
        <v>16</v>
      </c>
      <c r="C21" s="47">
        <v>8</v>
      </c>
      <c r="D21" s="16">
        <v>1510703420</v>
      </c>
      <c r="E21" s="17">
        <v>68</v>
      </c>
      <c r="F21" s="17">
        <f>E21*0.4</f>
        <v>27.200000000000003</v>
      </c>
      <c r="G21" s="17">
        <v>70</v>
      </c>
      <c r="H21" s="11">
        <f>G21*0.3</f>
        <v>21</v>
      </c>
      <c r="I21" s="18">
        <v>64</v>
      </c>
      <c r="J21" s="12">
        <f>I21*0.3</f>
        <v>19.2</v>
      </c>
      <c r="K21" s="76">
        <f>E21*0.4+G21*0.3+I21*0.3</f>
        <v>67.400000000000006</v>
      </c>
    </row>
    <row r="22" spans="1:11" ht="16.5">
      <c r="A22" s="71" t="s">
        <v>367</v>
      </c>
      <c r="B22" s="63" t="s">
        <v>16</v>
      </c>
      <c r="C22" s="42">
        <v>2</v>
      </c>
      <c r="D22" s="10" t="s">
        <v>368</v>
      </c>
      <c r="E22" s="11">
        <v>70</v>
      </c>
      <c r="F22" s="11">
        <f>E22*0.4</f>
        <v>28</v>
      </c>
      <c r="G22" s="11">
        <v>66</v>
      </c>
      <c r="H22" s="11">
        <f>G22*0.3</f>
        <v>19.8</v>
      </c>
      <c r="I22" s="12">
        <v>79</v>
      </c>
      <c r="J22" s="12">
        <f>I22*0.3</f>
        <v>23.7</v>
      </c>
      <c r="K22" s="76">
        <f>E22*0.4+G22*0.3+I22*0.3</f>
        <v>71.5</v>
      </c>
    </row>
    <row r="23" spans="1:11" ht="16.5">
      <c r="A23" s="71" t="s">
        <v>370</v>
      </c>
      <c r="B23" s="64" t="s">
        <v>16</v>
      </c>
      <c r="C23" s="47">
        <v>4</v>
      </c>
      <c r="D23" s="16" t="s">
        <v>371</v>
      </c>
      <c r="E23" s="17">
        <v>85</v>
      </c>
      <c r="F23" s="17">
        <f>E23*0.4</f>
        <v>34</v>
      </c>
      <c r="G23" s="17">
        <v>80</v>
      </c>
      <c r="H23" s="11">
        <f>G23*0.3</f>
        <v>24</v>
      </c>
      <c r="I23" s="18">
        <v>68</v>
      </c>
      <c r="J23" s="12">
        <f>I23*0.3</f>
        <v>20.399999999999999</v>
      </c>
      <c r="K23" s="76">
        <f>E23*0.4+G23*0.3+I23*0.3</f>
        <v>78.400000000000006</v>
      </c>
    </row>
    <row r="24" spans="1:11" ht="16.5">
      <c r="A24" s="71" t="s">
        <v>379</v>
      </c>
      <c r="B24" s="64" t="s">
        <v>16</v>
      </c>
      <c r="C24" s="47">
        <v>10</v>
      </c>
      <c r="D24" s="16" t="s">
        <v>380</v>
      </c>
      <c r="E24" s="17">
        <v>80</v>
      </c>
      <c r="F24" s="17">
        <f>E24*0.4</f>
        <v>32</v>
      </c>
      <c r="G24" s="17">
        <v>73</v>
      </c>
      <c r="H24" s="11">
        <f>G24*0.3</f>
        <v>21.9</v>
      </c>
      <c r="I24" s="18">
        <v>85</v>
      </c>
      <c r="J24" s="12">
        <f>I24*0.3</f>
        <v>25.5</v>
      </c>
      <c r="K24" s="76">
        <f>E24*0.4+G24*0.3+I24*0.3</f>
        <v>79.400000000000006</v>
      </c>
    </row>
    <row r="25" spans="1:11" ht="16.5">
      <c r="A25" s="74" t="s">
        <v>381</v>
      </c>
      <c r="B25" s="64" t="s">
        <v>16</v>
      </c>
      <c r="C25" s="47">
        <v>11</v>
      </c>
      <c r="D25" s="16" t="s">
        <v>382</v>
      </c>
      <c r="E25" s="17">
        <v>73</v>
      </c>
      <c r="F25" s="17">
        <f>E25*0.4</f>
        <v>29.200000000000003</v>
      </c>
      <c r="G25" s="17">
        <v>67</v>
      </c>
      <c r="H25" s="11">
        <f>G25*0.3</f>
        <v>20.099999999999998</v>
      </c>
      <c r="I25" s="18">
        <v>70</v>
      </c>
      <c r="J25" s="12">
        <f>I25*0.3</f>
        <v>21</v>
      </c>
      <c r="K25" s="76">
        <f>E25*0.4+G25*0.3+I25*0.3</f>
        <v>70.3</v>
      </c>
    </row>
    <row r="26" spans="1:11" ht="16.5">
      <c r="A26" s="26" t="s">
        <v>383</v>
      </c>
      <c r="B26" s="65" t="s">
        <v>13</v>
      </c>
      <c r="C26" s="47">
        <v>12</v>
      </c>
      <c r="D26" s="16" t="s">
        <v>384</v>
      </c>
      <c r="E26" s="17">
        <v>87</v>
      </c>
      <c r="F26" s="17">
        <f>E26*0.4</f>
        <v>34.800000000000004</v>
      </c>
      <c r="G26" s="17">
        <v>88</v>
      </c>
      <c r="H26" s="11">
        <f>G26*0.3</f>
        <v>26.4</v>
      </c>
      <c r="I26" s="20">
        <v>80</v>
      </c>
      <c r="J26" s="12">
        <f>I26*0.3</f>
        <v>24</v>
      </c>
      <c r="K26" s="76">
        <f>E26*0.4+G26*0.3+I26*0.3</f>
        <v>85.2</v>
      </c>
    </row>
    <row r="27" spans="1:11" ht="16.5">
      <c r="A27" s="79" t="s">
        <v>385</v>
      </c>
      <c r="B27" s="64" t="s">
        <v>16</v>
      </c>
      <c r="C27" s="47">
        <v>13</v>
      </c>
      <c r="D27" s="66" t="s">
        <v>386</v>
      </c>
      <c r="E27" s="17">
        <v>71</v>
      </c>
      <c r="F27" s="17">
        <f>E27*0.4</f>
        <v>28.400000000000002</v>
      </c>
      <c r="G27" s="67">
        <v>74</v>
      </c>
      <c r="H27" s="11">
        <f>G27*0.3</f>
        <v>22.2</v>
      </c>
      <c r="I27" s="18">
        <v>81</v>
      </c>
      <c r="J27" s="12">
        <f>I27*0.3</f>
        <v>24.3</v>
      </c>
      <c r="K27" s="76">
        <f>E27*0.4+G27*0.3+I27*0.3</f>
        <v>74.900000000000006</v>
      </c>
    </row>
    <row r="28" spans="1:11" ht="16.5">
      <c r="A28" s="74" t="s">
        <v>388</v>
      </c>
      <c r="B28" s="64" t="s">
        <v>16</v>
      </c>
      <c r="C28" s="47">
        <v>15</v>
      </c>
      <c r="D28" s="16" t="s">
        <v>389</v>
      </c>
      <c r="E28" s="17">
        <v>80</v>
      </c>
      <c r="F28" s="17">
        <f>E28*0.4</f>
        <v>32</v>
      </c>
      <c r="G28" s="17">
        <v>74</v>
      </c>
      <c r="H28" s="11">
        <f>G28*0.3</f>
        <v>22.2</v>
      </c>
      <c r="I28" s="20">
        <v>73</v>
      </c>
      <c r="J28" s="12">
        <f>I28*0.3</f>
        <v>21.9</v>
      </c>
      <c r="K28" s="76">
        <f>E28*0.4+G28*0.3+I28*0.3</f>
        <v>76.099999999999994</v>
      </c>
    </row>
    <row r="29" spans="1:11" ht="16.5">
      <c r="A29" s="79" t="s">
        <v>390</v>
      </c>
      <c r="B29" s="64" t="s">
        <v>16</v>
      </c>
      <c r="C29" s="47">
        <v>16</v>
      </c>
      <c r="D29" s="16" t="s">
        <v>391</v>
      </c>
      <c r="E29" s="17">
        <v>80</v>
      </c>
      <c r="F29" s="17">
        <f>E29*0.4</f>
        <v>32</v>
      </c>
      <c r="G29" s="17">
        <v>75</v>
      </c>
      <c r="H29" s="11">
        <f>G29*0.3</f>
        <v>22.5</v>
      </c>
      <c r="I29" s="18">
        <v>72</v>
      </c>
      <c r="J29" s="12">
        <f>I29*0.3</f>
        <v>21.599999999999998</v>
      </c>
      <c r="K29" s="76">
        <f>E29*0.4+G29*0.3+I29*0.3</f>
        <v>76.099999999999994</v>
      </c>
    </row>
    <row r="30" spans="1:11" ht="16.5">
      <c r="A30" s="74" t="s">
        <v>393</v>
      </c>
      <c r="B30" s="64" t="s">
        <v>16</v>
      </c>
      <c r="C30" s="47">
        <v>18</v>
      </c>
      <c r="D30" s="16" t="s">
        <v>394</v>
      </c>
      <c r="E30" s="17">
        <v>70</v>
      </c>
      <c r="F30" s="17">
        <f>E30*0.4</f>
        <v>28</v>
      </c>
      <c r="G30" s="17">
        <v>67</v>
      </c>
      <c r="H30" s="11">
        <f>G30*0.3</f>
        <v>20.099999999999998</v>
      </c>
      <c r="I30" s="20">
        <v>71</v>
      </c>
      <c r="J30" s="12">
        <f>I30*0.3</f>
        <v>21.3</v>
      </c>
      <c r="K30" s="76">
        <f>E30*0.4+G30*0.3+I30*0.3</f>
        <v>69.399999999999991</v>
      </c>
    </row>
    <row r="31" spans="1:11" ht="16.5">
      <c r="A31" s="71" t="s">
        <v>397</v>
      </c>
      <c r="B31" s="64" t="s">
        <v>16</v>
      </c>
      <c r="C31" s="47">
        <v>21</v>
      </c>
      <c r="D31" s="16" t="s">
        <v>398</v>
      </c>
      <c r="E31" s="17">
        <v>68</v>
      </c>
      <c r="F31" s="17">
        <f>E31*0.4</f>
        <v>27.200000000000003</v>
      </c>
      <c r="G31" s="17">
        <v>65</v>
      </c>
      <c r="H31" s="11">
        <f>G31*0.3</f>
        <v>19.5</v>
      </c>
      <c r="I31" s="18">
        <v>80.33</v>
      </c>
      <c r="J31" s="12">
        <f>I31*0.3</f>
        <v>24.099</v>
      </c>
      <c r="K31" s="76">
        <f>E31*0.4+G31*0.3+I31*0.3</f>
        <v>70.799000000000007</v>
      </c>
    </row>
    <row r="32" spans="1:11" ht="16.5">
      <c r="A32" s="71" t="s">
        <v>399</v>
      </c>
      <c r="B32" s="63" t="s">
        <v>16</v>
      </c>
      <c r="C32" s="42">
        <v>22</v>
      </c>
      <c r="D32" s="10" t="s">
        <v>400</v>
      </c>
      <c r="E32" s="11">
        <v>76</v>
      </c>
      <c r="F32" s="11">
        <f>E32*0.4</f>
        <v>30.400000000000002</v>
      </c>
      <c r="G32" s="11">
        <v>75</v>
      </c>
      <c r="H32" s="11">
        <f>G32*0.3</f>
        <v>22.5</v>
      </c>
      <c r="I32" s="12">
        <v>74.33</v>
      </c>
      <c r="J32" s="12">
        <f>I32*0.3</f>
        <v>22.298999999999999</v>
      </c>
      <c r="K32" s="76">
        <f>E32*0.4+G32*0.3+I32*0.3</f>
        <v>75.199000000000012</v>
      </c>
    </row>
    <row r="33" spans="1:11" ht="16.5">
      <c r="A33" s="71" t="s">
        <v>401</v>
      </c>
      <c r="B33" s="63" t="s">
        <v>16</v>
      </c>
      <c r="C33" s="42">
        <v>23</v>
      </c>
      <c r="D33" s="10" t="s">
        <v>402</v>
      </c>
      <c r="E33" s="11">
        <v>82</v>
      </c>
      <c r="F33" s="11">
        <f>E33*0.4</f>
        <v>32.800000000000004</v>
      </c>
      <c r="G33" s="11">
        <v>79</v>
      </c>
      <c r="H33" s="11">
        <f>G33*0.3</f>
        <v>23.7</v>
      </c>
      <c r="I33" s="12">
        <v>79.3</v>
      </c>
      <c r="J33" s="12">
        <f>I33*0.3</f>
        <v>23.79</v>
      </c>
      <c r="K33" s="76">
        <f>E33*0.4+G33*0.3+I33*0.3</f>
        <v>80.289999999999992</v>
      </c>
    </row>
    <row r="34" spans="1:11" ht="16.5">
      <c r="A34" s="7" t="s">
        <v>403</v>
      </c>
      <c r="B34" s="62" t="s">
        <v>13</v>
      </c>
      <c r="C34" s="42">
        <v>24</v>
      </c>
      <c r="D34" s="10" t="s">
        <v>404</v>
      </c>
      <c r="E34" s="11">
        <v>70</v>
      </c>
      <c r="F34" s="11">
        <f>E34*0.4</f>
        <v>28</v>
      </c>
      <c r="G34" s="11">
        <v>64</v>
      </c>
      <c r="H34" s="11">
        <f>G34*0.3</f>
        <v>19.2</v>
      </c>
      <c r="I34" s="24">
        <v>70</v>
      </c>
      <c r="J34" s="12">
        <f>I34*0.3</f>
        <v>21</v>
      </c>
      <c r="K34" s="76">
        <f>E34*0.4+G34*0.3+I34*0.3</f>
        <v>68.2</v>
      </c>
    </row>
    <row r="35" spans="1:11" ht="16.5">
      <c r="A35" s="71" t="s">
        <v>405</v>
      </c>
      <c r="B35" s="63" t="s">
        <v>16</v>
      </c>
      <c r="C35" s="41">
        <v>25</v>
      </c>
      <c r="D35" s="10" t="s">
        <v>406</v>
      </c>
      <c r="E35" s="11">
        <v>76</v>
      </c>
      <c r="F35" s="11">
        <f>E35*0.4</f>
        <v>30.400000000000002</v>
      </c>
      <c r="G35" s="11">
        <v>69</v>
      </c>
      <c r="H35" s="11">
        <f>G35*0.3</f>
        <v>20.7</v>
      </c>
      <c r="I35" s="12">
        <v>65</v>
      </c>
      <c r="J35" s="12">
        <f>I35*0.3</f>
        <v>19.5</v>
      </c>
      <c r="K35" s="76">
        <f>E35*0.4+G35*0.3+I35*0.3</f>
        <v>70.599999999999994</v>
      </c>
    </row>
    <row r="36" spans="1:11" ht="16.5">
      <c r="A36" s="72" t="s">
        <v>407</v>
      </c>
      <c r="B36" s="62" t="s">
        <v>13</v>
      </c>
      <c r="C36" s="42">
        <v>26</v>
      </c>
      <c r="D36" s="10" t="s">
        <v>408</v>
      </c>
      <c r="E36" s="11">
        <v>73</v>
      </c>
      <c r="F36" s="11">
        <f>E36*0.4</f>
        <v>29.200000000000003</v>
      </c>
      <c r="G36" s="11">
        <v>67</v>
      </c>
      <c r="H36" s="11">
        <f>G36*0.3</f>
        <v>20.099999999999998</v>
      </c>
      <c r="I36" s="12">
        <v>74</v>
      </c>
      <c r="J36" s="12">
        <f>I36*0.3</f>
        <v>22.2</v>
      </c>
      <c r="K36" s="76">
        <f>E36*0.4+G36*0.3+I36*0.3</f>
        <v>71.5</v>
      </c>
    </row>
    <row r="37" spans="1:11" ht="16.5">
      <c r="A37" s="71" t="s">
        <v>409</v>
      </c>
      <c r="B37" s="63" t="s">
        <v>16</v>
      </c>
      <c r="C37" s="42">
        <v>27</v>
      </c>
      <c r="D37" s="10" t="s">
        <v>410</v>
      </c>
      <c r="E37" s="11">
        <v>70</v>
      </c>
      <c r="F37" s="11">
        <f>E37*0.4</f>
        <v>28</v>
      </c>
      <c r="G37" s="11">
        <v>73</v>
      </c>
      <c r="H37" s="11">
        <f>G37*0.3</f>
        <v>21.9</v>
      </c>
      <c r="I37" s="12">
        <v>72</v>
      </c>
      <c r="J37" s="12">
        <f>I37*0.3</f>
        <v>21.599999999999998</v>
      </c>
      <c r="K37" s="76">
        <f>E37*0.4+G37*0.3+I37*0.3</f>
        <v>71.5</v>
      </c>
    </row>
    <row r="38" spans="1:11" ht="16.5">
      <c r="A38" s="71" t="s">
        <v>411</v>
      </c>
      <c r="B38" s="63" t="s">
        <v>16</v>
      </c>
      <c r="C38" s="42">
        <v>28</v>
      </c>
      <c r="D38" s="10" t="s">
        <v>412</v>
      </c>
      <c r="E38" s="11">
        <v>85</v>
      </c>
      <c r="F38" s="11">
        <f>E38*0.4</f>
        <v>34</v>
      </c>
      <c r="G38" s="11">
        <v>85</v>
      </c>
      <c r="H38" s="11">
        <f>G38*0.3</f>
        <v>25.5</v>
      </c>
      <c r="I38" s="12">
        <v>76</v>
      </c>
      <c r="J38" s="12">
        <f>I38*0.3</f>
        <v>22.8</v>
      </c>
      <c r="K38" s="76">
        <f>E38*0.4+G38*0.3+I38*0.3</f>
        <v>82.3</v>
      </c>
    </row>
    <row r="39" spans="1:11" ht="16.5">
      <c r="A39" s="71" t="s">
        <v>413</v>
      </c>
      <c r="B39" s="63" t="s">
        <v>16</v>
      </c>
      <c r="C39" s="42">
        <v>29</v>
      </c>
      <c r="D39" s="10" t="s">
        <v>414</v>
      </c>
      <c r="E39" s="11">
        <v>72</v>
      </c>
      <c r="F39" s="11">
        <f>E39*0.4</f>
        <v>28.8</v>
      </c>
      <c r="G39" s="11">
        <v>67</v>
      </c>
      <c r="H39" s="11">
        <f>G39*0.3</f>
        <v>20.099999999999998</v>
      </c>
      <c r="I39" s="24">
        <v>63</v>
      </c>
      <c r="J39" s="12">
        <f>I39*0.3</f>
        <v>18.899999999999999</v>
      </c>
      <c r="K39" s="76">
        <f>E39*0.4+G39*0.3+I39*0.3</f>
        <v>67.8</v>
      </c>
    </row>
    <row r="40" spans="1:11" ht="16.5">
      <c r="A40" s="71" t="s">
        <v>415</v>
      </c>
      <c r="B40" s="63" t="s">
        <v>16</v>
      </c>
      <c r="C40" s="42">
        <v>30</v>
      </c>
      <c r="D40" s="10" t="s">
        <v>416</v>
      </c>
      <c r="E40" s="11">
        <v>75</v>
      </c>
      <c r="F40" s="11">
        <f>E40*0.4</f>
        <v>30</v>
      </c>
      <c r="G40" s="11">
        <v>80</v>
      </c>
      <c r="H40" s="11">
        <f>G40*0.3</f>
        <v>24</v>
      </c>
      <c r="I40" s="12">
        <v>73</v>
      </c>
      <c r="J40" s="12">
        <f>I40*0.3</f>
        <v>21.9</v>
      </c>
      <c r="K40" s="76">
        <f>E40*0.4+G40*0.3+I40*0.3</f>
        <v>75.900000000000006</v>
      </c>
    </row>
    <row r="41" spans="1:11" ht="16.5">
      <c r="A41" s="7" t="s">
        <v>417</v>
      </c>
      <c r="B41" s="62" t="s">
        <v>13</v>
      </c>
      <c r="C41" s="41">
        <v>31</v>
      </c>
      <c r="D41" s="10" t="s">
        <v>418</v>
      </c>
      <c r="E41" s="11">
        <v>83</v>
      </c>
      <c r="F41" s="11">
        <f>E41*0.4</f>
        <v>33.200000000000003</v>
      </c>
      <c r="G41" s="11">
        <v>88</v>
      </c>
      <c r="H41" s="11">
        <f>G41*0.3</f>
        <v>26.4</v>
      </c>
      <c r="I41" s="12">
        <v>74</v>
      </c>
      <c r="J41" s="12">
        <f>I41*0.3</f>
        <v>22.2</v>
      </c>
      <c r="K41" s="76">
        <f>E41*0.4+G41*0.3+I41*0.3</f>
        <v>81.8</v>
      </c>
    </row>
    <row r="42" spans="1:11" ht="16.5">
      <c r="A42" s="71" t="s">
        <v>420</v>
      </c>
      <c r="B42" s="63" t="s">
        <v>16</v>
      </c>
      <c r="C42" s="42">
        <v>33</v>
      </c>
      <c r="D42" s="10" t="s">
        <v>421</v>
      </c>
      <c r="E42" s="11">
        <v>73</v>
      </c>
      <c r="F42" s="11">
        <f>E42*0.4</f>
        <v>29.200000000000003</v>
      </c>
      <c r="G42" s="11">
        <v>69</v>
      </c>
      <c r="H42" s="11">
        <f>G42*0.3</f>
        <v>20.7</v>
      </c>
      <c r="I42" s="12">
        <v>68</v>
      </c>
      <c r="J42" s="12">
        <f>I42*0.3</f>
        <v>20.399999999999999</v>
      </c>
      <c r="K42" s="76">
        <f>E42*0.4+G42*0.3+I42*0.3</f>
        <v>70.300000000000011</v>
      </c>
    </row>
    <row r="43" spans="1:11" ht="16.5">
      <c r="A43" s="7" t="s">
        <v>423</v>
      </c>
      <c r="B43" s="62" t="s">
        <v>13</v>
      </c>
      <c r="C43" s="42">
        <v>35</v>
      </c>
      <c r="D43" s="10" t="s">
        <v>424</v>
      </c>
      <c r="E43" s="11">
        <v>70</v>
      </c>
      <c r="F43" s="11">
        <f>E43*0.4</f>
        <v>28</v>
      </c>
      <c r="G43" s="11">
        <v>66</v>
      </c>
      <c r="H43" s="11">
        <f>G43*0.3</f>
        <v>19.8</v>
      </c>
      <c r="I43" s="12">
        <v>67</v>
      </c>
      <c r="J43" s="12">
        <f>I43*0.3</f>
        <v>20.099999999999998</v>
      </c>
      <c r="K43" s="76">
        <f>E43*0.4+G43*0.3+I43*0.3</f>
        <v>67.899999999999991</v>
      </c>
    </row>
    <row r="44" spans="1:11" ht="16.5">
      <c r="A44" s="74" t="s">
        <v>426</v>
      </c>
      <c r="B44" s="64" t="s">
        <v>16</v>
      </c>
      <c r="C44" s="47">
        <v>37</v>
      </c>
      <c r="D44" s="16" t="s">
        <v>427</v>
      </c>
      <c r="E44" s="17">
        <v>78</v>
      </c>
      <c r="F44" s="17">
        <f>E44*0.4</f>
        <v>31.200000000000003</v>
      </c>
      <c r="G44" s="17">
        <v>76</v>
      </c>
      <c r="H44" s="11">
        <f>G44*0.3</f>
        <v>22.8</v>
      </c>
      <c r="I44" s="18">
        <v>65</v>
      </c>
      <c r="J44" s="12">
        <f>I44*0.3</f>
        <v>19.5</v>
      </c>
      <c r="K44" s="76">
        <f>E44*0.4+G44*0.3+I44*0.3</f>
        <v>73.5</v>
      </c>
    </row>
    <row r="45" spans="1:11" ht="16.5">
      <c r="A45" s="71" t="s">
        <v>429</v>
      </c>
      <c r="B45" s="63" t="s">
        <v>13</v>
      </c>
      <c r="C45" s="42">
        <v>39</v>
      </c>
      <c r="D45" s="10" t="s">
        <v>430</v>
      </c>
      <c r="E45" s="11">
        <v>75</v>
      </c>
      <c r="F45" s="11">
        <f>E45*0.4</f>
        <v>30</v>
      </c>
      <c r="G45" s="11">
        <v>78</v>
      </c>
      <c r="H45" s="11">
        <f>G45*0.3</f>
        <v>23.4</v>
      </c>
      <c r="I45" s="12">
        <v>68</v>
      </c>
      <c r="J45" s="12">
        <f>I45*0.3</f>
        <v>20.399999999999999</v>
      </c>
      <c r="K45" s="76">
        <f>E45*0.4+G45*0.3+I45*0.3</f>
        <v>73.8</v>
      </c>
    </row>
    <row r="46" spans="1:11" ht="16.5">
      <c r="A46" s="71" t="s">
        <v>432</v>
      </c>
      <c r="B46" s="63" t="s">
        <v>16</v>
      </c>
      <c r="C46" s="41">
        <v>41</v>
      </c>
      <c r="D46" s="10" t="s">
        <v>433</v>
      </c>
      <c r="E46" s="11">
        <v>65</v>
      </c>
      <c r="F46" s="11">
        <f>E46*0.4</f>
        <v>26</v>
      </c>
      <c r="G46" s="11">
        <v>60</v>
      </c>
      <c r="H46" s="11">
        <f>G46*0.3</f>
        <v>18</v>
      </c>
      <c r="I46" s="12">
        <v>60</v>
      </c>
      <c r="J46" s="12">
        <f>I46*0.3</f>
        <v>18</v>
      </c>
      <c r="K46" s="76">
        <f>E46*0.4+G46*0.3+I46*0.3</f>
        <v>62</v>
      </c>
    </row>
    <row r="47" spans="1:11" ht="16.5">
      <c r="A47" s="71" t="s">
        <v>434</v>
      </c>
      <c r="B47" s="63" t="s">
        <v>16</v>
      </c>
      <c r="C47" s="42">
        <v>42</v>
      </c>
      <c r="D47" s="10" t="s">
        <v>435</v>
      </c>
      <c r="E47" s="11">
        <v>78</v>
      </c>
      <c r="F47" s="11">
        <f>E47*0.4</f>
        <v>31.200000000000003</v>
      </c>
      <c r="G47" s="17">
        <v>80</v>
      </c>
      <c r="H47" s="11">
        <f>G47*0.3</f>
        <v>24</v>
      </c>
      <c r="I47" s="12">
        <v>80</v>
      </c>
      <c r="J47" s="12">
        <f>I47*0.3</f>
        <v>24</v>
      </c>
      <c r="K47" s="76">
        <f>E47*0.4+G47*0.3+I47*0.3</f>
        <v>79.2</v>
      </c>
    </row>
    <row r="48" spans="1:11" ht="16.5">
      <c r="A48" s="73" t="s">
        <v>436</v>
      </c>
      <c r="B48" s="63" t="s">
        <v>16</v>
      </c>
      <c r="C48" s="42">
        <v>43</v>
      </c>
      <c r="D48" s="68" t="s">
        <v>437</v>
      </c>
      <c r="E48" s="11">
        <v>75</v>
      </c>
      <c r="F48" s="11">
        <f>E48*0.4</f>
        <v>30</v>
      </c>
      <c r="G48" s="69">
        <v>68</v>
      </c>
      <c r="H48" s="11">
        <f>G48*0.3</f>
        <v>20.399999999999999</v>
      </c>
      <c r="I48" s="12">
        <v>70</v>
      </c>
      <c r="J48" s="12">
        <f>I48*0.3</f>
        <v>21</v>
      </c>
      <c r="K48" s="76">
        <f>E48*0.4+G48*0.3+I48*0.3</f>
        <v>71.400000000000006</v>
      </c>
    </row>
    <row r="49" spans="1:11" ht="16.5">
      <c r="A49" s="7" t="s">
        <v>438</v>
      </c>
      <c r="B49" s="62" t="s">
        <v>13</v>
      </c>
      <c r="C49" s="42">
        <v>44</v>
      </c>
      <c r="D49" s="10" t="s">
        <v>439</v>
      </c>
      <c r="E49" s="11">
        <v>75</v>
      </c>
      <c r="F49" s="11">
        <f>E49*0.4</f>
        <v>30</v>
      </c>
      <c r="G49" s="11">
        <v>70</v>
      </c>
      <c r="H49" s="11">
        <f>G49*0.3</f>
        <v>21</v>
      </c>
      <c r="I49" s="12">
        <v>72</v>
      </c>
      <c r="J49" s="12">
        <f>I49*0.3</f>
        <v>21.599999999999998</v>
      </c>
      <c r="K49" s="76">
        <f>E49*0.4+G49*0.3+I49*0.3</f>
        <v>72.599999999999994</v>
      </c>
    </row>
    <row r="50" spans="1:11" ht="16.5">
      <c r="A50" s="71" t="s">
        <v>440</v>
      </c>
      <c r="B50" s="63" t="s">
        <v>16</v>
      </c>
      <c r="C50" s="42">
        <v>45</v>
      </c>
      <c r="D50" s="10" t="s">
        <v>441</v>
      </c>
      <c r="E50" s="11">
        <v>73</v>
      </c>
      <c r="F50" s="11">
        <f>E50*0.4</f>
        <v>29.200000000000003</v>
      </c>
      <c r="G50" s="11">
        <v>67</v>
      </c>
      <c r="H50" s="11">
        <f>G50*0.3</f>
        <v>20.099999999999998</v>
      </c>
      <c r="I50" s="18">
        <v>70</v>
      </c>
      <c r="J50" s="12">
        <f>I50*0.3</f>
        <v>21</v>
      </c>
      <c r="K50" s="76">
        <f>E50*0.4+G50*0.3+I50*0.3</f>
        <v>70.3</v>
      </c>
    </row>
    <row r="51" spans="1:11" ht="16.5">
      <c r="A51" s="74" t="s">
        <v>444</v>
      </c>
      <c r="B51" s="64" t="s">
        <v>16</v>
      </c>
      <c r="C51" s="47">
        <v>48</v>
      </c>
      <c r="D51" s="16" t="s">
        <v>445</v>
      </c>
      <c r="E51" s="11">
        <v>71</v>
      </c>
      <c r="F51" s="11">
        <f>E51*0.4</f>
        <v>28.400000000000002</v>
      </c>
      <c r="G51" s="17">
        <v>66</v>
      </c>
      <c r="H51" s="11">
        <f>G51*0.3</f>
        <v>19.8</v>
      </c>
      <c r="I51" s="18">
        <v>80</v>
      </c>
      <c r="J51" s="12">
        <f>I51*0.3</f>
        <v>24</v>
      </c>
      <c r="K51" s="76">
        <f>E51*0.4+G51*0.3+I51*0.3</f>
        <v>72.2</v>
      </c>
    </row>
    <row r="52" spans="1:11" ht="16.5">
      <c r="A52" s="73" t="s">
        <v>448</v>
      </c>
      <c r="B52" s="63" t="s">
        <v>16</v>
      </c>
      <c r="C52" s="42">
        <v>50</v>
      </c>
      <c r="D52" s="68" t="s">
        <v>449</v>
      </c>
      <c r="E52" s="11">
        <v>73</v>
      </c>
      <c r="F52" s="11">
        <v>29.2</v>
      </c>
      <c r="G52" s="69">
        <v>75</v>
      </c>
      <c r="H52" s="11">
        <f>G52*0.3</f>
        <v>22.5</v>
      </c>
      <c r="I52" s="12">
        <v>78</v>
      </c>
      <c r="J52" s="12">
        <f>I52*0.3</f>
        <v>23.4</v>
      </c>
      <c r="K52" s="76">
        <f>E52*0.4+G52*0.3+I52*0.3</f>
        <v>75.099999999999994</v>
      </c>
    </row>
    <row r="53" spans="1:11" ht="16.5">
      <c r="A53" s="82" t="s">
        <v>375</v>
      </c>
      <c r="B53" s="83" t="s">
        <v>16</v>
      </c>
      <c r="C53" s="85">
        <v>7</v>
      </c>
      <c r="D53" s="86" t="s">
        <v>376</v>
      </c>
      <c r="E53" s="53">
        <v>90</v>
      </c>
      <c r="F53" s="53">
        <f>E53*0.4</f>
        <v>36</v>
      </c>
      <c r="G53" s="53">
        <v>90</v>
      </c>
      <c r="H53" s="38">
        <f>G53*0.3</f>
        <v>27</v>
      </c>
      <c r="I53" s="91">
        <v>75</v>
      </c>
      <c r="J53" s="39">
        <f>I53*0.3</f>
        <v>22.5</v>
      </c>
      <c r="K53" s="77">
        <f>E53*0.4+G53*0.3+I53*0.3</f>
        <v>85.5</v>
      </c>
    </row>
  </sheetData>
  <mergeCells count="1">
    <mergeCell ref="A1:K1"/>
  </mergeCells>
  <phoneticPr fontId="1" type="noConversion"/>
  <conditionalFormatting sqref="K4:K53">
    <cfRule type="cellIs" dxfId="14" priority="1" operator="greaterThan">
      <formula>80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小教全科</vt:lpstr>
      <vt:lpstr>商务英语</vt:lpstr>
      <vt:lpstr>英语</vt:lpstr>
      <vt:lpstr>英语师范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吴朝霞</dc:creator>
  <cp:lastModifiedBy>吴朝霞</cp:lastModifiedBy>
  <dcterms:created xsi:type="dcterms:W3CDTF">2019-05-26T14:34:37Z</dcterms:created>
  <dcterms:modified xsi:type="dcterms:W3CDTF">2019-05-27T02:25:08Z</dcterms:modified>
</cp:coreProperties>
</file>