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defaultThemeVersion="166925"/>
  <mc:AlternateContent xmlns:mc="http://schemas.openxmlformats.org/markup-compatibility/2006">
    <mc:Choice Requires="x15">
      <x15ac:absPath xmlns:x15ac="http://schemas.microsoft.com/office/spreadsheetml/2010/11/ac" url="C:\GreatLearningOfficial\Academics\"/>
    </mc:Choice>
  </mc:AlternateContent>
  <xr:revisionPtr revIDLastSave="0" documentId="13_ncr:1_{C3912896-0142-484D-82D9-6C11B70BDDDD}" xr6:coauthVersionLast="36" xr6:coauthVersionMax="47" xr10:uidLastSave="{00000000-0000-0000-0000-000000000000}"/>
  <bookViews>
    <workbookView xWindow="0" yWindow="0" windowWidth="20490" windowHeight="7545" tabRatio="1000" firstSheet="8" activeTab="16" xr2:uid="{6B0B9160-7336-4E00-972C-468128A1E23B}"/>
  </bookViews>
  <sheets>
    <sheet name="DayWiseTaskCompletion22Apr2022O" sheetId="1" r:id="rId1"/>
    <sheet name="AdHocEvaluation" sheetId="2" r:id="rId2"/>
    <sheet name="Q&amp;A" sheetId="10" r:id="rId3"/>
    <sheet name="QC" sheetId="3" r:id="rId4"/>
    <sheet name="SR-May-2022" sheetId="4" r:id="rId5"/>
    <sheet name="SR-June-2022" sheetId="13" r:id="rId6"/>
    <sheet name="SR-July-2022" sheetId="16" r:id="rId7"/>
    <sheet name="SR-Aug-2022" sheetId="17" r:id="rId8"/>
    <sheet name="SR-Sep-2022" sheetId="18" r:id="rId9"/>
    <sheet name="SR-Oct-2022" sheetId="22" r:id="rId10"/>
    <sheet name="DeakinsUnvsty" sheetId="23" r:id="rId11"/>
    <sheet name="SR-Nov-2022" sheetId="24" r:id="rId12"/>
    <sheet name="SR-Dec-2022" sheetId="26" r:id="rId13"/>
    <sheet name="SR-Jan-2023" sheetId="25" r:id="rId14"/>
    <sheet name="SR-Feb-2023" sheetId="27" r:id="rId15"/>
    <sheet name="SR-Apr-2023" sheetId="28" r:id="rId16"/>
    <sheet name="SR-May-Jun-Jul&gt;=Aug-2023" sheetId="29" r:id="rId17"/>
    <sheet name="CommunityPage" sheetId="31" r:id="rId18"/>
    <sheet name="GLCAInterviewPrepCont" sheetId="30" r:id="rId19"/>
    <sheet name="Weekwise" sheetId="21" r:id="rId20"/>
    <sheet name="GLCA" sheetId="19" r:id="rId21"/>
    <sheet name="GLCAReviews" sheetId="20" r:id="rId22"/>
    <sheet name="TempToDoList" sheetId="11" r:id="rId23"/>
    <sheet name="RevisionSession" sheetId="5" r:id="rId24"/>
    <sheet name="StudentMeet-Calls" sheetId="6" r:id="rId25"/>
    <sheet name="QuizReview" sheetId="8" r:id="rId26"/>
    <sheet name="ContentReview" sheetId="9" r:id="rId27"/>
    <sheet name="ContentCreation" sheetId="14" r:id="rId28"/>
    <sheet name="Learning" sheetId="15" r:id="rId29"/>
    <sheet name="ContentTuning" sheetId="7" r:id="rId30"/>
    <sheet name="Rubrics-General" sheetId="12" r:id="rId3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47" i="23" l="1"/>
  <c r="AC147" i="23"/>
  <c r="AE146" i="23"/>
  <c r="AC146" i="23"/>
  <c r="AE145" i="23"/>
  <c r="AC145" i="23"/>
  <c r="AE144" i="23"/>
  <c r="AC144" i="23"/>
  <c r="AE143" i="23"/>
  <c r="AC143" i="23"/>
  <c r="AE142" i="23"/>
  <c r="AC142" i="23"/>
  <c r="AE141" i="23"/>
  <c r="AC141" i="23"/>
  <c r="AE140" i="23"/>
  <c r="AC140" i="23"/>
  <c r="AE139" i="23"/>
  <c r="AC139" i="23"/>
  <c r="AE137" i="23"/>
  <c r="AC137" i="23"/>
  <c r="AE135" i="23"/>
  <c r="AC135" i="23"/>
  <c r="AE133" i="23"/>
  <c r="AG132" i="23" s="1"/>
  <c r="AC133" i="23"/>
  <c r="AE132" i="23"/>
  <c r="AC132" i="23"/>
  <c r="AG123" i="23"/>
  <c r="AE124" i="23"/>
  <c r="AC124" i="23"/>
  <c r="AE123" i="23"/>
  <c r="AC123" i="23"/>
  <c r="AE131" i="23"/>
  <c r="AE130" i="23"/>
  <c r="AE129" i="23"/>
  <c r="AE128" i="23"/>
  <c r="AG126" i="23" s="1"/>
  <c r="AE127" i="23"/>
  <c r="AE126" i="23"/>
  <c r="AC130" i="23"/>
  <c r="AC131" i="23"/>
  <c r="AC129" i="23"/>
  <c r="AC128" i="23"/>
  <c r="AC127" i="23"/>
  <c r="AC126" i="23"/>
  <c r="AE122" i="23"/>
  <c r="AC122" i="23"/>
  <c r="AE121" i="23"/>
  <c r="AC121" i="23"/>
  <c r="AG116" i="23"/>
  <c r="AE120" i="23"/>
  <c r="AC120" i="23"/>
  <c r="AE119" i="23"/>
  <c r="AC119" i="23"/>
  <c r="AE118" i="23"/>
  <c r="AC118" i="23"/>
  <c r="AE117" i="23"/>
  <c r="AC117" i="23"/>
  <c r="AE116" i="23"/>
  <c r="AC116" i="23"/>
  <c r="AC113" i="23"/>
  <c r="AD101" i="23"/>
  <c r="AE98" i="23"/>
  <c r="AF95" i="23"/>
  <c r="AF94" i="23"/>
  <c r="AF79" i="23"/>
  <c r="AF59" i="23"/>
  <c r="AD100" i="23"/>
  <c r="AG98" i="23"/>
  <c r="V59" i="17" l="1"/>
</calcChain>
</file>

<file path=xl/sharedStrings.xml><?xml version="1.0" encoding="utf-8"?>
<sst xmlns="http://schemas.openxmlformats.org/spreadsheetml/2006/main" count="15525" uniqueCount="4009">
  <si>
    <t>Date</t>
  </si>
  <si>
    <t>Timings</t>
  </si>
  <si>
    <t>Service Requests</t>
  </si>
  <si>
    <t>ADHOC Evaluations</t>
  </si>
  <si>
    <t>QC</t>
  </si>
  <si>
    <t>ContentTuning</t>
  </si>
  <si>
    <t>Revision Sessions</t>
  </si>
  <si>
    <t>Student Calls</t>
  </si>
  <si>
    <t>Misc</t>
  </si>
  <si>
    <t>CheckFOP for Revision Session</t>
  </si>
  <si>
    <t>Q&amp;A</t>
  </si>
  <si>
    <t>Learner</t>
  </si>
  <si>
    <t>Type Of Assignment</t>
  </si>
  <si>
    <t>Score</t>
  </si>
  <si>
    <t>Remarks</t>
  </si>
  <si>
    <t>PM</t>
  </si>
  <si>
    <t>Frontend Graded Coding Assignment 1</t>
  </si>
  <si>
    <t>Bhargavi</t>
  </si>
  <si>
    <t>Faizan</t>
  </si>
  <si>
    <t>48/50</t>
  </si>
  <si>
    <t>Good job, but when clicked on Add To Cart button, the background is not changing.</t>
  </si>
  <si>
    <t>Gilson Paul George</t>
  </si>
  <si>
    <t>For responsiveness, you can use other techniques rather than scroll bar.</t>
  </si>
  <si>
    <t>Sakina Kothawala</t>
  </si>
  <si>
    <t>45.5/50</t>
  </si>
  <si>
    <t>Validations not done in Lab Test Form; Image is not in a proper way;</t>
  </si>
  <si>
    <t>Ajai Krishana J M</t>
  </si>
  <si>
    <t>48.5/50</t>
  </si>
  <si>
    <t>When clicked on the "Add To Cart" button background color not changing, otherwise good job</t>
  </si>
  <si>
    <t>Bhagyashree</t>
  </si>
  <si>
    <t>Images Folder should be within the Project next to html/css files otherwise its all fine</t>
  </si>
  <si>
    <t>Rajeev</t>
  </si>
  <si>
    <t>50/50</t>
  </si>
  <si>
    <t>Good JOB.</t>
  </si>
  <si>
    <t>Nikhil Thorawade</t>
  </si>
  <si>
    <t>Good JOB</t>
  </si>
  <si>
    <t>Gowtham Padmanathan</t>
  </si>
  <si>
    <t>32.5/50</t>
  </si>
  <si>
    <t>Previous comments are valid and no changes are seen in order to increase score</t>
  </si>
  <si>
    <t>Preetham Usha Prabhakar</t>
  </si>
  <si>
    <t xml:space="preserve">46/50 </t>
  </si>
  <si>
    <t>Animation container is not properly contained; Lab Test page is added and working correctly now. Do not the name the files as menu.html, form.html should be more meaningful</t>
  </si>
  <si>
    <t>SR</t>
  </si>
  <si>
    <t>Issue</t>
  </si>
  <si>
    <t>Sayan Sen</t>
  </si>
  <si>
    <t>Responded &amp; Closeable based on Learners response</t>
  </si>
  <si>
    <t xml:space="preserve">Nayan </t>
  </si>
  <si>
    <t>Kunal</t>
  </si>
  <si>
    <t>Final Status</t>
  </si>
  <si>
    <t>OPEN</t>
  </si>
  <si>
    <t>CLOSED</t>
  </si>
  <si>
    <t>PMs/ORG</t>
  </si>
  <si>
    <t>Nayan Nikhare</t>
  </si>
  <si>
    <t>Call Agenda</t>
  </si>
  <si>
    <t>Java Installation on MacOS</t>
  </si>
  <si>
    <t>Megha</t>
  </si>
  <si>
    <t>7.30pm to 10.00pm</t>
  </si>
  <si>
    <t>4.15pm to 5.15pm</t>
  </si>
  <si>
    <t>SpringMVC App debug</t>
  </si>
  <si>
    <t>Ashwani</t>
  </si>
  <si>
    <t>Rajendra Panda</t>
  </si>
  <si>
    <t>Revision  Session Agenda</t>
  </si>
  <si>
    <t xml:space="preserve">No Of Students </t>
  </si>
  <si>
    <t>FOP-Graded Coding Assignment</t>
  </si>
  <si>
    <t>Siddharth/Shwetha</t>
  </si>
  <si>
    <t>5.30pm to 7.30 pm</t>
  </si>
  <si>
    <t>Java InstallationMAC</t>
  </si>
  <si>
    <t>Search &amp; Sort</t>
  </si>
  <si>
    <t>Pending</t>
  </si>
  <si>
    <t>9 Evaluations</t>
  </si>
  <si>
    <t>JS Graded Quiz 4 Review Completed</t>
  </si>
  <si>
    <t>RDBMS - Mentored Session - In Progress</t>
  </si>
  <si>
    <t>200791;200948;201264</t>
  </si>
  <si>
    <t>4.15 pm to 5.15 pm</t>
  </si>
  <si>
    <t>5.30 pm to 7.30 pm</t>
  </si>
  <si>
    <t>FOP-Grad Cod Assmt1</t>
  </si>
  <si>
    <t>7.30pm to 10.00 pm</t>
  </si>
  <si>
    <t>Graded Quiz 7 -Q10/Q6/ Questions</t>
  </si>
  <si>
    <t>2.15pm  to 2.40 pm</t>
  </si>
  <si>
    <t xml:space="preserve">Gowtham </t>
  </si>
  <si>
    <t>Quiz 4 finalized</t>
  </si>
  <si>
    <t>Binary Trees</t>
  </si>
  <si>
    <t>4.30 pm to 6.30 pm</t>
  </si>
  <si>
    <t>FrontEnd HTML/CSS</t>
  </si>
  <si>
    <t>Srishti Tiwari</t>
  </si>
  <si>
    <t>Quiz 8</t>
  </si>
  <si>
    <t>Good Job</t>
  </si>
  <si>
    <t>Rajib Deb</t>
  </si>
  <si>
    <t>Parthiban</t>
  </si>
  <si>
    <t>Mangesh Kore</t>
  </si>
  <si>
    <t>47/50</t>
  </si>
  <si>
    <t>Positioning of the controls could have been better</t>
  </si>
  <si>
    <t>Takes to Sakinas Page</t>
  </si>
  <si>
    <t>Kumar Manas</t>
  </si>
  <si>
    <t>Bhagyashri</t>
  </si>
  <si>
    <t>Piyush Sahani</t>
  </si>
  <si>
    <t>42/50</t>
  </si>
  <si>
    <t>Evaluator</t>
  </si>
  <si>
    <t>Anuj Garg</t>
  </si>
  <si>
    <t>Component Under Evaluation</t>
  </si>
  <si>
    <t>Graded Coding Assignment 6</t>
  </si>
  <si>
    <t>Checked Assignment Of</t>
  </si>
  <si>
    <t>Graded</t>
  </si>
  <si>
    <t>Bhuvana</t>
  </si>
  <si>
    <t>Valid Comments</t>
  </si>
  <si>
    <t>47.5/50</t>
  </si>
  <si>
    <t>Freny Gada</t>
  </si>
  <si>
    <t>Meenal Jain</t>
  </si>
  <si>
    <t>Why Security Stuff is commented otherwise its all fine &amp; valid comments</t>
  </si>
  <si>
    <t>Rajat Jain</t>
  </si>
  <si>
    <t>46.5/50</t>
  </si>
  <si>
    <t>Meenu Pradeep Jaiswal</t>
  </si>
  <si>
    <t xml:space="preserve">Valid Comments </t>
  </si>
  <si>
    <t>Aravind Babu K</t>
  </si>
  <si>
    <t>Valid but screenshots present increased score</t>
  </si>
  <si>
    <t>changed to 47 to49/50</t>
  </si>
  <si>
    <t>Ankit Kumar Khandwe</t>
  </si>
  <si>
    <t>Prerana Kuchuri</t>
  </si>
  <si>
    <t>Arpan Kumar</t>
  </si>
  <si>
    <t>Ravish Kumar</t>
  </si>
  <si>
    <t>5 Stars</t>
  </si>
  <si>
    <t>Comments</t>
  </si>
  <si>
    <t>Few of them have very minute formatting issues or some do not have too; we can ask them to be specific in what is lacking</t>
  </si>
  <si>
    <t>4.00pm to 4.15pm</t>
  </si>
  <si>
    <t>SpringMVC upload doubt</t>
  </si>
  <si>
    <t>Ashwini</t>
  </si>
  <si>
    <t>Aarmanya Jain</t>
  </si>
  <si>
    <t>Parth Dalal</t>
  </si>
  <si>
    <t>DSA Algo Lab 2</t>
  </si>
  <si>
    <t>Sachin Rajendra Abhale</t>
  </si>
  <si>
    <t>Valid Comment</t>
  </si>
  <si>
    <t>20/20</t>
  </si>
  <si>
    <t>Abhishek V</t>
  </si>
  <si>
    <t>Comment could have been on proper Packaging not done</t>
  </si>
  <si>
    <t>19/20</t>
  </si>
  <si>
    <t>Nandini</t>
  </si>
  <si>
    <t>Valid comment</t>
  </si>
  <si>
    <t>Mangesh Aglawa</t>
  </si>
  <si>
    <t>Priyanka Anand</t>
  </si>
  <si>
    <t>Valid comments</t>
  </si>
  <si>
    <t>VeiluKanthal Arjunan</t>
  </si>
  <si>
    <t>18/20</t>
  </si>
  <si>
    <t>Lubna Arora</t>
  </si>
  <si>
    <t>Vishal Arora</t>
  </si>
  <si>
    <t>0/20</t>
  </si>
  <si>
    <t>Aswitha</t>
  </si>
  <si>
    <t>19to20/20</t>
  </si>
  <si>
    <t>Commented good work but awarded 19 changed it to 20, did not mention the reason</t>
  </si>
  <si>
    <t>Vandana Prasad</t>
  </si>
  <si>
    <t>Says bubble sort is not implemented but merge sort is implemented for currency problem</t>
  </si>
  <si>
    <t>16/20 increased to 18</t>
  </si>
  <si>
    <t>Pooja Balurgi</t>
  </si>
  <si>
    <t>Sorting not done aptly, but not commented on it</t>
  </si>
  <si>
    <t>Did not see consistency in evaluation, missing comments rated 4 stars</t>
  </si>
  <si>
    <t>FOP-Operators</t>
  </si>
  <si>
    <t>Azimuddin Ahmed</t>
  </si>
  <si>
    <t>Responded to give clarity on doubt</t>
  </si>
  <si>
    <t>This date it was open</t>
  </si>
  <si>
    <t>Rajendra</t>
  </si>
  <si>
    <t>SpringMVC-CRUD</t>
  </si>
  <si>
    <t>Nishta Pradhan</t>
  </si>
  <si>
    <t>Learning Content</t>
  </si>
  <si>
    <t>REMARKS</t>
  </si>
  <si>
    <t>No Touch on this day,just Closed</t>
  </si>
  <si>
    <t>Worked</t>
  </si>
  <si>
    <t>Jayantha Bishnu Sen</t>
  </si>
  <si>
    <t>Vishnu Agarwal</t>
  </si>
  <si>
    <t>Tarun Ahlawat</t>
  </si>
  <si>
    <t>Gargi Bhattacharjee</t>
  </si>
  <si>
    <t>25.5/50</t>
  </si>
  <si>
    <t>Ritesh Chaudhari</t>
  </si>
  <si>
    <t>Charanpreet Chawla</t>
  </si>
  <si>
    <t>0/50</t>
  </si>
  <si>
    <t>Spruha Chitturu</t>
  </si>
  <si>
    <t>Sathyanarayana E</t>
  </si>
  <si>
    <t>Sagar Singh Sachdev</t>
  </si>
  <si>
    <t>Java Installation On Mac</t>
  </si>
  <si>
    <t>Asked to set up a call</t>
  </si>
  <si>
    <t>Venunath Gondipatla</t>
  </si>
  <si>
    <t>15/50</t>
  </si>
  <si>
    <t>Ramaswamy S Iyer</t>
  </si>
  <si>
    <t>Himani Joshi</t>
  </si>
  <si>
    <t>4 Stars</t>
  </si>
  <si>
    <t>Good Evaluation</t>
  </si>
  <si>
    <t>YES</t>
  </si>
  <si>
    <t>NO</t>
  </si>
  <si>
    <t>NA</t>
  </si>
  <si>
    <t>10.00 to 7.00</t>
  </si>
  <si>
    <t>Sangram Sahu</t>
  </si>
  <si>
    <t>43/50</t>
  </si>
  <si>
    <t>Formatting could have been better; Adding task is not as per the requirement, takes text but leaves out after space, edit works delete works well</t>
  </si>
  <si>
    <t>Frontend Lab-Javascript</t>
  </si>
  <si>
    <t>Very Good Job</t>
  </si>
  <si>
    <t>Haripriya</t>
  </si>
  <si>
    <t>Java Installation ON Win</t>
  </si>
  <si>
    <t>Asked to set up call</t>
  </si>
  <si>
    <t>Kindly do proper indentation in the files; do not give file names as index.jsp , name it according to the business context.</t>
  </si>
  <si>
    <t>Ayush Binjola</t>
  </si>
  <si>
    <t>Pawan Shankar Vannal</t>
  </si>
  <si>
    <t>Quiz Question doubt</t>
  </si>
  <si>
    <t xml:space="preserve">20/20 </t>
  </si>
  <si>
    <t>Pasupati Venkateswara Rao</t>
  </si>
  <si>
    <t xml:space="preserve"> Good Job</t>
  </si>
  <si>
    <t>Shreyansh Agrawal</t>
  </si>
  <si>
    <t>Frontend Lab-Advanced Javascript</t>
  </si>
  <si>
    <t>N A Amogh</t>
  </si>
  <si>
    <t>Good JOb , showing humidity; Min and Max also should be shown.</t>
  </si>
  <si>
    <t xml:space="preserve">Rasagna </t>
  </si>
  <si>
    <t>Quamar Aziz</t>
  </si>
  <si>
    <t>Jainendra</t>
  </si>
  <si>
    <t>Anjana Prasad</t>
  </si>
  <si>
    <t>Shivam Sangal</t>
  </si>
  <si>
    <t>Satyam Shukla</t>
  </si>
  <si>
    <t>Sai Krishna</t>
  </si>
  <si>
    <t>Abhiraj Thakur</t>
  </si>
  <si>
    <t>Graded Coding Assmt 5</t>
  </si>
  <si>
    <t>39.5/50</t>
  </si>
  <si>
    <t>Formatting could be better; Screenshots not provided; Packaging should be aptly done and that should reflect in the repo</t>
  </si>
  <si>
    <t>Korada Venkatesh</t>
  </si>
  <si>
    <t>Lab 5  SpringMVC</t>
  </si>
  <si>
    <t xml:space="preserve">18/20 </t>
  </si>
  <si>
    <t>Ok Good change, but you should have included DAO Layer, otherwise its all good</t>
  </si>
  <si>
    <t xml:space="preserve">Lab 6 </t>
  </si>
  <si>
    <t>Now it is reflecting Full Folder but, You have uploaded Library Mgmt project; Lab 6 is STudentMgmt SPringMVC with security</t>
  </si>
  <si>
    <t>Row 800</t>
  </si>
  <si>
    <t>Front End Lab HTML CSS</t>
  </si>
  <si>
    <t>Lab3 DSA</t>
  </si>
  <si>
    <t>Content Review</t>
  </si>
  <si>
    <t>Monalisa</t>
  </si>
  <si>
    <t>GitHUb Related</t>
  </si>
  <si>
    <t>7.00pm to 7.15pm</t>
  </si>
  <si>
    <t>GitHUb</t>
  </si>
  <si>
    <t>Prathi Ramya Naga Sailaja</t>
  </si>
  <si>
    <t>MySQL Installation</t>
  </si>
  <si>
    <t>Jeyachitra</t>
  </si>
  <si>
    <t>Practice Solution</t>
  </si>
  <si>
    <t>Responded and need to wait</t>
  </si>
  <si>
    <t>Kinkar Kishore</t>
  </si>
  <si>
    <t>DSA - Stack</t>
  </si>
  <si>
    <t>Responded/Would attend session</t>
  </si>
  <si>
    <t>Sumit Kumar</t>
  </si>
  <si>
    <t>Responded for part of the code waiting for clarity on other part</t>
  </si>
  <si>
    <t>Prework-Lab</t>
  </si>
  <si>
    <t>Sameer S Gajghate</t>
  </si>
  <si>
    <t>Graded Quiz 8</t>
  </si>
  <si>
    <t>MySQL installation on MAC</t>
  </si>
  <si>
    <t>Siddharth</t>
  </si>
  <si>
    <t>Pawan Vannam</t>
  </si>
  <si>
    <t>QUIZ 10 Review discussion</t>
  </si>
  <si>
    <t>SUSHANTH</t>
  </si>
  <si>
    <t>Learners/Audience</t>
  </si>
  <si>
    <t>6.10pm to 6.47pm</t>
  </si>
  <si>
    <t>5.30pm to 6.10pm</t>
  </si>
  <si>
    <t>4.21pm to 4.56pm</t>
  </si>
  <si>
    <t>GitHub-VCS</t>
  </si>
  <si>
    <t>Farhan</t>
  </si>
  <si>
    <t>Aastha</t>
  </si>
  <si>
    <t>SR No.</t>
  </si>
  <si>
    <t>STATUS</t>
  </si>
  <si>
    <t>Action</t>
  </si>
  <si>
    <t>Asmitha Singh</t>
  </si>
  <si>
    <t>PENDING</t>
  </si>
  <si>
    <t>Responded that Quiz would be updated</t>
  </si>
  <si>
    <t>Rajat Mohan Joshi</t>
  </si>
  <si>
    <t>Ameer Tasmiya</t>
  </si>
  <si>
    <t>20/50</t>
  </si>
  <si>
    <t>Rishi Khanna</t>
  </si>
  <si>
    <t>Employee Mgmt System</t>
  </si>
  <si>
    <t>Spring MVC-RestFulApp WithSECURITY</t>
  </si>
  <si>
    <t>Component</t>
  </si>
  <si>
    <t>Business Case</t>
  </si>
  <si>
    <t>Project-Type</t>
  </si>
  <si>
    <t>Soumya Kharya</t>
  </si>
  <si>
    <t>Sai Harini K</t>
  </si>
  <si>
    <t>Vikash Kumar</t>
  </si>
  <si>
    <t>Kalyani Hattimare</t>
  </si>
  <si>
    <t>45/50</t>
  </si>
  <si>
    <t>Veejay M Kummar</t>
  </si>
  <si>
    <t>Abhishek K V</t>
  </si>
  <si>
    <t>Apoorva Manjhiwal</t>
  </si>
  <si>
    <t>Shamik Nandi</t>
  </si>
  <si>
    <t>Sudeep Patakota</t>
  </si>
  <si>
    <t>Nikhila</t>
  </si>
  <si>
    <t>Lab 2 DSA - Evaluation doubt</t>
  </si>
  <si>
    <t>Tanvir Ahmad</t>
  </si>
  <si>
    <t>Java Code Execution</t>
  </si>
  <si>
    <t>Requested for Call</t>
  </si>
  <si>
    <t>Responded that Quiz would be updated-CLOSED</t>
  </si>
  <si>
    <t>Ketan Mehta</t>
  </si>
  <si>
    <t>1.00pm to 1.15pm</t>
  </si>
  <si>
    <t>GitHub</t>
  </si>
  <si>
    <t>Nataraj</t>
  </si>
  <si>
    <t>Ravindernath</t>
  </si>
  <si>
    <t>46/50</t>
  </si>
  <si>
    <t>Use this as an Example for evaluation discussion</t>
  </si>
  <si>
    <t>https://github.com/ravinder90nath/RavinderNath_RestAPIAssignmentSolution</t>
  </si>
  <si>
    <t>Rahul Nivrutti</t>
  </si>
  <si>
    <t>Sunil Kumar N</t>
  </si>
  <si>
    <t>Nagesh Narayan Pai</t>
  </si>
  <si>
    <t>Use this example full marks</t>
  </si>
  <si>
    <t>Java Code execution</t>
  </si>
  <si>
    <t>Tanveer</t>
  </si>
  <si>
    <t>Monika Pansare</t>
  </si>
  <si>
    <t>Rajashekararadhya</t>
  </si>
  <si>
    <t>Security Not implemented Not commented</t>
  </si>
  <si>
    <t>InValid Comments</t>
  </si>
  <si>
    <t>Kungle Raju</t>
  </si>
  <si>
    <t>Shorya Rastogi</t>
  </si>
  <si>
    <t>Bontha Sravan Kumar Reddy</t>
  </si>
  <si>
    <t>49/50</t>
  </si>
  <si>
    <t>Comments are very generic and not uniform across for some learners with similar mistakes given full marks; Need to comment saying what is wrong in formatting particularly</t>
  </si>
  <si>
    <t>3.00pm ro 3.35</t>
  </si>
  <si>
    <t>Navya</t>
  </si>
  <si>
    <t>Quiz Week 8 DSA</t>
  </si>
  <si>
    <t>Responded and said it would be addressed</t>
  </si>
  <si>
    <r>
      <t xml:space="preserve">Responded saying call would be arranged/ </t>
    </r>
    <r>
      <rPr>
        <b/>
        <sz val="11"/>
        <color theme="1"/>
        <rFont val="Calibri"/>
        <family val="2"/>
        <scheme val="minor"/>
      </rPr>
      <t>Assisted Over a Call Closeable based on Learners response</t>
    </r>
  </si>
  <si>
    <t>Action Taken</t>
  </si>
  <si>
    <t>4.00pm to 4.17</t>
  </si>
  <si>
    <r>
      <t>Responded saying call would be arranged;</t>
    </r>
    <r>
      <rPr>
        <b/>
        <sz val="11"/>
        <color theme="1"/>
        <rFont val="Calibri"/>
        <family val="2"/>
        <scheme val="minor"/>
      </rPr>
      <t>Assisted Over a Call Closeable based on Learners response</t>
    </r>
  </si>
  <si>
    <t>Tanuj Kumar Paraste</t>
  </si>
  <si>
    <t>Closeable based on Learners response</t>
  </si>
  <si>
    <t>Aditya</t>
  </si>
  <si>
    <t>FOP-Java</t>
  </si>
  <si>
    <t>DATE</t>
  </si>
  <si>
    <t>QUIZ Reviewed</t>
  </si>
  <si>
    <t>Graded Quiz 10</t>
  </si>
  <si>
    <t>Quiz Reviews</t>
  </si>
  <si>
    <t>Week 10 DBMS TYU-1</t>
  </si>
  <si>
    <t>Week 10 DBMS TYU-2</t>
  </si>
  <si>
    <t>Saagar Singh Sachdev</t>
  </si>
  <si>
    <t>Java Installation</t>
  </si>
  <si>
    <t>Asked PM to set up call</t>
  </si>
  <si>
    <t>Asked learner to give more clarity on 1 issue other issue resolved</t>
  </si>
  <si>
    <t>Asmita Singh</t>
  </si>
  <si>
    <t>Megha Ahuja</t>
  </si>
  <si>
    <t>Ashiwni Dalwaipattan</t>
  </si>
  <si>
    <t>Farhana Munawar</t>
  </si>
  <si>
    <t>Siddharth Singh</t>
  </si>
  <si>
    <t>Siddharth SIngh</t>
  </si>
  <si>
    <t>Shwetha C</t>
  </si>
  <si>
    <t xml:space="preserve">Issue Created Date </t>
  </si>
  <si>
    <t>Asked PM to check and close the Ticket</t>
  </si>
  <si>
    <t>Asked PM to check and Close the Ticket</t>
  </si>
  <si>
    <t>Ashwani Gupta</t>
  </si>
  <si>
    <t>Graded Coding Assignment scores</t>
  </si>
  <si>
    <t>Asked for Links</t>
  </si>
  <si>
    <t>Updated Closeable based on Learners response</t>
  </si>
  <si>
    <t>Shubham Das</t>
  </si>
  <si>
    <t>Quiz Week 8 DSA Q3</t>
  </si>
  <si>
    <t>Akkineni Gopichand</t>
  </si>
  <si>
    <t>Lab2 DSA</t>
  </si>
  <si>
    <t>28-Ap-22</t>
  </si>
  <si>
    <t>Grad Cod Assmt 6 score</t>
  </si>
  <si>
    <t>Ashwani/Ashwini</t>
  </si>
  <si>
    <t>Spring MVC Lab-Not able to start TomCat</t>
  </si>
  <si>
    <t>Javed Sadiq Bagwan</t>
  </si>
  <si>
    <t>Requested to SetUp a call with learner</t>
  </si>
  <si>
    <t>Grad Coding Assmt 6</t>
  </si>
  <si>
    <t>Updated Closeable based on Learners response/CLOSED</t>
  </si>
  <si>
    <t>Sumit Gaur</t>
  </si>
  <si>
    <t>Java FOP</t>
  </si>
  <si>
    <t>Updated  that it would be addressed</t>
  </si>
  <si>
    <t>PracticeProblem-StocksProblem</t>
  </si>
  <si>
    <t>5.30 pm to 8.00 pm</t>
  </si>
  <si>
    <t>9.00pm to 10.00pm</t>
  </si>
  <si>
    <t>CRM SpringMVC</t>
  </si>
  <si>
    <t>Javed Bagwan</t>
  </si>
  <si>
    <t>Closed</t>
  </si>
  <si>
    <t>CA. Umesh Kalantri</t>
  </si>
  <si>
    <t>Graded Coding Assmt 3</t>
  </si>
  <si>
    <t>Its all fine one class is named BSTtoSkewedTree.java.java which is not acceptable, gave score since all other logics are correct</t>
  </si>
  <si>
    <t>Dhivya S</t>
  </si>
  <si>
    <t>Good job, but you should upload the complete project with package structure not as raw file</t>
  </si>
  <si>
    <t>Vedant</t>
  </si>
  <si>
    <t>Karthik</t>
  </si>
  <si>
    <t>Vijay Pal Singh Choudhary</t>
  </si>
  <si>
    <t>Anikesh K Baburajan</t>
  </si>
  <si>
    <t xml:space="preserve">49/50 </t>
  </si>
  <si>
    <t>You should use @Override to override methods</t>
  </si>
  <si>
    <t>Clara A</t>
  </si>
  <si>
    <t>Graded Coding Assignment 1</t>
  </si>
  <si>
    <t>Sahithi B</t>
  </si>
  <si>
    <t>Packaging not used aptly also @Override to be used to override methods</t>
  </si>
  <si>
    <t>Saurabh Dhaiya</t>
  </si>
  <si>
    <t>24/50</t>
  </si>
  <si>
    <t>Not implemented aptly AdminClass, Tech Class etc are found in Super Class also and in other ; You have put all Classes in class called Employee , It should be separately properly packaged</t>
  </si>
  <si>
    <t>Ginni Kalyana</t>
  </si>
  <si>
    <t>Formatting Could be better</t>
  </si>
  <si>
    <t>Aryansh Jain</t>
  </si>
  <si>
    <t>33/50</t>
  </si>
  <si>
    <t>Packaging not done aptly; SHould not put all classes in one class</t>
  </si>
  <si>
    <t>Pratik Vijay Mahadik</t>
  </si>
  <si>
    <t>Priyanka</t>
  </si>
  <si>
    <t>MySQL installation</t>
  </si>
  <si>
    <t>Awaiting Info</t>
  </si>
  <si>
    <t>Responded</t>
  </si>
  <si>
    <t>Bethel</t>
  </si>
  <si>
    <t>Vijay Singh</t>
  </si>
  <si>
    <t>Java Installation on ChromeBook</t>
  </si>
  <si>
    <t>Call would be setup</t>
  </si>
  <si>
    <t>Env Variable set up</t>
  </si>
  <si>
    <t>Call Requested</t>
  </si>
  <si>
    <t>Responded &amp; Closeable based on learners response</t>
  </si>
  <si>
    <t>Java - FOP</t>
  </si>
  <si>
    <t>Responded &amp; Closeable based on learners response/CLOSED</t>
  </si>
  <si>
    <t>Vibhuti</t>
  </si>
  <si>
    <t>Java Installation Setup</t>
  </si>
  <si>
    <t>Asked to set Up call Responded with same info</t>
  </si>
  <si>
    <t>Responded &amp; Closeable based on Learners response/CLOSED</t>
  </si>
  <si>
    <t>Graded Coding Assignment 2</t>
  </si>
  <si>
    <t>40/50</t>
  </si>
  <si>
    <t>No solution found for the first question.</t>
  </si>
  <si>
    <t>Sarthak</t>
  </si>
  <si>
    <t>Solution for Q1 not found</t>
  </si>
  <si>
    <t>Kunal Udane</t>
  </si>
  <si>
    <t>32/50</t>
  </si>
  <si>
    <t>Solution for Q1 not found; Merge Sort and Binary Search files both have Merge Sort algorithm but Binary Search algo not found.</t>
  </si>
  <si>
    <t>44/50</t>
  </si>
  <si>
    <t>Separate Packages not maintained, do not name the Class as binarySearch should follow title case as BinarySearch....</t>
  </si>
  <si>
    <t>Priyanka Kesari</t>
  </si>
  <si>
    <t>Lab 2 - Algorithms</t>
  </si>
  <si>
    <t>Good Job but the Currency problem does not pass all testcases</t>
  </si>
  <si>
    <t>17/20</t>
  </si>
  <si>
    <t>Graded Coding Assignment 3</t>
  </si>
  <si>
    <t>Awad</t>
  </si>
  <si>
    <t>Rajratan Kailasrao Raagde</t>
  </si>
  <si>
    <t>Graded Coding Assignment 4</t>
  </si>
  <si>
    <t>Good job, but Q 7 should be for 1000 kms, always meet the requirements, if wanted to check for other conditions, you can add as additional query for the same QUestion</t>
  </si>
  <si>
    <t>4.30pm to 6.30pm</t>
  </si>
  <si>
    <t>RDBMS Q&amp;A</t>
  </si>
  <si>
    <t>Siddharth/Chwetha</t>
  </si>
  <si>
    <t>5.00pm to 5.50</t>
  </si>
  <si>
    <t>Megha/Farhana</t>
  </si>
  <si>
    <t>Haripriya/Suneethi/Ram/Ashim</t>
  </si>
  <si>
    <t>Suneeti</t>
  </si>
  <si>
    <t>Java - Code Execution</t>
  </si>
  <si>
    <t>Assisted thru Call / CLOSED</t>
  </si>
  <si>
    <t>AjaySIngh</t>
  </si>
  <si>
    <t>Asked PM to set up Call</t>
  </si>
  <si>
    <t>JAVA FOP</t>
  </si>
  <si>
    <t>Prashanth Choudhary</t>
  </si>
  <si>
    <t>SpringMVC</t>
  </si>
  <si>
    <t>Sayan Sengupa</t>
  </si>
  <si>
    <t>Quiz</t>
  </si>
  <si>
    <t>Responded that it would be resolved</t>
  </si>
  <si>
    <t>Kesava Reddy Kasi Reddy</t>
  </si>
  <si>
    <t>BST References</t>
  </si>
  <si>
    <t>Mithul Kumar Bhlanai</t>
  </si>
  <si>
    <t>DSA- MergeSort Clarification</t>
  </si>
  <si>
    <t>Asked to be specific and Responded that it would be resolved</t>
  </si>
  <si>
    <t>Responded.</t>
  </si>
  <si>
    <t>Quiz 21TYU DSA</t>
  </si>
  <si>
    <t>Vijay Pal Singh Chaudhary</t>
  </si>
  <si>
    <t>Java FOP Code error</t>
  </si>
  <si>
    <t>Responded &amp; Closeable based on learners response / CLOSED</t>
  </si>
  <si>
    <t>Responded &amp; Closeable based on learners response /CLOSED</t>
  </si>
  <si>
    <t>Lab 4 - DBMS</t>
  </si>
  <si>
    <t>Ayushi Rawat</t>
  </si>
  <si>
    <t>6.35pm to 6.52pm</t>
  </si>
  <si>
    <t>Good job but when overriding base class functions use @Override annotation.</t>
  </si>
  <si>
    <t>Jeyachitra Balaraman</t>
  </si>
  <si>
    <t>TYU-Quiz</t>
  </si>
  <si>
    <t>Responded &amp; Closeable based on learners response/ CLOSED</t>
  </si>
  <si>
    <t>JAVA FOP Code explanation</t>
  </si>
  <si>
    <t>Responded to give code that is to be eplained</t>
  </si>
  <si>
    <t xml:space="preserve">Quiz TYU-Q7 </t>
  </si>
  <si>
    <t>Responded saying that review is in Progress and getting Modified</t>
  </si>
  <si>
    <t>Navya Sharma</t>
  </si>
  <si>
    <t>JAVA FOP Code Error</t>
  </si>
  <si>
    <t>Responded and asked to give code that is to be eplained</t>
  </si>
  <si>
    <t>Responded and asked to give code that has error</t>
  </si>
  <si>
    <t>Responded to give code that is to be eplained+Code was given Responded &amp; Closeable based on learners response</t>
  </si>
  <si>
    <t>Responded to give code that is to be eplained; Code was gven and responded &amp; closeable based on learners response</t>
  </si>
  <si>
    <t>Responded and closeable based on the learners response</t>
  </si>
  <si>
    <t>Week 11 Hibernate</t>
  </si>
  <si>
    <t>You are not supposed to dump all code in 2 files without any Package structure</t>
  </si>
  <si>
    <t>40.5/50</t>
  </si>
  <si>
    <t>Pritam Panda</t>
  </si>
  <si>
    <t>Lab 3 - DSA</t>
  </si>
  <si>
    <t>Mala R Chowdhury</t>
  </si>
  <si>
    <t>Package structure not uploaded in a structured way</t>
  </si>
  <si>
    <t>Sourav Suman</t>
  </si>
  <si>
    <t>Sushma Ephrin E</t>
  </si>
  <si>
    <t>Lab 6 - Spring</t>
  </si>
  <si>
    <t>Devendra Singh Rana</t>
  </si>
  <si>
    <t>ReOpened &amp; Closed</t>
  </si>
  <si>
    <t>CLOSED 5May2022</t>
  </si>
  <si>
    <t>Justine Jose</t>
  </si>
  <si>
    <t>DBMS</t>
  </si>
  <si>
    <t>Graded Coding Assignment 5</t>
  </si>
  <si>
    <t>UI cold have been better...otherwise good job.</t>
  </si>
  <si>
    <t>Responded asked for more clarity</t>
  </si>
  <si>
    <t>Responded 1 part and asked for more clarity on second part</t>
  </si>
  <si>
    <t>2.00 to 3.15pm</t>
  </si>
  <si>
    <t>SpringMVC RestFul</t>
  </si>
  <si>
    <t>Responded/Closed</t>
  </si>
  <si>
    <t>Bhavesh</t>
  </si>
  <si>
    <t>Packaging not followed; you can use @Override when we override a function from base class; Driver class can be in a separate package</t>
  </si>
  <si>
    <t>In Q7 the required distance is 1000kms... 700 kms can be mentioned as alternative since we do not have records, because meeting the requirements is something very important in Software world.</t>
  </si>
  <si>
    <t>Gaddam Susmitha</t>
  </si>
  <si>
    <t>DB configuration details are not found nor the servlet.xml is found, score granted for logical  organization of other elements</t>
  </si>
  <si>
    <t>John Harshith</t>
  </si>
  <si>
    <t>Siddharth Nahar</t>
  </si>
  <si>
    <t>Abhishek Kumar Thakur</t>
  </si>
  <si>
    <t>Please do not change th context context for students and Entities should not be Participant but Student also ServiceImplementation also should be in Service Package only</t>
  </si>
  <si>
    <t>Raju Kumar</t>
  </si>
  <si>
    <t>Sindhu</t>
  </si>
  <si>
    <t>Shruti Agarwal</t>
  </si>
  <si>
    <t>Prework-Quiz</t>
  </si>
  <si>
    <t>Responded saying would address</t>
  </si>
  <si>
    <t>Above comments are not addressed fully, therefore tables are not created properly and subsequent queries are not getting executed, so kindly check each and every query carefully, stilll primary keys are not created in few tables; lot of errors</t>
  </si>
  <si>
    <t>varchar (size) not mentioned ; ProductDetails table is created but when creating foreign key Product_Details is mentioned,.... KIndly do total rework carefully. NOt changing score</t>
  </si>
  <si>
    <t>See comments next cell</t>
  </si>
  <si>
    <t>Gargi</t>
  </si>
  <si>
    <t>Charanpreet</t>
  </si>
  <si>
    <t>Relevant Project Not Uploaded</t>
  </si>
  <si>
    <t>Kshitish Kumar</t>
  </si>
  <si>
    <t>4.00pm to 4.50 pm</t>
  </si>
  <si>
    <t xml:space="preserve">SpringMVC </t>
  </si>
  <si>
    <t>6.00 to 6.45 pm</t>
  </si>
  <si>
    <t>Evaluators Call</t>
  </si>
  <si>
    <t>JK/Ashwani</t>
  </si>
  <si>
    <t>Evaluators-Anuj/Paarth/Akash/Sen</t>
  </si>
  <si>
    <t>2.00 to 2.50</t>
  </si>
  <si>
    <t>All Doubts listed as Justin</t>
  </si>
  <si>
    <t>Shwetha</t>
  </si>
  <si>
    <t>Justin</t>
  </si>
  <si>
    <t>Good that you have used Aspect &amp; Validators but aspect was not required for this project anyways good</t>
  </si>
  <si>
    <t>Madhan Kumar</t>
  </si>
  <si>
    <t>3.15pm to 4.21pm</t>
  </si>
  <si>
    <t>FOP Lab1</t>
  </si>
  <si>
    <t>Gautham</t>
  </si>
  <si>
    <t>TOPIC</t>
  </si>
  <si>
    <t>TIMINGS</t>
  </si>
  <si>
    <t>4.30 to 6.30 pm</t>
  </si>
  <si>
    <t>HTML/CSS</t>
  </si>
  <si>
    <t>Reetham Ghosh</t>
  </si>
  <si>
    <t>Eclipse Installation Path</t>
  </si>
  <si>
    <t>Empty</t>
  </si>
  <si>
    <t>No screenshots made available</t>
  </si>
  <si>
    <t>Suraj</t>
  </si>
  <si>
    <t>Configuration files /jsp s not uploaded.</t>
  </si>
  <si>
    <t>Himani</t>
  </si>
  <si>
    <t>07/8-05-2022</t>
  </si>
  <si>
    <t>Updation is Ok but not uploaded the complete package structure</t>
  </si>
  <si>
    <t>44.5/50</t>
  </si>
  <si>
    <t>Rajat Joshi</t>
  </si>
  <si>
    <t>Only screenshots and pom.xml available</t>
  </si>
  <si>
    <t>Sudeep</t>
  </si>
  <si>
    <t>Uploaded StudentMGmt instead of CRM</t>
  </si>
  <si>
    <t>DAO Layer missing</t>
  </si>
  <si>
    <t xml:space="preserve">Ritesh </t>
  </si>
  <si>
    <t>Good job</t>
  </si>
  <si>
    <t>14/20</t>
  </si>
  <si>
    <t>Not entire project has been uploaded</t>
  </si>
  <si>
    <t>only controller, entity and service classes available other configuration files and UI related stuff not available</t>
  </si>
  <si>
    <t>Sumit Kumar Sharma</t>
  </si>
  <si>
    <t>Good resubmission</t>
  </si>
  <si>
    <t>Lab 6  SpringMVC</t>
  </si>
  <si>
    <t>Project  is not uploaded with Package Structure;Configuration files not available</t>
  </si>
  <si>
    <t>12/20</t>
  </si>
  <si>
    <t>Mallela Nagarjuna Reddy</t>
  </si>
  <si>
    <t>Ritu</t>
  </si>
  <si>
    <t>Not uploaded properly please check files not found</t>
  </si>
  <si>
    <t>You dont need separate controller and service for every operation</t>
  </si>
  <si>
    <t xml:space="preserve">Yogita </t>
  </si>
  <si>
    <t>Rishi</t>
  </si>
  <si>
    <t>31/50</t>
  </si>
  <si>
    <t>K Suhasini</t>
  </si>
  <si>
    <t>Repository/DAO packages missing</t>
  </si>
  <si>
    <t>Except Siddharth &amp; Faizan all Completed upto Row 963</t>
  </si>
  <si>
    <t>Completed on emergeny basis for Ashwani/Ashwini</t>
  </si>
  <si>
    <t>since their students were finishing level</t>
  </si>
  <si>
    <t>Nishant Joshi</t>
  </si>
  <si>
    <t>Java FOP Code</t>
  </si>
  <si>
    <t>Gaurav Kaushik</t>
  </si>
  <si>
    <t>Java Sample Problems list</t>
  </si>
  <si>
    <t>Debopriya Chatterjee</t>
  </si>
  <si>
    <t>Can IntelliJ be used</t>
  </si>
  <si>
    <t>Llist add elements</t>
  </si>
  <si>
    <t xml:space="preserve">Responded asking for the Question and Code </t>
  </si>
  <si>
    <t xml:space="preserve">Asked PM to check with learner and close </t>
  </si>
  <si>
    <t>Suraj Das</t>
  </si>
  <si>
    <t>Java-FOP Scanner related</t>
  </si>
  <si>
    <t>Asked for more clarity an finally Responded and closeable based on the learners response</t>
  </si>
  <si>
    <t>Shreejit Sanjay Jadhav</t>
  </si>
  <si>
    <t>SANTANU HAZARIKA</t>
  </si>
  <si>
    <t>CLOSED with 207016</t>
  </si>
  <si>
    <t>Java - FOP Code execution</t>
  </si>
  <si>
    <t>4.00 pm to 6.45pm</t>
  </si>
  <si>
    <t>VashishtKannan</t>
  </si>
  <si>
    <t>12.30pm to 1.00pm</t>
  </si>
  <si>
    <t>Rakesh</t>
  </si>
  <si>
    <t>Sunil/Harshit/Shaleen/Chandra/</t>
  </si>
  <si>
    <t>Praveen</t>
  </si>
  <si>
    <t>Packaging Wrong/Driver class wrong</t>
  </si>
  <si>
    <t>Frontend JavaScript - Graded Coding Assignment</t>
  </si>
  <si>
    <t>LAB 2 - Algorithms</t>
  </si>
  <si>
    <t>Frontend Graded Coding Assignment 3</t>
  </si>
  <si>
    <t>some tests fail</t>
  </si>
  <si>
    <t>Time slot to be given is 10 seconds as per requirement it should be 60 seconds and calculation seem to be wrong for 10 secs when typed few 6 words within 10 seconds it shows wpm as 7 logic needs to be checked</t>
  </si>
  <si>
    <t>Sasidaran J A</t>
  </si>
  <si>
    <t>Indentation could have been better</t>
  </si>
  <si>
    <t>Indentation could have been better; but errors not shown also cpm not shown.</t>
  </si>
  <si>
    <t>It does not allow backspace, also after one sentence is completed it should show shuffled sentences which is not happening, formatting Indentation could have been better.</t>
  </si>
  <si>
    <t>Soumalya</t>
  </si>
  <si>
    <t>WPM and CPM not shown also sentences to be shorter and need to keep appearing once the sentence is over. indentation could have been better</t>
  </si>
  <si>
    <t>Formatting could have been better by reducing unnecessary line spacings. otherwise good job.</t>
  </si>
  <si>
    <t>Balasubramonian</t>
  </si>
  <si>
    <t xml:space="preserve">Did not package it aptly, why so many other non relevant files are bundled in one folder </t>
  </si>
  <si>
    <t>Tanya Mehta</t>
  </si>
  <si>
    <t>Ayush Mer</t>
  </si>
  <si>
    <t>Rohina</t>
  </si>
  <si>
    <t>Pratik nanda</t>
  </si>
  <si>
    <t>Bharat Vasireddy</t>
  </si>
  <si>
    <t>38.5/50</t>
  </si>
  <si>
    <t>Before the sentence is typed the sentence disappears, it should change after once completes typing the sentence, requirement deviated and it starts showing the results without even giving chance for a person to continue.</t>
  </si>
  <si>
    <t>Restart option to be given and also the sentences should be short which should keep changing once the sentence is typed, the backspace option should be provided. requirements deviated slightly.</t>
  </si>
  <si>
    <t>43.5/50</t>
  </si>
  <si>
    <t>Sentences should keep changing and to be short , but wpm and cpm are not shown.</t>
  </si>
  <si>
    <t>Sentences should not disappear character by character, it should stay until he finishes, then it should change.</t>
  </si>
  <si>
    <t>877 to 898 lot of similarities</t>
  </si>
  <si>
    <t>Natraj</t>
  </si>
  <si>
    <t>LAB 1 - OOPs</t>
  </si>
  <si>
    <t>Could have placed in proper packages, all are mixed up in 1 folder.</t>
  </si>
  <si>
    <t>Wrong project uploaded, should upload Departments[Admin, Tech, HR]  project instead of credentialsGenerator Project</t>
  </si>
  <si>
    <t>Java - Eclipse issue</t>
  </si>
  <si>
    <t>Vijay Singh Choudhary</t>
  </si>
  <si>
    <t>Omkar Rajaram Chorghe</t>
  </si>
  <si>
    <t>FrontEnd Lab HTML &amp; CSS</t>
  </si>
  <si>
    <t>Valid comments but could increase score</t>
  </si>
  <si>
    <t>5 to 11/20</t>
  </si>
  <si>
    <t>Rajesh Ranjan</t>
  </si>
  <si>
    <t>Hinglaj Tanwar</t>
  </si>
  <si>
    <t>Joy Rahul Furtado</t>
  </si>
  <si>
    <t>Since we didn’t have more nos</t>
  </si>
  <si>
    <t>evaluated 20/20 too</t>
  </si>
  <si>
    <t>Akshat Gupta</t>
  </si>
  <si>
    <t>JinuMol</t>
  </si>
  <si>
    <t>Nan Htet</t>
  </si>
  <si>
    <t>16/20</t>
  </si>
  <si>
    <t>9.00 to 10.45</t>
  </si>
  <si>
    <t>Spring MVC</t>
  </si>
  <si>
    <t>Job Oriented Course - 3 tracks</t>
  </si>
  <si>
    <t>Java-FOP doubts/InstallationsSRS</t>
  </si>
  <si>
    <t>5.00pm to 5.30 pm</t>
  </si>
  <si>
    <t>6.00 pm to 6.45pm</t>
  </si>
  <si>
    <t>CEO s Connect</t>
  </si>
  <si>
    <t>March 2022 Joinees</t>
  </si>
  <si>
    <t>Mohan Lakham Raju</t>
  </si>
  <si>
    <t>Vikram Prabhu Sampagaon</t>
  </si>
  <si>
    <t>10/20</t>
  </si>
  <si>
    <t>Manju SoundarRajan</t>
  </si>
  <si>
    <t>Abhishek Surekha</t>
  </si>
  <si>
    <t>Sushma Yadav</t>
  </si>
  <si>
    <t>Anand Vijay</t>
  </si>
  <si>
    <t>Prabhat Ranjan Vidhyarthi</t>
  </si>
  <si>
    <t>Aniket Sharma</t>
  </si>
  <si>
    <t>Rectified &amp; shared Modified Project; Closeable based on learners response</t>
  </si>
  <si>
    <t>Ramakrishnan</t>
  </si>
  <si>
    <t>12-May-222</t>
  </si>
  <si>
    <t>OmkarNale</t>
  </si>
  <si>
    <t>Lab2-Java FOP</t>
  </si>
  <si>
    <t>Problem 1 is not giving output as per the need, second one is working aptly.</t>
  </si>
  <si>
    <t>Janani Balaji</t>
  </si>
  <si>
    <t>Prework-Upload deadline etc</t>
  </si>
  <si>
    <t>Responded internally</t>
  </si>
  <si>
    <t>4.00pm to 4.40pm</t>
  </si>
  <si>
    <t>Team Meet</t>
  </si>
  <si>
    <t>Sunil</t>
  </si>
  <si>
    <t>Harsh/Neelam/Chandra</t>
  </si>
  <si>
    <t>ReOpened Responded and closeable based on the learners response</t>
  </si>
  <si>
    <t>Week 10 Question 6</t>
  </si>
  <si>
    <t>Kishore Kumar Rajani</t>
  </si>
  <si>
    <t>Shashank Shukla</t>
  </si>
  <si>
    <t>Assignment Score Related</t>
  </si>
  <si>
    <t>Asked for Grader Link</t>
  </si>
  <si>
    <t>Ashmita Singh</t>
  </si>
  <si>
    <t>Neha Kumari</t>
  </si>
  <si>
    <t>Mrunal</t>
  </si>
  <si>
    <t>Currency Problem solution not found and the Transaction problem is not working as per the requirement</t>
  </si>
  <si>
    <t>Albert</t>
  </si>
  <si>
    <t>Already evaluated</t>
  </si>
  <si>
    <t>5/20</t>
  </si>
  <si>
    <t>Rashmi Ranjan</t>
  </si>
  <si>
    <t>Already Evaluated</t>
  </si>
  <si>
    <t>Aditya Kumar</t>
  </si>
  <si>
    <t>Asked for call</t>
  </si>
  <si>
    <t>Ankush Kanekar</t>
  </si>
  <si>
    <t>Saurabh Yadav</t>
  </si>
  <si>
    <t>Rajesh H</t>
  </si>
  <si>
    <t>Lab 5 - Spring_MVC</t>
  </si>
  <si>
    <t>REPO EMPTY</t>
  </si>
  <si>
    <t>Kapil Kumar Panda</t>
  </si>
  <si>
    <t>Could have included dao layer.</t>
  </si>
  <si>
    <t>Bhagya Kannur</t>
  </si>
  <si>
    <t>Not Complete Project is uploaded with the Full Package structure , Controller class, Service Interface are all missing, configuration file is missing; all screenshots are not shared, please check and upload fully.</t>
  </si>
  <si>
    <t>Saatvat Gupta</t>
  </si>
  <si>
    <t>Ok now files are available , always put it in packages and upload the complete structure</t>
  </si>
  <si>
    <t>Saatwat Gupta</t>
  </si>
  <si>
    <t>Assignbment Score Related</t>
  </si>
  <si>
    <t>Immadi Meher Charit</t>
  </si>
  <si>
    <t>Already done</t>
  </si>
  <si>
    <t>Debaditya Chatterjee</t>
  </si>
  <si>
    <t>You do not need jsp s if Restful service is getting created. /403 path is not defined</t>
  </si>
  <si>
    <t>/403 page not defined otherwise Good job</t>
  </si>
  <si>
    <t>UPTO Row981 13 May 2022</t>
  </si>
  <si>
    <t>41.5/50</t>
  </si>
  <si>
    <t>Super department not to contain main function; main not to be in 2 places; when inheriting classes use @Override annotation to override methods; Packaging to be better</t>
  </si>
  <si>
    <t>Responded and closeable based on the learners response/ CLOSED</t>
  </si>
  <si>
    <t>Eclipse Installation</t>
  </si>
  <si>
    <t>Shantanu</t>
  </si>
  <si>
    <t>Smriti Sinha</t>
  </si>
  <si>
    <t>Installation Eclipse</t>
  </si>
  <si>
    <t>Asked to go thru the steps and come back</t>
  </si>
  <si>
    <t>Bhawana Gupta</t>
  </si>
  <si>
    <t>FOP Java</t>
  </si>
  <si>
    <t>Asked to be more specific on issue</t>
  </si>
  <si>
    <t>Nishtha Pradhan</t>
  </si>
  <si>
    <t>Java  basics</t>
  </si>
  <si>
    <t>Nandita</t>
  </si>
  <si>
    <t>Quiz10Graded Q5</t>
  </si>
  <si>
    <t>Zainab</t>
  </si>
  <si>
    <t xml:space="preserve">Responded and Cloaseable </t>
  </si>
  <si>
    <t>If needed call need to be set up</t>
  </si>
  <si>
    <t>PHIBANSYRPAI WAHLANG</t>
  </si>
  <si>
    <t>Asked for Call</t>
  </si>
  <si>
    <t>Responded and closeable based on the learners response- CLOSED</t>
  </si>
  <si>
    <r>
      <t xml:space="preserve">Responded and closeable based on the learners response </t>
    </r>
    <r>
      <rPr>
        <b/>
        <sz val="11"/>
        <color rgb="FFFF0000"/>
        <rFont val="Calibri"/>
        <family val="2"/>
        <scheme val="minor"/>
      </rPr>
      <t>IN DISCUSSION</t>
    </r>
  </si>
  <si>
    <t>ASKED TO SETUP A CALL</t>
  </si>
  <si>
    <t>Java-GIT</t>
  </si>
  <si>
    <t>4.30 to 7.00 pm</t>
  </si>
  <si>
    <t>2.00pm to 3.00pm</t>
  </si>
  <si>
    <t>GIT+Mysql Installation</t>
  </si>
  <si>
    <t>Goutham</t>
  </si>
  <si>
    <t>Anubhab Gupta</t>
  </si>
  <si>
    <t>Asked to give info</t>
  </si>
  <si>
    <t>Pramod P</t>
  </si>
  <si>
    <t>Need to set up a Call</t>
  </si>
  <si>
    <t>Mehidi Ameen</t>
  </si>
  <si>
    <t>Shantanu Hazarika</t>
  </si>
  <si>
    <t>Ashutosh Tripathi</t>
  </si>
  <si>
    <t>ReOpened again Responded and closeable based on the learners response</t>
  </si>
  <si>
    <t>Md Zubair Farooqui</t>
  </si>
  <si>
    <t>11.00 to 11.30</t>
  </si>
  <si>
    <t>Weekly Meet</t>
  </si>
  <si>
    <t>Harsh/Neelam/Chandra/Garima/Aditi</t>
  </si>
  <si>
    <t>Adhoc call</t>
  </si>
  <si>
    <t>On Quiz Question 10 week</t>
  </si>
  <si>
    <t>Sushanth</t>
  </si>
  <si>
    <t>Chandra Half an hour</t>
  </si>
  <si>
    <t>Sushanths RDBMS discussion with Mentor</t>
  </si>
  <si>
    <t>Mentors</t>
  </si>
  <si>
    <t>8.45 to 10.30</t>
  </si>
  <si>
    <t>Zainab Khan SpringMVC</t>
  </si>
  <si>
    <t>Chandra</t>
  </si>
  <si>
    <t>ZainabKhan PM Ashwani</t>
  </si>
  <si>
    <t>HTML-CSS</t>
  </si>
  <si>
    <t>6.00 pm to 8.00 pm</t>
  </si>
  <si>
    <t>Ramakrishna Call - Java issue</t>
  </si>
  <si>
    <t>Call was set up and Resolved - CLOSED</t>
  </si>
  <si>
    <t>12.00pm to 12.30</t>
  </si>
  <si>
    <r>
      <rPr>
        <b/>
        <strike/>
        <sz val="11"/>
        <color theme="1"/>
        <rFont val="Calibri"/>
        <family val="2"/>
        <scheme val="minor"/>
      </rPr>
      <t xml:space="preserve">CLOSED </t>
    </r>
    <r>
      <rPr>
        <b/>
        <sz val="11"/>
        <color theme="1"/>
        <rFont val="Calibri"/>
        <family val="2"/>
        <scheme val="minor"/>
      </rPr>
      <t xml:space="preserve"> Re-CLOSED</t>
    </r>
  </si>
  <si>
    <t>1.00pm to 1.30 pm</t>
  </si>
  <si>
    <t>Rakeshs Call On BootCampCourse</t>
  </si>
  <si>
    <t>Sumeet Nande</t>
  </si>
  <si>
    <t>2.30pm to 3.50 pm</t>
  </si>
  <si>
    <t>Student call eclipse/java/git</t>
  </si>
  <si>
    <t>Chandra/Megha</t>
  </si>
  <si>
    <t>Shantanu/Vani/Anubhab/Nishant</t>
  </si>
  <si>
    <t>3.50pm to 4.30pm</t>
  </si>
  <si>
    <t>StudentCall MySQL</t>
  </si>
  <si>
    <t>Sushanth/Chandra</t>
  </si>
  <si>
    <t>Aditi</t>
  </si>
  <si>
    <t>4.30pm to 5.15</t>
  </si>
  <si>
    <t>BootCamp Meet</t>
  </si>
  <si>
    <t>Harshit/Sunil/Shaleem/Chandra</t>
  </si>
  <si>
    <t>Asked To Set Up Call</t>
  </si>
  <si>
    <t>Block Chain Prework</t>
  </si>
  <si>
    <t>Hibernate</t>
  </si>
  <si>
    <t>Ganesh Artyan</t>
  </si>
  <si>
    <t>Mac-eclipse/git installn</t>
  </si>
  <si>
    <t>Niladri Debnath</t>
  </si>
  <si>
    <t>Eclipse Java</t>
  </si>
  <si>
    <t xml:space="preserve">Asked for Call </t>
  </si>
  <si>
    <t>Satyadeep Sharma</t>
  </si>
  <si>
    <t>Call scheduled - CLOSED</t>
  </si>
  <si>
    <t>Responded and closeable based on the learners response CLOSED</t>
  </si>
  <si>
    <t>Hibernate issue</t>
  </si>
  <si>
    <t>11.00 am</t>
  </si>
  <si>
    <t>Hibernate Error</t>
  </si>
  <si>
    <t>6.00pm to 7.30 pm</t>
  </si>
  <si>
    <t>Activity</t>
  </si>
  <si>
    <t>CALL</t>
  </si>
  <si>
    <t>Session on HTML-CSS Graded Assmt</t>
  </si>
  <si>
    <t>Needy Students</t>
  </si>
  <si>
    <t>Pawan Kumar Ponnal</t>
  </si>
  <si>
    <t>5.15pm to 5.37</t>
  </si>
  <si>
    <t>Student Call JDBC</t>
  </si>
  <si>
    <t>Pramod</t>
  </si>
  <si>
    <t>Asked More Info</t>
  </si>
  <si>
    <t>Abhiram</t>
  </si>
  <si>
    <t>Asked for a Call SetUp</t>
  </si>
  <si>
    <t>Helped Through Call onn18 May CLOSED</t>
  </si>
  <si>
    <t>Vishnu Prasad</t>
  </si>
  <si>
    <t>Asked him to upload Project and share link to check</t>
  </si>
  <si>
    <t>Jaseel TMC</t>
  </si>
  <si>
    <t>Databases &amp; ORM</t>
  </si>
  <si>
    <t>Responded and closeable based on the learners response-CLOSED</t>
  </si>
  <si>
    <t>11.00 to 11.20</t>
  </si>
  <si>
    <t>Student Call On Hibernate</t>
  </si>
  <si>
    <t>Satyadeep - Student could not share deferred call</t>
  </si>
  <si>
    <t>Responded By Prog Off</t>
  </si>
  <si>
    <t>Wahlang</t>
  </si>
  <si>
    <t>Lab1 FOP</t>
  </si>
  <si>
    <t>Packaging could be better and Employee class should be separate , EmployeeId cannot be a class name.</t>
  </si>
  <si>
    <t>Jayanta Bishnu Sen</t>
  </si>
  <si>
    <t>Lab 3 DSA</t>
  </si>
  <si>
    <t>Sachin Abhale</t>
  </si>
  <si>
    <t>Java FOP-Code error</t>
  </si>
  <si>
    <t>TO CHECK</t>
  </si>
  <si>
    <t>Already Checked By Program Office And Updated</t>
  </si>
  <si>
    <t>Albert Abraham</t>
  </si>
  <si>
    <t>Valid Score</t>
  </si>
  <si>
    <t>Arun Anbazhagan</t>
  </si>
  <si>
    <t xml:space="preserve">Responded and closeable based on the learners response </t>
  </si>
  <si>
    <t>Responded but need to Update Score in Grader</t>
  </si>
  <si>
    <t>Paras Ashra</t>
  </si>
  <si>
    <t>15/20</t>
  </si>
  <si>
    <t>Even for the sum for which the pair is available , it says not existing</t>
  </si>
  <si>
    <t>Root is 40 (n) and searching 40 * 2(2 *n) gives the result aptly, increasing the score</t>
  </si>
  <si>
    <t>18/20 to 20/20</t>
  </si>
  <si>
    <t>4.30pm to 4.44pm</t>
  </si>
  <si>
    <t>Student Call On Java Code/Eclipse</t>
  </si>
  <si>
    <t>Farhana</t>
  </si>
  <si>
    <t>JeyaChitraBalaraman</t>
  </si>
  <si>
    <t>18/20 to 19/20</t>
  </si>
  <si>
    <t>Increased score for minor issue</t>
  </si>
  <si>
    <t>Baskar</t>
  </si>
  <si>
    <t>Valid Comments:Lot of Compile time errors need to to upload rectified Project</t>
  </si>
  <si>
    <t>5.00pm to 5.18pm</t>
  </si>
  <si>
    <t>Student Call</t>
  </si>
  <si>
    <t>Hibernate Project Related</t>
  </si>
  <si>
    <t>Asked to upload and share link</t>
  </si>
  <si>
    <t>RESPONDED</t>
  </si>
  <si>
    <t>Assisted Thru Call</t>
  </si>
  <si>
    <t>Soumyadip Jana</t>
  </si>
  <si>
    <t>Had to change scores for few students and the comments given were not found to be of good taste- comments to be less harsher and consider sensitivity of the learners.</t>
  </si>
  <si>
    <t>Graded Coding AssignmentDSA2</t>
  </si>
  <si>
    <t>Prog1 &amp; 2 has compilation errors</t>
  </si>
  <si>
    <t>35/50</t>
  </si>
  <si>
    <t>NandiniAggarwal</t>
  </si>
  <si>
    <t>25/50</t>
  </si>
  <si>
    <t>Q1 not giving correct ans for all inputs</t>
  </si>
  <si>
    <t>Prabhat Ranjan</t>
  </si>
  <si>
    <t>Ashwini Dalwaipattan</t>
  </si>
  <si>
    <t>Baskar Balasoudjanane</t>
  </si>
  <si>
    <t>InValid Comments  Both the apps are giving outputs appropriately and no exception found for 3 -312, enhancing the score</t>
  </si>
  <si>
    <t>25/50 to 50/50</t>
  </si>
  <si>
    <t>But Student has given new link on May 20 this comment was earlier one</t>
  </si>
  <si>
    <t>Amol Barbatkat</t>
  </si>
  <si>
    <t>Shubham Bhawsar</t>
  </si>
  <si>
    <t>Manjunath Patil</t>
  </si>
  <si>
    <t>30/50 to 40/50</t>
  </si>
  <si>
    <t>Yes needs to rectify  the Project but can give some score for the logic applied, enhancing the score.</t>
  </si>
  <si>
    <t>Prajakta Chaudhari</t>
  </si>
  <si>
    <t>30/50 to 38/50</t>
  </si>
  <si>
    <t>True, but code is written, learner needs to check the logic, we can give some score for the effort put....enhancing score</t>
  </si>
  <si>
    <t>Pratikshit Chaudhary</t>
  </si>
  <si>
    <t>When a Person has not given the solution : 0</t>
  </si>
  <si>
    <t>When a Person has given the solution but with lot of compile time errors : we can give 10-15% score for the effort</t>
  </si>
  <si>
    <t>When a person has given the solution it works but gives errors in some test cases we can give 75%</t>
  </si>
  <si>
    <t>When a person has given the solution it does work perfectly with all test cases passing 100%</t>
  </si>
  <si>
    <t>Mostly Good evaluation, but in some situations balancing act can be done. For example let us not treat a learner who has not given the solution at all and the learner who has put effort in writing the code but he has logical issue in his code, both of them cannot be treated in the same way and need not give 0 for both. For a person who has put effort for the code but may be its running also in some cases we can give some score .</t>
  </si>
  <si>
    <t>Graded Coding Assignment1 Html/CSS</t>
  </si>
  <si>
    <t>Shubham Butle</t>
  </si>
  <si>
    <t>Sushma Ephrin</t>
  </si>
  <si>
    <t>48 to 50/50</t>
  </si>
  <si>
    <t>Indentation is OK</t>
  </si>
  <si>
    <t>NanHtet</t>
  </si>
  <si>
    <t>Jai Kamlesh Jain</t>
  </si>
  <si>
    <t>Mostly Valid but indentation is Ok pardonable spacing increased score from 4 to 5</t>
  </si>
  <si>
    <t>45/50 to 46/50</t>
  </si>
  <si>
    <t>Zainab Khan</t>
  </si>
  <si>
    <t>36/50</t>
  </si>
  <si>
    <t>Learner Did not Respond</t>
  </si>
  <si>
    <t>Except Indenting others valid</t>
  </si>
  <si>
    <t>Ravalika Gandla</t>
  </si>
  <si>
    <t>Asked to upload error snapshots</t>
  </si>
  <si>
    <t>Ayush Kumar</t>
  </si>
  <si>
    <t>Learner responded to close the ticket</t>
  </si>
  <si>
    <t>Asked to upload error snapshots: Responded after checking Project  and closeable based on the learners response</t>
  </si>
  <si>
    <t xml:space="preserve">Asked to upload error snapshots: </t>
  </si>
  <si>
    <t xml:space="preserve">Good Evaluation; But for indentation and Spacing do not have to cut scores just for 1 line spacing, 1 line spacing is good for readability; but too much of spacing is not ok,for which we can reduce marks </t>
  </si>
  <si>
    <t>18/50</t>
  </si>
  <si>
    <t>41/50</t>
  </si>
  <si>
    <t>Saradha</t>
  </si>
  <si>
    <t>12/50</t>
  </si>
  <si>
    <t>Sandeep Sharma</t>
  </si>
  <si>
    <t>42.5/50</t>
  </si>
  <si>
    <t>Sagar Shinde</t>
  </si>
  <si>
    <t>Arun Shivaprasanna</t>
  </si>
  <si>
    <t>Shubham Kumar Shukla</t>
  </si>
  <si>
    <t>Akash Kumar Pal</t>
  </si>
  <si>
    <t>C&lt;LOSED</t>
  </si>
  <si>
    <t>Vishal Kumar Agarwal</t>
  </si>
  <si>
    <t>Valid Comments but needs to more clear</t>
  </si>
  <si>
    <t>Amar Singh Baghel</t>
  </si>
  <si>
    <t>Covid Care and Diabetes sections are there but not properly formatted; Animation section is there but slightly deviated</t>
  </si>
  <si>
    <t>15 to 24/50</t>
  </si>
  <si>
    <t xml:space="preserve">Sathyanarayana </t>
  </si>
  <si>
    <t>LabTest Page image not sticky not mentioned</t>
  </si>
  <si>
    <t>48 to 44/50</t>
  </si>
  <si>
    <t>Image in LabTest Page not sticky</t>
  </si>
  <si>
    <t>Ritu Maria Joy</t>
  </si>
  <si>
    <t>KarthikeyanBalraj</t>
  </si>
  <si>
    <t>LabTest Page not Ok in terms of Responsiveness</t>
  </si>
  <si>
    <t>LabTest not fully implemented with responsiveness</t>
  </si>
  <si>
    <t>48 to 45.5/50</t>
  </si>
  <si>
    <t>Sakshi Santhosh</t>
  </si>
  <si>
    <t xml:space="preserve">Image in LabTest page not sticky </t>
  </si>
  <si>
    <t>48 to 46/50</t>
  </si>
  <si>
    <t>Evaluation Ok but not evaluated with complete precision , in many places mistakes have not been identified aptly.</t>
  </si>
  <si>
    <t>Rohith VenuGopalan</t>
  </si>
  <si>
    <t xml:space="preserve"> Responded after checking Project  and closeable based on the learners response</t>
  </si>
  <si>
    <t>Eclipse issue</t>
  </si>
  <si>
    <t>Chinna Raja Reddy</t>
  </si>
  <si>
    <t>Requested for a Call</t>
  </si>
  <si>
    <t>Amarttyajit</t>
  </si>
  <si>
    <t>Rucha Jani</t>
  </si>
  <si>
    <t>Row982</t>
  </si>
  <si>
    <t>Service Implementation not there;Controller is empty</t>
  </si>
  <si>
    <t>Good Job 403 page could have been mapped</t>
  </si>
  <si>
    <t>Manish Sharma</t>
  </si>
  <si>
    <t>Vaishnavi Sharma</t>
  </si>
  <si>
    <t>Anantram Patel</t>
  </si>
  <si>
    <t>The Balanced Bracket Problem needs to be checked again even for balanced brackets it says not balanced.</t>
  </si>
  <si>
    <t>Udaya Sree</t>
  </si>
  <si>
    <t>Aditya Kumar Ojha</t>
  </si>
  <si>
    <t>Lab 2 - DSA</t>
  </si>
  <si>
    <t>Dhanya KS</t>
  </si>
  <si>
    <t>Packaging to be aptly followed</t>
  </si>
  <si>
    <t>Lab3 should Have Balanced Brackets and find pair for Sum in BST you have uplaoded a different Project , pl check</t>
  </si>
  <si>
    <t>Row 994</t>
  </si>
  <si>
    <t>Ok Packaging structure to be more apt otherwise Ok,</t>
  </si>
  <si>
    <t>Gautam Popli</t>
  </si>
  <si>
    <t>Please check FOP Lab1 is email&amp;Credentials related app , you have uploaded the wrong APP</t>
  </si>
  <si>
    <t>Row 991</t>
  </si>
  <si>
    <t>Graded Coding Assignment 1 - FOP</t>
  </si>
  <si>
    <t>Shriram</t>
  </si>
  <si>
    <t>Do not use the class name in Plural form like AdminDepartments etc. otherwise good job</t>
  </si>
  <si>
    <t>You do not have to place each file in a separate URL, actually it has to be under one URl one Project , under which different packages and classess accordingly, otherwise Good job</t>
  </si>
  <si>
    <t>Lab 1 - FOP</t>
  </si>
  <si>
    <t>MitulKumar Bhalani</t>
  </si>
  <si>
    <t>Vikash Kumar Verma</t>
  </si>
  <si>
    <t>Graded Coding Assignment 1 FED</t>
  </si>
  <si>
    <t>Fgiven apt comments individually to sub tasks</t>
  </si>
  <si>
    <t>Sachin Rathod</t>
  </si>
  <si>
    <t>LAB 2 - DSA</t>
  </si>
  <si>
    <t>Transaction Problem does not give output as per requirement and Currency Problem-solution has compile time error</t>
  </si>
  <si>
    <t>Chandra shekhar bhatt</t>
  </si>
  <si>
    <t>Graded Coding Assignment 1-FOP</t>
  </si>
  <si>
    <t>Given individual comments</t>
  </si>
  <si>
    <t>Lab 1 - HTML and CSS</t>
  </si>
  <si>
    <t>5.00 to 7.30pm</t>
  </si>
  <si>
    <t>In Bar Chart the bar for 40% animates late.</t>
  </si>
  <si>
    <t>Yogita Sharma</t>
  </si>
  <si>
    <t>In Sub Menu app, the sub menu should have a background and it should change when hovered.</t>
  </si>
  <si>
    <t>In the Navigation Bar submenu should be having a background color and when hovered should change to a dif color and the BarChart should have contrasting colors on the animated part and the background</t>
  </si>
  <si>
    <t>Upamaka</t>
  </si>
  <si>
    <t>Neha</t>
  </si>
  <si>
    <t>Good job but the Barchart should be aligned in the center</t>
  </si>
  <si>
    <t>Suryank</t>
  </si>
  <si>
    <t>Saurabh</t>
  </si>
  <si>
    <t>Ragini Seth</t>
  </si>
  <si>
    <t>Good Updation</t>
  </si>
  <si>
    <t>Query 7 is for 1000 kms not 700 kms, even if records not found first we need to meet the requirements as an extra query we can add others; In Query 8 even source and destinations can be included to make it fool proof; Otherwise good job</t>
  </si>
  <si>
    <t>Javed Sadik Bagwan</t>
  </si>
  <si>
    <t>You could have beautified the UI a bit</t>
  </si>
  <si>
    <t>Screenshots not provided</t>
  </si>
  <si>
    <t>Kindly Upload the Complete Project with all the files intact , packages not seen an the apt way and all necessary files of the project are not available</t>
  </si>
  <si>
    <t>Row 1001</t>
  </si>
  <si>
    <t>User/Role Entities Missing and Authorities not returned through getAuthorities function of class implementing UserDetails; It would not work without these.</t>
  </si>
  <si>
    <t>Row 984</t>
  </si>
  <si>
    <t>CLOSED after Call</t>
  </si>
  <si>
    <t>Please upload entire Project with the entire Project structure along with packages, it should not be loosely packed files</t>
  </si>
  <si>
    <t>Row 997</t>
  </si>
  <si>
    <t>User should not begiven permission to add</t>
  </si>
  <si>
    <t>SalinPaul Valooran</t>
  </si>
  <si>
    <t>Asked more details</t>
  </si>
  <si>
    <t>8.30pm to 8.50pm</t>
  </si>
  <si>
    <t>Pawan Vannam Hibernate</t>
  </si>
  <si>
    <t xml:space="preserve">SRs </t>
  </si>
  <si>
    <t>ADHOC Evaluation</t>
  </si>
  <si>
    <t>Reviews Quiz 13 Week Graded</t>
  </si>
  <si>
    <t>Lab 5 - Spring</t>
  </si>
  <si>
    <t>Row 1014</t>
  </si>
  <si>
    <t>REPO is empty</t>
  </si>
  <si>
    <t>Varun Vasudev</t>
  </si>
  <si>
    <t>Frontend Lab - Advanvced JavaScript</t>
  </si>
  <si>
    <t>UPTO Row1034 24 May 2022</t>
  </si>
  <si>
    <t>5.00pm to 8.30pm</t>
  </si>
  <si>
    <t>Anuj Sharma</t>
  </si>
  <si>
    <t>Java Code Issue</t>
  </si>
  <si>
    <t xml:space="preserve"> Responded and closeable based on the learners response</t>
  </si>
  <si>
    <t>Shivan Chippa</t>
  </si>
  <si>
    <t>Shivani Chippa</t>
  </si>
  <si>
    <t>Java Code issue</t>
  </si>
  <si>
    <t>Respoinded</t>
  </si>
  <si>
    <t>Pratiskhit</t>
  </si>
  <si>
    <t>Java Code  issue</t>
  </si>
  <si>
    <t>Vignesh Raghavan</t>
  </si>
  <si>
    <t>Hibernate Issue</t>
  </si>
  <si>
    <t>Hibernate Understanding</t>
  </si>
  <si>
    <t>SQL-Rdbms Understanding</t>
  </si>
  <si>
    <t>Responded to come back with more proof of attemp</t>
  </si>
  <si>
    <t>Took a Call and Responded and closeable based on the learners response CLOSED</t>
  </si>
  <si>
    <t xml:space="preserve"> Responded and closeable based on the learners response CLOSED</t>
  </si>
  <si>
    <t>Sanjay Kumar Ganguly</t>
  </si>
  <si>
    <t xml:space="preserve">Took a Call and Responded and closeable based on the learners response </t>
  </si>
  <si>
    <t>Helped Thru Call</t>
  </si>
  <si>
    <t>FED HtmlCSS assgmt score</t>
  </si>
  <si>
    <t>Reopened :Call was asked</t>
  </si>
  <si>
    <t>7.00pm to 7.22pm</t>
  </si>
  <si>
    <t>ChinnaRajaReddy</t>
  </si>
  <si>
    <t>2.00pm to 2.30pm</t>
  </si>
  <si>
    <t>Call with Jayanta Bishnun Sen</t>
  </si>
  <si>
    <t>JK</t>
  </si>
  <si>
    <t>4.50pm to 5.40pm</t>
  </si>
  <si>
    <t>Call with PowerSanjayKumarFanguly</t>
  </si>
  <si>
    <t>Responded with Notes</t>
  </si>
  <si>
    <t>26-May-22</t>
  </si>
  <si>
    <t>SRs</t>
  </si>
  <si>
    <t>Reviews</t>
  </si>
  <si>
    <t>Calls</t>
  </si>
  <si>
    <t>Connect with Harshith New Course</t>
  </si>
  <si>
    <t>Connect with Siddharth - Eclipse installation</t>
  </si>
  <si>
    <t>Pending-Justin+Rajendra+Vashisht</t>
  </si>
  <si>
    <t>PrabhatRanjan</t>
  </si>
  <si>
    <t>Ganesh Aryan</t>
  </si>
  <si>
    <t>Niladri</t>
  </si>
  <si>
    <t>Rohit</t>
  </si>
  <si>
    <t>Closeable</t>
  </si>
  <si>
    <t>Brahm Prakash Mishra</t>
  </si>
  <si>
    <t>Java Reference</t>
  </si>
  <si>
    <t>Sowmya</t>
  </si>
  <si>
    <t>Avanti Khandalkar</t>
  </si>
  <si>
    <t>SQL-Rdbms Syntax issue</t>
  </si>
  <si>
    <t>Chiranjib</t>
  </si>
  <si>
    <t>Java-Code error</t>
  </si>
  <si>
    <t>Quiz of HibernateOne-Many</t>
  </si>
  <si>
    <t>Asked for more details--- Responded and closeable based on the learners response</t>
  </si>
  <si>
    <t>CLOSED:REOPENED-&gt;CLOSED</t>
  </si>
  <si>
    <t>CLOSED-After Call</t>
  </si>
  <si>
    <t>HTML-Positioning</t>
  </si>
  <si>
    <t>Nagesh Narayan PAI</t>
  </si>
  <si>
    <t>RE-CHECK</t>
  </si>
  <si>
    <t>3.00pm to 3.40PM</t>
  </si>
  <si>
    <t>Call With Kinkar Kishore</t>
  </si>
  <si>
    <t>SQL Procedure+ORM(for Orm asked to go thru resolution and come back)\</t>
  </si>
  <si>
    <t>QUIZ related</t>
  </si>
  <si>
    <t>Rajat Kumar Singh</t>
  </si>
  <si>
    <t>Prework Java Code</t>
  </si>
  <si>
    <t>Matta Vamsi Apuroop</t>
  </si>
  <si>
    <t>Frequested for a Call set up</t>
  </si>
  <si>
    <t>Viyom Singhal</t>
  </si>
  <si>
    <t>Array</t>
  </si>
  <si>
    <t>4.30pm to 5.15pm</t>
  </si>
  <si>
    <t>Call With Arun</t>
  </si>
  <si>
    <t>Asked for more details- Responded and closeable based on the learners response</t>
  </si>
  <si>
    <t>Graded Coding Assignment-2-DSA</t>
  </si>
  <si>
    <t xml:space="preserve"> Responded and closeable based on the learners response-RESOLVED-CLOSED</t>
  </si>
  <si>
    <t>404 error</t>
  </si>
  <si>
    <t>Asked to be more clear</t>
  </si>
  <si>
    <t>Hibernate Topics related</t>
  </si>
  <si>
    <t xml:space="preserve"> Responded and closeable based on the learners response-RESOLVED </t>
  </si>
  <si>
    <t>RESOLUTION ACCEPTED</t>
  </si>
  <si>
    <t>FOP-Java Arrays</t>
  </si>
  <si>
    <t>FOCUS</t>
  </si>
  <si>
    <t xml:space="preserve">SRs major </t>
  </si>
  <si>
    <t>QC-Quiz8</t>
  </si>
  <si>
    <t>QC - Bishnu</t>
  </si>
  <si>
    <t>Resolved Thru Call -Closed</t>
  </si>
  <si>
    <t>Call With Sowmya</t>
  </si>
  <si>
    <t>No Info Asked for  more Info</t>
  </si>
  <si>
    <t>Asked to be more specific</t>
  </si>
  <si>
    <t>Call with Aastha</t>
  </si>
  <si>
    <t>GItHub</t>
  </si>
  <si>
    <t>Resolved Thru Call -CLOSED</t>
  </si>
  <si>
    <t>ReChecked</t>
  </si>
  <si>
    <t>DONE Resolved</t>
  </si>
  <si>
    <t>Java Code</t>
  </si>
  <si>
    <t>Vishal ARora</t>
  </si>
  <si>
    <t>Anikesh BabuRajan</t>
  </si>
  <si>
    <t>SQL-Hibernate</t>
  </si>
  <si>
    <t>Asked to set up a call - also Responded with resolution-CLOSED</t>
  </si>
  <si>
    <t>Responded Identified and informed PM about error in TYU8 of Week12 -CLOSED</t>
  </si>
  <si>
    <t>Kriti Das</t>
  </si>
  <si>
    <t>Commented as Project Not Available but could see the Project from my end</t>
  </si>
  <si>
    <t>Shilpi Das</t>
  </si>
  <si>
    <t>KalpeshKumar</t>
  </si>
  <si>
    <t>5.15pm to 6.00pm</t>
  </si>
  <si>
    <t>Call with Neha</t>
  </si>
  <si>
    <t>Hibernate Project</t>
  </si>
  <si>
    <t>27_may-22</t>
  </si>
  <si>
    <t>Asked for more clarity-Call is requested</t>
  </si>
  <si>
    <t>Tarang Gupta</t>
  </si>
  <si>
    <t>Sudharson Jaishanker</t>
  </si>
  <si>
    <t>30/50</t>
  </si>
  <si>
    <t>Neha Jaiswal</t>
  </si>
  <si>
    <t>Valid but increased score from 20 to 30/50</t>
  </si>
  <si>
    <t>20-30/50</t>
  </si>
  <si>
    <t>Sakshi Janardhan Kadham</t>
  </si>
  <si>
    <t>educed from 48to40/50</t>
  </si>
  <si>
    <t>Kaliyamoorthy</t>
  </si>
  <si>
    <t>Kripindas K</t>
  </si>
  <si>
    <t>Reduced from 48 to 40/50</t>
  </si>
  <si>
    <t>Gave 4 Stars</t>
  </si>
  <si>
    <t>Good Evaluation , but had to change atleast3 /15 evaluations that were checked</t>
  </si>
  <si>
    <t>Java Doubt</t>
  </si>
  <si>
    <t>Faizan Khan</t>
  </si>
  <si>
    <t>Responded and asked for more info on second question</t>
  </si>
  <si>
    <t>Soumalya Khan</t>
  </si>
  <si>
    <t>SQL doubt</t>
  </si>
  <si>
    <t>Learner Confirmed for Closure of Ticket</t>
  </si>
  <si>
    <t>Call set up requested</t>
  </si>
  <si>
    <t>Akshit Baunthiyal</t>
  </si>
  <si>
    <t>FrontEndGraded Assignment3 JS</t>
  </si>
  <si>
    <t>CLOSED after Call based resolution</t>
  </si>
  <si>
    <t>SpringMVC doubt</t>
  </si>
  <si>
    <t>SingiReddy Manikanth</t>
  </si>
  <si>
    <t>Java</t>
  </si>
  <si>
    <t>Responded by PO Closed</t>
  </si>
  <si>
    <t xml:space="preserve">Java </t>
  </si>
  <si>
    <t>Responded by PO.</t>
  </si>
  <si>
    <t>Learner Confirmed for Closure of Ticket-CLOSED</t>
  </si>
  <si>
    <t>Java Basics</t>
  </si>
  <si>
    <t>CALLRequested</t>
  </si>
  <si>
    <t>CALL REQUESTED</t>
  </si>
  <si>
    <t xml:space="preserve"> Responded and closeable based on the learners response-Learner accepted Resolution</t>
  </si>
  <si>
    <t>4.00 to 7.00 pm</t>
  </si>
  <si>
    <t>Asked for mor info</t>
  </si>
  <si>
    <t>Shreyas Bane</t>
  </si>
  <si>
    <t>Asked For Call</t>
  </si>
  <si>
    <t>Anshuman Biswal</t>
  </si>
  <si>
    <t>Quiz12 -Q2 Doubt</t>
  </si>
  <si>
    <t xml:space="preserve"> Responded and closeable based on the learners response-Resolution accepted by Learner</t>
  </si>
  <si>
    <t>Front End Lab - Adv JavaSCript</t>
  </si>
  <si>
    <t>Saumalya Khan</t>
  </si>
  <si>
    <t>Hibernate-JPA</t>
  </si>
  <si>
    <t>6.00pm to 6.45pm</t>
  </si>
  <si>
    <t>SQL</t>
  </si>
  <si>
    <t>8.30pm to 10.35</t>
  </si>
  <si>
    <t>Call with Rajendra Panda</t>
  </si>
  <si>
    <t>Resume Formatting &amp; Modification</t>
  </si>
  <si>
    <t>Call with SudhakarMaddila</t>
  </si>
  <si>
    <t>Rasmita Das</t>
  </si>
  <si>
    <t>Java-Quiz FOP Quiz1</t>
  </si>
  <si>
    <t>Java -Code issueFOP</t>
  </si>
  <si>
    <t>Vijay Pal Singh</t>
  </si>
  <si>
    <t>Java Code issueFOP</t>
  </si>
  <si>
    <t>Java Code IssueFOP</t>
  </si>
  <si>
    <t>Avantika Mishra</t>
  </si>
  <si>
    <t>Java _ Colections</t>
  </si>
  <si>
    <t>Kripindas</t>
  </si>
  <si>
    <t>Scores</t>
  </si>
  <si>
    <t>Responded by PO CLOSED</t>
  </si>
  <si>
    <t>Abhishray Anant</t>
  </si>
  <si>
    <t>Java Code-FOP</t>
  </si>
  <si>
    <t>Shashi Kant</t>
  </si>
  <si>
    <t>Java Static/Instance Variable</t>
  </si>
  <si>
    <t>Java Code FOP issue</t>
  </si>
  <si>
    <t>CLOSED AFTER CALL at 4.30pm</t>
  </si>
  <si>
    <t xml:space="preserve"> Responded and closeable based on the learners response: Solution accepted by the Learner</t>
  </si>
  <si>
    <t>Resolved Thru Call</t>
  </si>
  <si>
    <t xml:space="preserve"> Responded and closeable based on the learners response; Learner accepted solution</t>
  </si>
  <si>
    <t xml:space="preserve"> Responded and closeable based on the learners response: Updated</t>
  </si>
  <si>
    <t>Prerna</t>
  </si>
  <si>
    <t>Call Being SetUp-CLOSED</t>
  </si>
  <si>
    <t>Graded Lab 4 DBMS</t>
  </si>
  <si>
    <t>All Queries are uploaded based on the comment mentioned, hence increasing the score</t>
  </si>
  <si>
    <t>6/20 to 20/20</t>
  </si>
  <si>
    <t>Haritha A</t>
  </si>
  <si>
    <t>6th Query has issue 8th is OK</t>
  </si>
  <si>
    <t>KritiDas</t>
  </si>
  <si>
    <t>Graded Assignment2 DSA</t>
  </si>
  <si>
    <t>No Change in the Code output</t>
  </si>
  <si>
    <t>Bhanupriya</t>
  </si>
  <si>
    <t>Yes now Project is available, but for the Question1 : for the inputs 3,2,1,5,4 it gives output as 5,4 after last day</t>
  </si>
  <si>
    <t>Rakesh Kumar Sahoo</t>
  </si>
  <si>
    <t>Q2 output is fine but Q1 all outputs are not correct..</t>
  </si>
  <si>
    <t>Front End Graded Coding Assignment 1</t>
  </si>
  <si>
    <t>Prshanth Choudhary</t>
  </si>
  <si>
    <t>The animation is not showing up image covering the entire area and LabTestPage when resized is not completely as expected</t>
  </si>
  <si>
    <t>NanditaKB</t>
  </si>
  <si>
    <t>Databases &amp; ORM Quiz12</t>
  </si>
  <si>
    <t>ApacheTomCat on Mac</t>
  </si>
  <si>
    <t>CLOSED thru CALL</t>
  </si>
  <si>
    <t>Resolved thru Call</t>
  </si>
  <si>
    <t>Kritika</t>
  </si>
  <si>
    <t>Not Responded</t>
  </si>
  <si>
    <t>Subramanyeswara Rao Vemuri</t>
  </si>
  <si>
    <t>Quiz12 -Q8 Doubt</t>
  </si>
  <si>
    <t>Saksham</t>
  </si>
  <si>
    <t>Java Code issue-Inheritance</t>
  </si>
  <si>
    <t>Anurag</t>
  </si>
  <si>
    <t>Hibernate Related</t>
  </si>
  <si>
    <t>Sruti Saride</t>
  </si>
  <si>
    <t>MySQL Installation-Access</t>
  </si>
  <si>
    <t xml:space="preserve"> Responded and closeable based on the learners response: Updated CLOSED</t>
  </si>
  <si>
    <t xml:space="preserve"> Responded and closeable based on the learners response: </t>
  </si>
  <si>
    <t>Anikesh Baburajan</t>
  </si>
  <si>
    <t>Shreyash Bane</t>
  </si>
  <si>
    <t>Increased by 1 Point</t>
  </si>
  <si>
    <t>Piyush Bhale</t>
  </si>
  <si>
    <t>Bracket OK</t>
  </si>
  <si>
    <t>19/20 to 20/20</t>
  </si>
  <si>
    <t>Kalpeshkumar</t>
  </si>
  <si>
    <t>Rasmitha</t>
  </si>
  <si>
    <t>Learner accepted Resolution</t>
  </si>
  <si>
    <t>Tanuj Kumar Parasthe</t>
  </si>
  <si>
    <t>Call Scheduled for 6Jun</t>
  </si>
  <si>
    <t>Call Requested-Post Call Closed</t>
  </si>
  <si>
    <t>Responded Learner accepted Resolution</t>
  </si>
  <si>
    <t xml:space="preserve"> Responded and closeable based on the learners response: Learner accepted resolution</t>
  </si>
  <si>
    <t>Parikshat Saini</t>
  </si>
  <si>
    <t>JavaCode Issue</t>
  </si>
  <si>
    <t>Program Office</t>
  </si>
  <si>
    <t>Gave 5 Stars</t>
  </si>
  <si>
    <t>Could have given 4.5 because we had to correct few scores otherwise its all fine 4.5 option not available</t>
  </si>
  <si>
    <t>FrontEnd Javascript</t>
  </si>
  <si>
    <t>Pankaj Aswani</t>
  </si>
  <si>
    <t>Sathyanarayana</t>
  </si>
  <si>
    <t>Thatipamula Vamshi</t>
  </si>
  <si>
    <t>Rohit Kumar Vashistha</t>
  </si>
  <si>
    <t>Spring-withMongodb</t>
  </si>
  <si>
    <t>Now available</t>
  </si>
  <si>
    <t>0 to 20/20</t>
  </si>
  <si>
    <t>Muhammed Shahil</t>
  </si>
  <si>
    <t>SuryanshSrivastava</t>
  </si>
  <si>
    <t>Learner accepted resolution-CLOSED`</t>
  </si>
  <si>
    <t>Spring MVCApp</t>
  </si>
  <si>
    <t>Swaleha Khan</t>
  </si>
  <si>
    <t>Abhimanyu Jha</t>
  </si>
  <si>
    <t>Ankit Chandra</t>
  </si>
  <si>
    <t>Upto 1067</t>
  </si>
  <si>
    <t>Graded Assignment 1</t>
  </si>
  <si>
    <t>getWorkDeadline method returning nil is not correct; Expectation was not to define the business logics as setters/getters but as distinct methods. Hence score is reduced</t>
  </si>
  <si>
    <t>37/50</t>
  </si>
  <si>
    <t>Sameer</t>
  </si>
  <si>
    <t>Graded Assignment 2  DSA</t>
  </si>
  <si>
    <t>Construction Problem gives an undesired output for in input: 32145 ; gives Day 1 - Day 2-: 5 4 Day 3 Day4 Day5: 3 2 1; Your Node.java does not execute because your class Name is SSG which has main... you need to rework; so reducing scores</t>
  </si>
  <si>
    <t>Krishna Ranjan</t>
  </si>
  <si>
    <t>Animation comes a bit late; LabTest Form does not behave aptly for the responsiveness. Otherwise its fine</t>
  </si>
  <si>
    <t>Prashant Choudhary</t>
  </si>
  <si>
    <t>Done already</t>
  </si>
  <si>
    <t>Hey Lab1 is not Pharmacy One, it is the DropDownMenu &amp; Vertical Bar Graph</t>
  </si>
  <si>
    <t>Row 1045</t>
  </si>
  <si>
    <t>LAB 4 - DBMS</t>
  </si>
  <si>
    <t>No Submission Present</t>
  </si>
  <si>
    <t>Row 1046</t>
  </si>
  <si>
    <t>Graded Coding Assignment-2</t>
  </si>
  <si>
    <t>For the construction problem; it gives the output for 5 floors and the sequence 3,1,2,5,4; Output is shown as 5 for 4thday and for 5 th day 4,3,2,1...Second Solution is OK.</t>
  </si>
  <si>
    <t xml:space="preserve">For the denominations 200,500,1000,2000 and for an amount 7600 it says 200 X 38 it is not taking least amount into consideration </t>
  </si>
  <si>
    <t>8.00 pm to 9.44</t>
  </si>
  <si>
    <t>Call with Prabhat Ranjan</t>
  </si>
  <si>
    <t>6pm to 7.15pm</t>
  </si>
  <si>
    <t>Call with Kinkar</t>
  </si>
  <si>
    <t>5pm - 5.45 pm</t>
  </si>
  <si>
    <t>Call SDE Course</t>
  </si>
  <si>
    <t>Sunil/Tazeen/Harsh/Harshit/Chandra</t>
  </si>
  <si>
    <t>4pm to 4.45pm</t>
  </si>
  <si>
    <t>Abhimanyy Call</t>
  </si>
  <si>
    <t>3.30 to 4.00pm</t>
  </si>
  <si>
    <t>Call JK/Harshit</t>
  </si>
  <si>
    <t>Quiz Portions</t>
  </si>
  <si>
    <t>Learner accepted resolution-CLOSED</t>
  </si>
  <si>
    <t>Jayshri Kulkarni</t>
  </si>
  <si>
    <t>Responded-Accepted by Learner</t>
  </si>
  <si>
    <t xml:space="preserve"> Responded and closeable based on the learners response: Learner accepted Resoln</t>
  </si>
  <si>
    <t>Closed after Call</t>
  </si>
  <si>
    <t xml:space="preserve">Closed </t>
  </si>
  <si>
    <t>Kushagra Kumar Singh</t>
  </si>
  <si>
    <t>Assessmt/Labs</t>
  </si>
  <si>
    <t>CLOSED AFTER CALL extends</t>
  </si>
  <si>
    <t>Parambir</t>
  </si>
  <si>
    <t>Abdul Hassan Sheikh</t>
  </si>
  <si>
    <t>Quiz 12 Graded</t>
  </si>
  <si>
    <t>Malleboyena JayaKrishna</t>
  </si>
  <si>
    <t>Graded CodingAssmt</t>
  </si>
  <si>
    <t>asked for links</t>
  </si>
  <si>
    <t>Learner accepted Resolution/CLOSED</t>
  </si>
  <si>
    <t>In First Problem it gives compile time error, for (int j=0;j &lt; n-1;i++) when rectified and executed it goes to indefinite loop; Second Problem gives exception; Given score for the attempt</t>
  </si>
  <si>
    <t>Currency Problem solution is not complete</t>
  </si>
  <si>
    <t>Lakhan</t>
  </si>
  <si>
    <t>10/50-43/50</t>
  </si>
  <si>
    <t>Question 2 Output is Ok, but Question1 Output is still not as expected.</t>
  </si>
  <si>
    <t>Manish Shivani</t>
  </si>
  <si>
    <t>Call Arranged-CLOSED</t>
  </si>
  <si>
    <t xml:space="preserve"> Responded and closeable based on the learners response-CLOSED</t>
  </si>
  <si>
    <t>Books Related</t>
  </si>
  <si>
    <t>Avanti</t>
  </si>
  <si>
    <t>SQL issue</t>
  </si>
  <si>
    <t>CALL Requested</t>
  </si>
  <si>
    <t>Kaliyamoorthi</t>
  </si>
  <si>
    <t>Call Arranged-Learner Satisfied with soln</t>
  </si>
  <si>
    <t>Learner got his issue resolved himself</t>
  </si>
  <si>
    <t>Hammad Salahuddin</t>
  </si>
  <si>
    <t>Justin Jose</t>
  </si>
  <si>
    <t>Old Doubts</t>
  </si>
  <si>
    <t>219046/ 206614</t>
  </si>
  <si>
    <t>Sayan Sengupta</t>
  </si>
  <si>
    <t>SpringBoot App</t>
  </si>
  <si>
    <t>Closed after Call based resolution</t>
  </si>
  <si>
    <t>All files should not be placed under one container, Entire Project-Package structure should be uploaded.</t>
  </si>
  <si>
    <t>Row 1053</t>
  </si>
  <si>
    <t>Venu Gopal Barla</t>
  </si>
  <si>
    <t>Add To Cart Button not changing format when clicked; LabTestPage is not having responsiveness; otherwise Ok</t>
  </si>
  <si>
    <t>LabTest page is not showing up 100% responsiveness</t>
  </si>
  <si>
    <t>Abhishek Kumar</t>
  </si>
  <si>
    <t>Responsiveness not implemented for Main Page;Path of the image given wrongly in the LabTest page;Responsiveness not implemented for LabTest page; Validation not implemented in LabTest Page;</t>
  </si>
  <si>
    <t>Utkarsh Mishra</t>
  </si>
  <si>
    <t>Good job but the animation of Bars takes place with breaks which do not be so.</t>
  </si>
  <si>
    <t>Mohd Razi</t>
  </si>
  <si>
    <t>Good Job.</t>
  </si>
  <si>
    <t>Still Some files are missing Controller is Missing, SecurityConfig is missing and ServiceImplementation is missing</t>
  </si>
  <si>
    <t>Lab6 SpringMVC</t>
  </si>
  <si>
    <t>Frontend Lab-Html JS</t>
  </si>
  <si>
    <t xml:space="preserve"> Responded and closeable based on the learners response - CLOSED</t>
  </si>
  <si>
    <t>Hi Lab1 is not Pharmacy One, it is the DropDownMenu &amp; Vertical Bar Graph</t>
  </si>
  <si>
    <t>Row1060</t>
  </si>
  <si>
    <t>Row1061</t>
  </si>
  <si>
    <t>LabTest page is partially Responsive</t>
  </si>
  <si>
    <t>Responsiveness of LabTest page is partial.</t>
  </si>
  <si>
    <t>Lab Test Page is partially responsive</t>
  </si>
  <si>
    <t>Suryank Tyagi</t>
  </si>
  <si>
    <t>Hibernate/SpringMVC</t>
  </si>
  <si>
    <t>Asked for more clarity</t>
  </si>
  <si>
    <t>Rahul Nivrutti Nehere</t>
  </si>
  <si>
    <t>29/50</t>
  </si>
  <si>
    <t>CSS file path is given wrongly since css file is present in the same folder, nod need to give path .css/style.css, after changing the path too UI is not coming out as expected. No scope to increase score</t>
  </si>
  <si>
    <t>Srinidhi V</t>
  </si>
  <si>
    <t xml:space="preserve">15/50 </t>
  </si>
  <si>
    <t>You have given the class name as construction but saved it as Ques1.java and still all compilation errors exist.. please check the project and then upload.-didn’t change score</t>
  </si>
  <si>
    <t>Vishal Singh</t>
  </si>
  <si>
    <t>Procedure Solution is missing</t>
  </si>
  <si>
    <t>Vishakha Netaji Suryawanshi</t>
  </si>
  <si>
    <t>Databases &amp; Lab</t>
  </si>
  <si>
    <t>RowMapper Explanation</t>
  </si>
  <si>
    <t xml:space="preserve"> Responded and closeable based on the learners response/CLOSED</t>
  </si>
  <si>
    <t xml:space="preserve"> Responded and closeable based on the learners response/</t>
  </si>
  <si>
    <t>Asked to upload</t>
  </si>
  <si>
    <t xml:space="preserve"> Responded and closeable based on the learners response: CLOSED</t>
  </si>
  <si>
    <t>Ravikant Kataria</t>
  </si>
  <si>
    <t xml:space="preserve">Asked to set up call/CLOSED After Call </t>
  </si>
  <si>
    <t>Resolution accepted by learner-CLOSED</t>
  </si>
  <si>
    <t>Ajeet Kumar</t>
  </si>
  <si>
    <t>Responded/CLOSED</t>
  </si>
  <si>
    <t>Resolved it by himself - Closeable</t>
  </si>
  <si>
    <t>Resolved Closed</t>
  </si>
  <si>
    <t>Ganesh Prasad Aryan</t>
  </si>
  <si>
    <t>Java =Eclipse</t>
  </si>
  <si>
    <t>Asked For session</t>
  </si>
  <si>
    <t>Tanvir Ahmed</t>
  </si>
  <si>
    <t>Asymtotic Notations</t>
  </si>
  <si>
    <t>Rohit Kumar.</t>
  </si>
  <si>
    <t>Asked for a Call</t>
  </si>
  <si>
    <t>Responded with notes,closeable based on the learners response</t>
  </si>
  <si>
    <t>Akshay Pal</t>
  </si>
  <si>
    <t>Asked for snaps</t>
  </si>
  <si>
    <t>DataStructures &amp; Algorithms</t>
  </si>
  <si>
    <t>ViyomSinghal</t>
  </si>
  <si>
    <t>Mukul Singh</t>
  </si>
  <si>
    <t>Yogender Gujar</t>
  </si>
  <si>
    <t>Graded Quiz 3</t>
  </si>
  <si>
    <t>Bhanu Priya</t>
  </si>
  <si>
    <t xml:space="preserve">CLOSED </t>
  </si>
  <si>
    <t>Close after call</t>
  </si>
  <si>
    <t>Resolution Accepted</t>
  </si>
  <si>
    <t>Responded with finishing note</t>
  </si>
  <si>
    <t>CLOSED - CALL</t>
  </si>
  <si>
    <t>MySQL Assignment</t>
  </si>
  <si>
    <t>Pooja Ballurgi</t>
  </si>
  <si>
    <t>kalyani hattimare</t>
  </si>
  <si>
    <t>Asked to Upload</t>
  </si>
  <si>
    <t>Hamad Salahudin</t>
  </si>
  <si>
    <t>MithulKUmar Bhalani</t>
  </si>
  <si>
    <t>ApacheTomCat</t>
  </si>
  <si>
    <t>HarpreetSingh Mundra</t>
  </si>
  <si>
    <t>DSA</t>
  </si>
  <si>
    <t>Asked to be specific</t>
  </si>
  <si>
    <t>Responded for more infoResponded with notes,closeable based on the learners response-REQUESTED CALL</t>
  </si>
  <si>
    <t>Anuj Shrama</t>
  </si>
  <si>
    <t>Resolved-Call</t>
  </si>
  <si>
    <t>Asked to Upload aptly</t>
  </si>
  <si>
    <t>RESOLVED-CALL</t>
  </si>
  <si>
    <t>Corrected Project-Resolved</t>
  </si>
  <si>
    <t>Resolved-Call-CLOSED</t>
  </si>
  <si>
    <t>Responded asked for call-Resolved-Closed</t>
  </si>
  <si>
    <t>Resolved thru Call-CLOSED</t>
  </si>
  <si>
    <t>Uploaded ,yet to Check</t>
  </si>
  <si>
    <t>Apache Tomcat Installation</t>
  </si>
  <si>
    <t>CLOSED-CALL</t>
  </si>
  <si>
    <t>Manjali Sharma</t>
  </si>
  <si>
    <t>Bhaskar</t>
  </si>
  <si>
    <t>Subham Saha</t>
  </si>
  <si>
    <t>Linear Search-DSA</t>
  </si>
  <si>
    <t>Binary Search Program</t>
  </si>
  <si>
    <t>Payal</t>
  </si>
  <si>
    <t>Abhishek</t>
  </si>
  <si>
    <t>FOP assignment</t>
  </si>
  <si>
    <t>CHECK</t>
  </si>
  <si>
    <t>LearnerNot Responded</t>
  </si>
  <si>
    <t>Learner Not responded</t>
  </si>
  <si>
    <t>CLOSED THRU CALL</t>
  </si>
  <si>
    <t>Javed</t>
  </si>
  <si>
    <t>Asked For call</t>
  </si>
  <si>
    <t>Amruta Ramling Katkar</t>
  </si>
  <si>
    <t>Asked for Snapshots</t>
  </si>
  <si>
    <t>Responded with notes,closeable based on the learners response/CALL rq</t>
  </si>
  <si>
    <t>Aniket</t>
  </si>
  <si>
    <t>Dynamic Poly - Expln</t>
  </si>
  <si>
    <t>Resolved it himself</t>
  </si>
  <si>
    <t>Java Arrays doubt</t>
  </si>
  <si>
    <t>https://github.com/JustineJC/hibernate_SR-222477</t>
  </si>
  <si>
    <t>CHECK PATH GIVEN</t>
  </si>
  <si>
    <t>asked for Call</t>
  </si>
  <si>
    <t>Shivani</t>
  </si>
  <si>
    <t>CALL SET</t>
  </si>
  <si>
    <t>Hibernate Project Issue</t>
  </si>
  <si>
    <t>Upload Projects</t>
  </si>
  <si>
    <t>Resolved in Call-CLOSED</t>
  </si>
  <si>
    <t>CLOSED/REOPENED-CLOSED</t>
  </si>
  <si>
    <t>21-06-2022/</t>
  </si>
  <si>
    <t>Soukarya Dutta</t>
  </si>
  <si>
    <t>Parikshit Choudhary</t>
  </si>
  <si>
    <t>Spring Boot Project</t>
  </si>
  <si>
    <t>Banking Project</t>
  </si>
  <si>
    <t>asked details frm him</t>
  </si>
  <si>
    <t>Responded with notes,closeable based on the learners response-CLOSED</t>
  </si>
  <si>
    <t>Spring MVC App POM</t>
  </si>
  <si>
    <t>Call merge on Fri</t>
  </si>
  <si>
    <t>Responded with notes,closeable based on the learners response-Accepted-CLOSED</t>
  </si>
  <si>
    <t>Call closed</t>
  </si>
  <si>
    <t>Rohit Kumar</t>
  </si>
  <si>
    <t>SpringBoot Project related</t>
  </si>
  <si>
    <t>Responded-Call Closed</t>
  </si>
  <si>
    <t>Call Requested-Closed</t>
  </si>
  <si>
    <t>RESOLVED</t>
  </si>
  <si>
    <t>Responded with notes,closeable based on the learners response - CLOSED</t>
  </si>
  <si>
    <t>HTML/JSP/JSTL</t>
  </si>
  <si>
    <t>Swagger</t>
  </si>
  <si>
    <t>Call requested</t>
  </si>
  <si>
    <t>Sayan Sen Gupta</t>
  </si>
  <si>
    <t>Spring MVC Project Issue</t>
  </si>
  <si>
    <t>Learner responded but asked to arrange for a new ticket CHECK</t>
  </si>
  <si>
    <t>Learner uploaded check</t>
  </si>
  <si>
    <t>CLOSED/RE-OPENED/CLOSED</t>
  </si>
  <si>
    <t>SINCE LEARNER TOOK LOT OF TIME</t>
  </si>
  <si>
    <t>H2 Issue</t>
  </si>
  <si>
    <t>Chanukya</t>
  </si>
  <si>
    <t>PPT</t>
  </si>
  <si>
    <t>Ask to Upload</t>
  </si>
  <si>
    <t>Prjaktha Choudhari</t>
  </si>
  <si>
    <t>Lab 5 Doubt</t>
  </si>
  <si>
    <t xml:space="preserve">Javed </t>
  </si>
  <si>
    <t>Has to Upload Proj</t>
  </si>
  <si>
    <t>Resolved</t>
  </si>
  <si>
    <t>25-06-2022/26-Jun-22</t>
  </si>
  <si>
    <t>Darshan Sharma</t>
  </si>
  <si>
    <t>Open Source Git Proj links</t>
  </si>
  <si>
    <t>Soln Accepted</t>
  </si>
  <si>
    <t>Pending LEARNER SIDE</t>
  </si>
  <si>
    <t>Responded with SOLN</t>
  </si>
  <si>
    <t>H2 CHECK</t>
  </si>
  <si>
    <t>CLOSED AS NO RESPONSE FROM STDNT</t>
  </si>
  <si>
    <t>Anuradha Shekar Wankhade</t>
  </si>
  <si>
    <t>BED</t>
  </si>
  <si>
    <t>Need More Info</t>
  </si>
  <si>
    <t>RespondedPM</t>
  </si>
  <si>
    <t>Siva Sudhakar Maddila</t>
  </si>
  <si>
    <t>ReOPened/CLOSED</t>
  </si>
  <si>
    <t>Responded(Sushanth)</t>
  </si>
  <si>
    <t>Maven Project Issue</t>
  </si>
  <si>
    <t>Lalit Rajendra Mane</t>
  </si>
  <si>
    <t>RADIX Sort-SUSHANTH</t>
  </si>
  <si>
    <t>Responded with SOLN-ACCEPTED</t>
  </si>
  <si>
    <t>COURSE</t>
  </si>
  <si>
    <t>SDE</t>
  </si>
  <si>
    <t>Module</t>
  </si>
  <si>
    <t>Week2 C1</t>
  </si>
  <si>
    <t>Week2 C2</t>
  </si>
  <si>
    <t>Week3 C1/2</t>
  </si>
  <si>
    <t>COMMENTS</t>
  </si>
  <si>
    <t>Split 1 &amp; 2 Added Date n Time of Java 8</t>
  </si>
  <si>
    <t>Radix Sort &amp; CountSort Algo</t>
  </si>
  <si>
    <t>REFERENCE</t>
  </si>
  <si>
    <t>AmartJyothi/Threasa/Soumya/Lavanya</t>
  </si>
  <si>
    <t>28JunWorkshop</t>
  </si>
  <si>
    <t>Learner Resolved</t>
  </si>
  <si>
    <t>Asked for Link</t>
  </si>
  <si>
    <t>LAB 4</t>
  </si>
  <si>
    <t>Asked for more details</t>
  </si>
  <si>
    <t>Project not uploaded</t>
  </si>
  <si>
    <t>Needed Project Upload</t>
  </si>
  <si>
    <t>Week 16 REST</t>
  </si>
  <si>
    <t>Rasmitha Das</t>
  </si>
  <si>
    <t>FOP Doubt</t>
  </si>
  <si>
    <t>Project Upload needed</t>
  </si>
  <si>
    <t>JeyaChitra Balaraman</t>
  </si>
  <si>
    <t>Practice Quiz 25-Week13-15</t>
  </si>
  <si>
    <t>Divya Motiwala</t>
  </si>
  <si>
    <t>Time Complexity</t>
  </si>
  <si>
    <t>Graded Quiz 5 Q10</t>
  </si>
  <si>
    <t>ASSIGNED IT TO SUSHANTH</t>
  </si>
  <si>
    <t>Avanti Khandelwal</t>
  </si>
  <si>
    <t>Resolved/CLOSED</t>
  </si>
  <si>
    <t>Quiz 14 Q2</t>
  </si>
  <si>
    <t>Asked for Link/RESOLVED</t>
  </si>
  <si>
    <t>DI Issue</t>
  </si>
  <si>
    <t>Resolved part</t>
  </si>
  <si>
    <t>Sarthak Sharma</t>
  </si>
  <si>
    <t>SpringMVC doubt-DI</t>
  </si>
  <si>
    <t>Bindu Tandon</t>
  </si>
  <si>
    <t>FOP Lab 1</t>
  </si>
  <si>
    <t>Vamsi Apuroop</t>
  </si>
  <si>
    <t>Dheerendra Singh Bhandari</t>
  </si>
  <si>
    <t>Archal Gharat</t>
  </si>
  <si>
    <t>0/20 to 20/20</t>
  </si>
  <si>
    <t>Project was available so awarded marks</t>
  </si>
  <si>
    <t>Omkar Sunil Jadhav</t>
  </si>
  <si>
    <t>Trishna Kashyap</t>
  </si>
  <si>
    <t>Pranab</t>
  </si>
  <si>
    <t>Call-Closed</t>
  </si>
  <si>
    <t>Asked for Call-CLOSED</t>
  </si>
  <si>
    <t>Resolved-Accepted</t>
  </si>
  <si>
    <t>K Rajan</t>
  </si>
  <si>
    <t>Vishal Raut</t>
  </si>
  <si>
    <t>Shilpa</t>
  </si>
  <si>
    <t>Ajay Singh</t>
  </si>
  <si>
    <t>Rakshita Tripathi</t>
  </si>
  <si>
    <t>Rohit VenuGopalan</t>
  </si>
  <si>
    <t>Harish Sharma H N</t>
  </si>
  <si>
    <t>Shjreejit Sanjay Jadhav</t>
  </si>
  <si>
    <t>Sunayana Mathew</t>
  </si>
  <si>
    <t>Anuja Pathak</t>
  </si>
  <si>
    <t>Sachin</t>
  </si>
  <si>
    <t>Sree Varshini</t>
  </si>
  <si>
    <t>Ashwani Sharma</t>
  </si>
  <si>
    <t>MySQL Connector Issue</t>
  </si>
  <si>
    <t>CALL CLOSED</t>
  </si>
  <si>
    <t>Dipti Patel</t>
  </si>
  <si>
    <t>SpringMVCApp</t>
  </si>
  <si>
    <t>Quiz 14 - Graded</t>
  </si>
  <si>
    <t>Vedant Shelly</t>
  </si>
  <si>
    <t>Diksha Shubangi</t>
  </si>
  <si>
    <t>Yashana Singh</t>
  </si>
  <si>
    <t>Kishore Sai</t>
  </si>
  <si>
    <t>Raghav Verma</t>
  </si>
  <si>
    <t>Pooja Kewat</t>
  </si>
  <si>
    <t>30-06-2022/01-July-2022</t>
  </si>
  <si>
    <t>Azimudin Ahmad</t>
  </si>
  <si>
    <t>Mukti Bhargava</t>
  </si>
  <si>
    <t>Palak Choudhary</t>
  </si>
  <si>
    <t>Megha C</t>
  </si>
  <si>
    <t>Yashwanth Gajji</t>
  </si>
  <si>
    <t>Santanu Hazarika</t>
  </si>
  <si>
    <t>NO Project found How 10 marks are awarded is the question</t>
  </si>
  <si>
    <t>Aravinth K</t>
  </si>
  <si>
    <t>Valid Comments; Not packaged aptly;Not used naming conventions</t>
  </si>
  <si>
    <t>Vaibhav Koshta</t>
  </si>
  <si>
    <t>Rahul Kumar</t>
  </si>
  <si>
    <t>Ritesh Kumar</t>
  </si>
  <si>
    <t>Udhaya Kumar</t>
  </si>
  <si>
    <t>13/20</t>
  </si>
  <si>
    <t>Resolved/Accepted</t>
  </si>
  <si>
    <t>Vellukanthal Arjunan</t>
  </si>
  <si>
    <t>Graded Assignment 5</t>
  </si>
  <si>
    <t>Shubham Sharma</t>
  </si>
  <si>
    <t>Nandita K B</t>
  </si>
  <si>
    <t>JSP with CSS issue</t>
  </si>
  <si>
    <t>Khushagra Kumar Singh</t>
  </si>
  <si>
    <t>Chaitra</t>
  </si>
  <si>
    <t>Process???</t>
  </si>
  <si>
    <t>Actuator Related Practice      Quiz 19</t>
  </si>
  <si>
    <t>Lavanya C</t>
  </si>
  <si>
    <t>KESAVA REDDY KASIREDDY</t>
  </si>
  <si>
    <t>SpringMVCApp-Codes requested</t>
  </si>
  <si>
    <t xml:space="preserve">Uploaded CHECK </t>
  </si>
  <si>
    <t xml:space="preserve">Ankit Chandra </t>
  </si>
  <si>
    <t>Capstone Project</t>
  </si>
  <si>
    <t>PMs/Harshit to send</t>
  </si>
  <si>
    <t>Asked for More info/Once given responded with soln</t>
  </si>
  <si>
    <t>Resoln Accepted</t>
  </si>
  <si>
    <t>RESLN ACCEPTED</t>
  </si>
  <si>
    <t>CHECK PROJ</t>
  </si>
  <si>
    <t>Responded/CHECK PROJ</t>
  </si>
  <si>
    <t>Aditi Sharma</t>
  </si>
  <si>
    <t>GITHUb Related</t>
  </si>
  <si>
    <t>Responded/Resoln Accepted</t>
  </si>
  <si>
    <t>Has to include JSPs</t>
  </si>
  <si>
    <t>SpringMVCApp-Maven</t>
  </si>
  <si>
    <t>Tejaswi Kompella</t>
  </si>
  <si>
    <t>Spring MVC Project</t>
  </si>
  <si>
    <t>Asked to check if Tomcat/Project issue</t>
  </si>
  <si>
    <t>Siddhartha Shekar</t>
  </si>
  <si>
    <t>SpringMVC Project</t>
  </si>
  <si>
    <t>Responded PM</t>
  </si>
  <si>
    <t>STS installan on MAC</t>
  </si>
  <si>
    <t>Responded-UPLOAD PM</t>
  </si>
  <si>
    <t>Swagger-UI</t>
  </si>
  <si>
    <t>Asked for snapshots</t>
  </si>
  <si>
    <t>Asked for Clarity</t>
  </si>
  <si>
    <t xml:space="preserve">STS installan </t>
  </si>
  <si>
    <t>Resoln Provided</t>
  </si>
  <si>
    <t>Azimuddin</t>
  </si>
  <si>
    <t>Datastrucres &amp; Algorithm</t>
  </si>
  <si>
    <t>Ranjeet Kumar Shukla</t>
  </si>
  <si>
    <t>SpringMVC Project - Graded Assmt</t>
  </si>
  <si>
    <t>Sameer Ghajgatke</t>
  </si>
  <si>
    <t>Eclipse Issue</t>
  </si>
  <si>
    <t>Deewanshi Mittal</t>
  </si>
  <si>
    <t>Java Stock Assignmt related</t>
  </si>
  <si>
    <t>Shashank Shekhar Singh</t>
  </si>
  <si>
    <t>Responded-PM</t>
  </si>
  <si>
    <t>CHECK PROJ uploaded</t>
  </si>
  <si>
    <t>Leon J Thadamalla</t>
  </si>
  <si>
    <t>Responded/ Call requested</t>
  </si>
  <si>
    <t>SpringMVC Lab</t>
  </si>
  <si>
    <t>Asked to UPLoad-CHECK UPLOADED</t>
  </si>
  <si>
    <t>Mehidi Ameen Chittiwala</t>
  </si>
  <si>
    <t>DSA - LinkedList Binary Dsearch</t>
  </si>
  <si>
    <t>Call asked for/Arranged</t>
  </si>
  <si>
    <t>Akash RajeshRao Umate</t>
  </si>
  <si>
    <t>Ashwini Gupta</t>
  </si>
  <si>
    <t>Resolved-Call Requested-Check Proj uploaded/CLOSED</t>
  </si>
  <si>
    <t>Quiz 16 - Q5-6</t>
  </si>
  <si>
    <t>SOLN ACCEPTED</t>
  </si>
  <si>
    <t>CHECK uploaded</t>
  </si>
  <si>
    <t>CALL-CLOSED</t>
  </si>
  <si>
    <t>INCOMPLETE PROJ</t>
  </si>
  <si>
    <t>Sakshi Janardhan Kadam</t>
  </si>
  <si>
    <t>Responded/Resolved himself</t>
  </si>
  <si>
    <t>Apache Tomcat on MAC-STS</t>
  </si>
  <si>
    <t>Apache Tomcat vs eclipse</t>
  </si>
  <si>
    <t>Debraj</t>
  </si>
  <si>
    <t>Lombok Issue</t>
  </si>
  <si>
    <t>Asked to Upload full Project</t>
  </si>
  <si>
    <t>Upload Project needed</t>
  </si>
  <si>
    <t>CHECK PROJ-Complete Pro Not uploaded</t>
  </si>
  <si>
    <t>Soln accepted</t>
  </si>
  <si>
    <t>Himanshu Ravindra Sherkar</t>
  </si>
  <si>
    <t>SpringBoot Security</t>
  </si>
  <si>
    <t>Varayogula Shravan</t>
  </si>
  <si>
    <t>SpringBOOT app</t>
  </si>
  <si>
    <t>Omkar Arun Nale</t>
  </si>
  <si>
    <t>STS issue</t>
  </si>
  <si>
    <t>Proj Upload requested/ BUT deadline not crossed</t>
  </si>
  <si>
    <t>CHECK BUT deadline not crossed</t>
  </si>
  <si>
    <t>Proj Upload requested/Uploaded check/BUT deadline not crossed</t>
  </si>
  <si>
    <t>BUT deadline not crossed</t>
  </si>
  <si>
    <t>Harpreet Mundra</t>
  </si>
  <si>
    <t>DSA Lab</t>
  </si>
  <si>
    <t>MySQL Installation Issue</t>
  </si>
  <si>
    <t>Keshav Reddy KasiReddy</t>
  </si>
  <si>
    <t>PostMan related</t>
  </si>
  <si>
    <t>H2 Connection related</t>
  </si>
  <si>
    <t>Understanding Maven/Web applicability</t>
  </si>
  <si>
    <t>Binary Tree using LinkedList</t>
  </si>
  <si>
    <t>Quiz Question</t>
  </si>
  <si>
    <t xml:space="preserve">Elizabeth </t>
  </si>
  <si>
    <t>Apache Tomcat</t>
  </si>
  <si>
    <t>Will Help sans Assignment call requested</t>
  </si>
  <si>
    <t>Will Help sans Assignment /asked for call</t>
  </si>
  <si>
    <t>CALL -CLOSED</t>
  </si>
  <si>
    <t>asked for ProperProject Structure</t>
  </si>
  <si>
    <t>Lab 5 Spring MVC</t>
  </si>
  <si>
    <t>Omkar RajaRam Chorghe</t>
  </si>
  <si>
    <t>Update Operation is present</t>
  </si>
  <si>
    <t>15/20--20/20</t>
  </si>
  <si>
    <t>Vineet Bhavsar</t>
  </si>
  <si>
    <t>Vikas Choudhary</t>
  </si>
  <si>
    <t>ValidComments</t>
  </si>
  <si>
    <t>Sameer S Ghajgatke</t>
  </si>
  <si>
    <t>Sonu Gupta</t>
  </si>
  <si>
    <t>Valid Clomments</t>
  </si>
  <si>
    <t>Shrey Jain</t>
  </si>
  <si>
    <t>CALL-DONE</t>
  </si>
  <si>
    <t>CALL- CLOSED</t>
  </si>
  <si>
    <t>asked to open new ticket</t>
  </si>
  <si>
    <t>SoumyaDeep Jana</t>
  </si>
  <si>
    <t>Packages are created; But in the Controller show-students form is mentioned, but in views the same is not found app would not work as expected. Hence valid score</t>
  </si>
  <si>
    <t>Sean Santhosh Josep</t>
  </si>
  <si>
    <t xml:space="preserve">Project Structure is OK, but in the Controller "show-students" view is loaded but in views folder it is not found therefore , the project may not run as expected; granted marks for logical correctness otherwise. </t>
  </si>
  <si>
    <t>0/20 to 15/20</t>
  </si>
  <si>
    <t>Student Project Not found; Gave benefit of doubt since Evaluator has granted</t>
  </si>
  <si>
    <t>Valid Comment , but many more files are missing</t>
  </si>
  <si>
    <t>12-13-Jul-22</t>
  </si>
  <si>
    <t>5 Rating</t>
  </si>
  <si>
    <t>CALL-Closed</t>
  </si>
  <si>
    <t>Valid Comment+DAO layer missing</t>
  </si>
  <si>
    <t>Call-Resolved-Closed</t>
  </si>
  <si>
    <t>Lainel Jigdung</t>
  </si>
  <si>
    <t>Lab 5 SpringMVC</t>
  </si>
  <si>
    <t>Salinpaul Valooran</t>
  </si>
  <si>
    <t>Spring Security</t>
  </si>
  <si>
    <t>Sayan SenGupta</t>
  </si>
  <si>
    <t>Lab 5 Evaluation Related</t>
  </si>
  <si>
    <t>Updated Score - Resolved</t>
  </si>
  <si>
    <t>Lab 5 Evaluation</t>
  </si>
  <si>
    <t>Graded Quiz Wk 7</t>
  </si>
  <si>
    <t>Lab 5 assignment score</t>
  </si>
  <si>
    <t>PMResponded</t>
  </si>
  <si>
    <t>Graded Assmt 3</t>
  </si>
  <si>
    <t>UnderstandingREST</t>
  </si>
  <si>
    <t>Dhanya</t>
  </si>
  <si>
    <t>Revaluation</t>
  </si>
  <si>
    <t>Resolved Himself</t>
  </si>
  <si>
    <t>SpringMVC doubts-Proj</t>
  </si>
  <si>
    <t>Uprant</t>
  </si>
  <si>
    <t>Eclipse -for Spring</t>
  </si>
  <si>
    <t>Lab SpringMVC</t>
  </si>
  <si>
    <t>ReEvaluation-Lab/Assmt</t>
  </si>
  <si>
    <t>Lab - Assmt Check</t>
  </si>
  <si>
    <t>CHECK/Wrong Upload</t>
  </si>
  <si>
    <t>Graded Coding Assignment 3 - CRM</t>
  </si>
  <si>
    <t>Lab 6</t>
  </si>
  <si>
    <t>CALL-Attend- CHECK</t>
  </si>
  <si>
    <t>Paras Ahsra</t>
  </si>
  <si>
    <t>Requested Call</t>
  </si>
  <si>
    <t>Responded/Lab Deadline</t>
  </si>
  <si>
    <t>Lab Deadline -Checked-To help-Responded</t>
  </si>
  <si>
    <t>asked to share the videos to him</t>
  </si>
  <si>
    <t>ORM &amp; DBMS</t>
  </si>
  <si>
    <t>CONSIDER CLOSED</t>
  </si>
  <si>
    <t>Week 15 &amp; 16 doubt</t>
  </si>
  <si>
    <t>LAB Assgmt</t>
  </si>
  <si>
    <t>Eclipse STS</t>
  </si>
  <si>
    <t>Mangeshaglawe</t>
  </si>
  <si>
    <t>DI/</t>
  </si>
  <si>
    <t>CALL_CLOSED</t>
  </si>
  <si>
    <t>Asked for call-CALL CLOSED</t>
  </si>
  <si>
    <t>Increased score since all other things are available and only Screenshots are missing</t>
  </si>
  <si>
    <t>40/50 to 45/50</t>
  </si>
  <si>
    <t>Nandini Aggarwal</t>
  </si>
  <si>
    <t>Folder is made available now; But screenshots not available and Service and DAO should be implemented through Interfaces so score reduced 5 marks for Screenshots and 2 marks for Interfaces</t>
  </si>
  <si>
    <t>0/50 to 43/50</t>
  </si>
  <si>
    <t>Since No issue is Identified by evaluator giving full marks</t>
  </si>
  <si>
    <t>49/50 to 50/50</t>
  </si>
  <si>
    <t>Paras ashra</t>
  </si>
  <si>
    <t>Save Customer logic is found, increased score</t>
  </si>
  <si>
    <t>42/50 to 45/50</t>
  </si>
  <si>
    <t>Entity/Model is present but DAO layer is missing</t>
  </si>
  <si>
    <t>Abhijith B</t>
  </si>
  <si>
    <t>42/50 no change</t>
  </si>
  <si>
    <t>Shubham Bhavsar</t>
  </si>
  <si>
    <t>All other aspects have been detected to be correct by the evaluator , but only for screenshots 10 marks are reduced, so changing the score</t>
  </si>
  <si>
    <t>Lavanya</t>
  </si>
  <si>
    <t>Soukarya Datta</t>
  </si>
  <si>
    <t>Video is included so increased the score</t>
  </si>
  <si>
    <t>45/50 to 50/50</t>
  </si>
  <si>
    <t>Venkata Reddy Desi Reddy</t>
  </si>
  <si>
    <t>Satvat Gupta</t>
  </si>
  <si>
    <t>Increased score since 10 marks are reduced only for SCreenshots missing</t>
  </si>
  <si>
    <t>Sudarson Jaishankar</t>
  </si>
  <si>
    <t>Abhishek Jangid</t>
  </si>
  <si>
    <t>Increased score since everything is found by evaluator to be perfect except the screenshots</t>
  </si>
  <si>
    <t>Video available increasing the score</t>
  </si>
  <si>
    <t>Video is attached but update operation not shown, so increasing score , formatting and UI could have been better</t>
  </si>
  <si>
    <t>35/50 to 46/50</t>
  </si>
  <si>
    <t>Kesav Reddy Kasi reddy</t>
  </si>
  <si>
    <t>Score increased  to maintain uniformity and also only 5 marks can be reduced for non availability of screenshots</t>
  </si>
  <si>
    <t>Nishchay Makhija</t>
  </si>
  <si>
    <t>15-18-Jul-22</t>
  </si>
  <si>
    <t>Did few changes as inappropriate scoring was found</t>
  </si>
  <si>
    <t>Asked complete Project folder-UPLOADED CORRECT:Y-CHECK</t>
  </si>
  <si>
    <t>Responded -asked for call-CALL CLOSED</t>
  </si>
  <si>
    <t xml:space="preserve">Resolved </t>
  </si>
  <si>
    <t xml:space="preserve">Resolved - Call </t>
  </si>
  <si>
    <t>Resolved-Suggestion</t>
  </si>
  <si>
    <t>Tarangini A Shetty</t>
  </si>
  <si>
    <t>Lab3 Score Related</t>
  </si>
  <si>
    <t>Saathvat Gupta</t>
  </si>
  <si>
    <t>SpringCecurity Doubt</t>
  </si>
  <si>
    <t>CALL Scheduled</t>
  </si>
  <si>
    <t>LakshmiKanthan</t>
  </si>
  <si>
    <t>GITHub SSH Key</t>
  </si>
  <si>
    <t>Christy Xavier</t>
  </si>
  <si>
    <t>Lab 4 -RestWithSecurity Doubt</t>
  </si>
  <si>
    <t>Responded to PM</t>
  </si>
  <si>
    <t>Grad Quiz wk 8 - Q6 dbt</t>
  </si>
  <si>
    <t>RESOLVED score updated as it was valid request-CLOSED</t>
  </si>
  <si>
    <t>SpringMVC Graded Project</t>
  </si>
  <si>
    <t>Responded-Deadline</t>
  </si>
  <si>
    <t>SQL Doubt</t>
  </si>
  <si>
    <t>Asked for Call/CLOSED</t>
  </si>
  <si>
    <t>Jayachitra</t>
  </si>
  <si>
    <t>SpringREST</t>
  </si>
  <si>
    <t>RESOLVED/COMMENTED</t>
  </si>
  <si>
    <t>Sruthi Saride</t>
  </si>
  <si>
    <t>Assignment score</t>
  </si>
  <si>
    <t>RESOLVED/CLOSED</t>
  </si>
  <si>
    <t>Lab-Assignment issue</t>
  </si>
  <si>
    <t>Sahithi</t>
  </si>
  <si>
    <t>Lab Assignment score</t>
  </si>
  <si>
    <t>Asked speed grader link</t>
  </si>
  <si>
    <t>CHECK/RESOLVED</t>
  </si>
  <si>
    <t>VidyasagarPandikashala</t>
  </si>
  <si>
    <t>Quiz8 - Q</t>
  </si>
  <si>
    <t>Suneeti Dhingra</t>
  </si>
  <si>
    <t>Prework Quiz1</t>
  </si>
  <si>
    <t>Kush Verma</t>
  </si>
  <si>
    <t>Quiz8 Q7</t>
  </si>
  <si>
    <t>RESOLVED-CALL-CLOSED</t>
  </si>
  <si>
    <t>DeadLine Response/To Check with dedcution score/asked proper format/Call Closed</t>
  </si>
  <si>
    <t>Responded/RESOLVED</t>
  </si>
  <si>
    <t>Parikshit Saini</t>
  </si>
  <si>
    <t>Graded Assignment</t>
  </si>
  <si>
    <t>Deadline Response</t>
  </si>
  <si>
    <t>Hibernate Problem stmt</t>
  </si>
  <si>
    <t>Lab 6 Spring REST</t>
  </si>
  <si>
    <t>Mangesh Aglawe</t>
  </si>
  <si>
    <t>The Lab Problem statement does not mention the snapshot as mandatory, so increased the score.</t>
  </si>
  <si>
    <t>Call Requested /Resolved/CLOSED</t>
  </si>
  <si>
    <t>Mounika Banda</t>
  </si>
  <si>
    <t>Bhavya Chopra</t>
  </si>
  <si>
    <t>Apurba Das</t>
  </si>
  <si>
    <t>Valid Comment security layer not seen</t>
  </si>
  <si>
    <t>Valid Comments/Webapp naming</t>
  </si>
  <si>
    <t>Did not check Comments available ,but need to be specific about errors</t>
  </si>
  <si>
    <t>25/26-Jul-22</t>
  </si>
  <si>
    <t>Good Evaluation but need to be specific in the mistakes done cannot be generalized saying found few errors</t>
  </si>
  <si>
    <t>Shubham Rajendra Nivangune</t>
  </si>
  <si>
    <t>Labs &amp; Assessments Q doubt</t>
  </si>
  <si>
    <t>GITHub Issues-Lab Assmts</t>
  </si>
  <si>
    <t>Hibernate Configuration</t>
  </si>
  <si>
    <t>Call SetUp</t>
  </si>
  <si>
    <t>RESOLVED/RESOLN ACCEPTED</t>
  </si>
  <si>
    <t>RESOLN ACCEPTED</t>
  </si>
  <si>
    <t>Lab Score Issue</t>
  </si>
  <si>
    <t>Amitha</t>
  </si>
  <si>
    <t>Apache Tomcat/MVC</t>
  </si>
  <si>
    <t>Videos-Resolved</t>
  </si>
  <si>
    <t>RadixSort</t>
  </si>
  <si>
    <t>Quiz TYU</t>
  </si>
  <si>
    <t>Resolved / Closed</t>
  </si>
  <si>
    <t>01-08-2022(29JUl)</t>
  </si>
  <si>
    <t>Dharani Subramanyam</t>
  </si>
  <si>
    <t>SpringBootCRUD</t>
  </si>
  <si>
    <t>Yama Bondili Lokesh</t>
  </si>
  <si>
    <t>RestFulAPI</t>
  </si>
  <si>
    <t>Mohit Sharma</t>
  </si>
  <si>
    <t>Collections - Codes</t>
  </si>
  <si>
    <t>AkashRao Umate</t>
  </si>
  <si>
    <t>Spring MVC App</t>
  </si>
  <si>
    <t>Lab Deadline Clause</t>
  </si>
  <si>
    <t>AssignedtoNitika</t>
  </si>
  <si>
    <t>Lab 4 Spring REST-EmplMgmtSystem</t>
  </si>
  <si>
    <t>Jeya Chitra Balaraman</t>
  </si>
  <si>
    <t>Pooja Balllurgi</t>
  </si>
  <si>
    <t>30.5/50</t>
  </si>
  <si>
    <t>Mithul Kumar Bhalani</t>
  </si>
  <si>
    <t>Piyush Bhele</t>
  </si>
  <si>
    <t>Submitted 9 days back as on Date of QC</t>
  </si>
  <si>
    <t>i.eon around 25 Jul 2022</t>
  </si>
  <si>
    <t>Role &amp; User Insertion not implemented; Security features not implemented; Snapshots not made available</t>
  </si>
  <si>
    <t>PM Approved for evaluation</t>
  </si>
  <si>
    <t>Vikas Chaudhary</t>
  </si>
  <si>
    <t>Prajakta Choudhary</t>
  </si>
  <si>
    <t>Rojalin Dalai</t>
  </si>
  <si>
    <t>Sameer S Ghajghate</t>
  </si>
  <si>
    <t>Anchit Gupta</t>
  </si>
  <si>
    <t xml:space="preserve">Has submitted on ul 24 </t>
  </si>
  <si>
    <t>but evaluator commented rpoject not available at his time of evaluation</t>
  </si>
  <si>
    <t>Amar Ramaling Katkar</t>
  </si>
  <si>
    <t>34.5/50</t>
  </si>
  <si>
    <t>Vishnu Prasad Preetham</t>
  </si>
  <si>
    <t>Shambhavi K M</t>
  </si>
  <si>
    <t>Siddharth M</t>
  </si>
  <si>
    <t>14/50</t>
  </si>
  <si>
    <t>03-04/08/22</t>
  </si>
  <si>
    <t>5 Star rating given</t>
  </si>
  <si>
    <t>03-04/08/2022</t>
  </si>
  <si>
    <t>asked to upload</t>
  </si>
  <si>
    <t>Uploaded check/RESOLVED</t>
  </si>
  <si>
    <t>RDBMS-MySQL</t>
  </si>
  <si>
    <t>RDBMS-CodingPrac</t>
  </si>
  <si>
    <t>Responded/ CLOSED</t>
  </si>
  <si>
    <t>Soln Accepted/ CLOSED</t>
  </si>
  <si>
    <t>Vani Kameshwari</t>
  </si>
  <si>
    <t>MySQL Instaln</t>
  </si>
  <si>
    <t>Asked to share videos</t>
  </si>
  <si>
    <t>Rajesh Dattatreya</t>
  </si>
  <si>
    <t>MySQL</t>
  </si>
  <si>
    <t>DI Understanding</t>
  </si>
  <si>
    <t>Asked for Session</t>
  </si>
  <si>
    <t xml:space="preserve">Hibernate </t>
  </si>
  <si>
    <t>Quiz Week 10</t>
  </si>
  <si>
    <t>PM Responded</t>
  </si>
  <si>
    <t>JDBC</t>
  </si>
  <si>
    <t>Arun Joseph</t>
  </si>
  <si>
    <t>Hibernate-JDBC</t>
  </si>
  <si>
    <t>Asked for upload-Resolved</t>
  </si>
  <si>
    <t>Asked for upload/Session</t>
  </si>
  <si>
    <t>Resolved/If needed session to be set</t>
  </si>
  <si>
    <t>Shubham Saha</t>
  </si>
  <si>
    <t>Asked for clarity</t>
  </si>
  <si>
    <t>Mysql Instaln</t>
  </si>
  <si>
    <t>MySQL issue</t>
  </si>
  <si>
    <t>Asked to Open New Ticket</t>
  </si>
  <si>
    <t>Poulomi Saha</t>
  </si>
  <si>
    <t>MySQL doubt</t>
  </si>
  <si>
    <t>RESPONDED asked to schedule call with Harshit</t>
  </si>
  <si>
    <t>MACOS-MySQL Connector</t>
  </si>
  <si>
    <t>Maven pom.xml</t>
  </si>
  <si>
    <t>asked for clarity - Resolved</t>
  </si>
  <si>
    <t>Pushpendra</t>
  </si>
  <si>
    <t>Java - Basic</t>
  </si>
  <si>
    <t>Akash Ghosal</t>
  </si>
  <si>
    <t>Ponneelan</t>
  </si>
  <si>
    <t>Java - env variable</t>
  </si>
  <si>
    <t>Neha Mangulkar</t>
  </si>
  <si>
    <t>Java App issue</t>
  </si>
  <si>
    <t>Rishi Gopikrishnan</t>
  </si>
  <si>
    <t>Graded Cod Assmt2</t>
  </si>
  <si>
    <t>Harsh Kumar</t>
  </si>
  <si>
    <t>Mohan Parama</t>
  </si>
  <si>
    <t>Prewwork-Java</t>
  </si>
  <si>
    <t>Shruti Jain</t>
  </si>
  <si>
    <t>Java Basic</t>
  </si>
  <si>
    <t>Bopaiah</t>
  </si>
  <si>
    <t>Asked for session/call</t>
  </si>
  <si>
    <t>Nithya Muniyappa</t>
  </si>
  <si>
    <t>JDBC Conn</t>
  </si>
  <si>
    <t>Call completed asked to check</t>
  </si>
  <si>
    <t>Chandrima</t>
  </si>
  <si>
    <t>Yaseen Fatima</t>
  </si>
  <si>
    <t>Mevada MeetKumar</t>
  </si>
  <si>
    <t>Assessments/Lab</t>
  </si>
  <si>
    <t>asked grader link</t>
  </si>
  <si>
    <t>asked call</t>
  </si>
  <si>
    <t>Jeswin</t>
  </si>
  <si>
    <t>Java basics</t>
  </si>
  <si>
    <t>Animesh Das</t>
  </si>
  <si>
    <t>Souradipta</t>
  </si>
  <si>
    <t>MYSQL</t>
  </si>
  <si>
    <t xml:space="preserve">Debopriya </t>
  </si>
  <si>
    <t>Asked to share error</t>
  </si>
  <si>
    <t>asked for call</t>
  </si>
  <si>
    <t>Call Expected</t>
  </si>
  <si>
    <t>Call asked for</t>
  </si>
  <si>
    <t>Souradipta Ojha</t>
  </si>
  <si>
    <t>Madhusudhan</t>
  </si>
  <si>
    <t>Asked Grader link</t>
  </si>
  <si>
    <t>Asked clarity</t>
  </si>
  <si>
    <t>Balasubrmanian</t>
  </si>
  <si>
    <t>Java - Basics</t>
  </si>
  <si>
    <t>Ekta Saini</t>
  </si>
  <si>
    <t>Priti Joshi</t>
  </si>
  <si>
    <t>Java-Eclipse</t>
  </si>
  <si>
    <t>Tirumal Achina</t>
  </si>
  <si>
    <t>Resolved Soln Accepted</t>
  </si>
  <si>
    <t>Resolved-soln accepted</t>
  </si>
  <si>
    <t>I WAS ON LEAVE 24-Aug-22</t>
  </si>
  <si>
    <t>MySQl</t>
  </si>
  <si>
    <t>Rasmita</t>
  </si>
  <si>
    <t>Madhara Pavan</t>
  </si>
  <si>
    <t>PoojaSanjay  Bodade</t>
  </si>
  <si>
    <t>Naveen Muwal</t>
  </si>
  <si>
    <t>Arpit Joshi</t>
  </si>
  <si>
    <t>Responded/call requested</t>
  </si>
  <si>
    <t>Responded--soln accepted</t>
  </si>
  <si>
    <t>Corrected score wherever applicable</t>
  </si>
  <si>
    <t>Yash Vardhan</t>
  </si>
  <si>
    <t>Eclipse</t>
  </si>
  <si>
    <t>soln accepted</t>
  </si>
  <si>
    <t>shruti Agarwal</t>
  </si>
  <si>
    <t>Parambhir</t>
  </si>
  <si>
    <t>Responded withLab-Clause</t>
  </si>
  <si>
    <t>Hibernate-cache</t>
  </si>
  <si>
    <t>CALL-RESOLVED</t>
  </si>
  <si>
    <t>Soln accespted</t>
  </si>
  <si>
    <t>asked for snippet</t>
  </si>
  <si>
    <t>Resolved-lr checking</t>
  </si>
  <si>
    <t>Asked to open new ticket-Resolved</t>
  </si>
  <si>
    <t>Resolved/Responded</t>
  </si>
  <si>
    <t>Lab4 - DBMS</t>
  </si>
  <si>
    <t>Sahiti A</t>
  </si>
  <si>
    <t>Ritesh Kishore</t>
  </si>
  <si>
    <t>Md Akhtar Alam</t>
  </si>
  <si>
    <t>Abhishek Anand</t>
  </si>
  <si>
    <t>Akarsh Anupam</t>
  </si>
  <si>
    <t>Matta Vamshi Apuroop</t>
  </si>
  <si>
    <t>G S Ashish</t>
  </si>
  <si>
    <t>Aditya Ashok</t>
  </si>
  <si>
    <t>35 Stopped</t>
  </si>
  <si>
    <t>Sanjana Pandey</t>
  </si>
  <si>
    <t>Asked for Project</t>
  </si>
  <si>
    <t>Soham Sarkar</t>
  </si>
  <si>
    <t>Bibhuti Bhushan</t>
  </si>
  <si>
    <t>Ref : Ritesh,Abhishray</t>
  </si>
  <si>
    <t>29/30-Aug-22</t>
  </si>
  <si>
    <t>Graded 4</t>
  </si>
  <si>
    <t>31-Optional Holiday-Chandra</t>
  </si>
  <si>
    <t>SolnAccepted</t>
  </si>
  <si>
    <t>Ramesh Kumar</t>
  </si>
  <si>
    <t>Asked error snap</t>
  </si>
  <si>
    <t>Amitha S</t>
  </si>
  <si>
    <t>Ashwini Dal</t>
  </si>
  <si>
    <t>SpringMVC-Lab</t>
  </si>
  <si>
    <t>Lab-Clause</t>
  </si>
  <si>
    <t>RDBMS - Lab4</t>
  </si>
  <si>
    <t>Asked Grader Link</t>
  </si>
  <si>
    <t>SpringMVC Topics</t>
  </si>
  <si>
    <t>Daniel Rajasekhar</t>
  </si>
  <si>
    <t>JDBC issue</t>
  </si>
  <si>
    <t>Error Snaps requested/Resolved</t>
  </si>
  <si>
    <t>Responded/Resolved</t>
  </si>
  <si>
    <t>Sachin Mehta</t>
  </si>
  <si>
    <t>Abhishek Anand only 2 answers provided out of 9 but given 10 marks</t>
  </si>
  <si>
    <t>Abhishray Anant one Question had issue 1 mark reduced</t>
  </si>
  <si>
    <t>G S Ashish 2 questions had issues , 1 mark reduced</t>
  </si>
  <si>
    <t>Akash Anupam 2 questions with issues 2 marks reduced</t>
  </si>
  <si>
    <t>Matta Vamshi Apuroop 2 Questions had issues , 1 mark reduced</t>
  </si>
  <si>
    <t>Janani Balaji 1 question had issue 1 mark reduced</t>
  </si>
  <si>
    <t>Rasmitha Das 2 questions had issues 2 marks reduced</t>
  </si>
  <si>
    <t>Hetvi Patel</t>
  </si>
  <si>
    <t>Responded/ Soln Accepted</t>
  </si>
  <si>
    <t>Vyom Singhal</t>
  </si>
  <si>
    <t>Share Videos</t>
  </si>
  <si>
    <t>Week 13 Live ssn</t>
  </si>
  <si>
    <t>Meet Kumar</t>
  </si>
  <si>
    <t>Week 13 Quiz</t>
  </si>
  <si>
    <t>Week 13 Session</t>
  </si>
  <si>
    <t>DI App error</t>
  </si>
  <si>
    <t>S V Raja</t>
  </si>
  <si>
    <t>upload Project</t>
  </si>
  <si>
    <t>Chandra on Leave 8,9,10 Sep 2022</t>
  </si>
  <si>
    <t>Hibernate Cinfign</t>
  </si>
  <si>
    <t>call requested</t>
  </si>
  <si>
    <t>upload requested</t>
  </si>
  <si>
    <t>Subham Sahay</t>
  </si>
  <si>
    <t>SpringCore</t>
  </si>
  <si>
    <t>SpringJDBC</t>
  </si>
  <si>
    <t>Upload Requested</t>
  </si>
  <si>
    <t>Vivek</t>
  </si>
  <si>
    <t>Spring-Hibernate</t>
  </si>
  <si>
    <t>Jyotiprava</t>
  </si>
  <si>
    <t>PM-responded</t>
  </si>
  <si>
    <t>Check</t>
  </si>
  <si>
    <t>Rahul Gupta</t>
  </si>
  <si>
    <t>SpringMVCLab</t>
  </si>
  <si>
    <t>Lab Clause</t>
  </si>
  <si>
    <t>Responded/Upload requested</t>
  </si>
  <si>
    <t>Responded/Soln Accepted</t>
  </si>
  <si>
    <t>Anubhab</t>
  </si>
  <si>
    <t>Review of Java Week1 Day1 TYUs</t>
  </si>
  <si>
    <t>Status</t>
  </si>
  <si>
    <t>Completed</t>
  </si>
  <si>
    <t>In Progress</t>
  </si>
  <si>
    <t>Summarized PDF-Week 01</t>
  </si>
  <si>
    <t>Arun Joseph Mathew</t>
  </si>
  <si>
    <t>Spring-Swagger</t>
  </si>
  <si>
    <t>Call Resolved</t>
  </si>
  <si>
    <t>Upload Requested CHECK</t>
  </si>
  <si>
    <t>Responded Upload Requested</t>
  </si>
  <si>
    <t>Tirumal Reddy</t>
  </si>
  <si>
    <t>Resolved himself</t>
  </si>
  <si>
    <t>CLOSED/REOPENED/CLOSED</t>
  </si>
  <si>
    <t>Jay Mehta</t>
  </si>
  <si>
    <t>SpringMVC app</t>
  </si>
  <si>
    <t>SpringMVC dbt</t>
  </si>
  <si>
    <t>Review of Java Week1 Day1 Lab quiz</t>
  </si>
  <si>
    <t>LabQuiz</t>
  </si>
  <si>
    <t>Q1</t>
  </si>
  <si>
    <t>Correct Answer need not have space</t>
  </si>
  <si>
    <t>Q2</t>
  </si>
  <si>
    <t>Topic</t>
  </si>
  <si>
    <t>Lab Quiz</t>
  </si>
  <si>
    <t>Author</t>
  </si>
  <si>
    <t>Variables</t>
  </si>
  <si>
    <t>Removed Space in CorrectAnswer</t>
  </si>
  <si>
    <t>Primitive Data Types</t>
  </si>
  <si>
    <t>Java has two kind of data types Primitive and Non-Primitive.
The primitive data type has a predefined size and type of variable value. Primitive types include (byte, short, int, long, float, double, char, and Boolean) Non-Primitive data types are created by the developer and are not defined in java. Eg String, Array, Trees, Graphs, … etc</t>
  </si>
  <si>
    <t>Actual</t>
  </si>
  <si>
    <r>
      <rPr>
        <sz val="11"/>
        <color rgb="FFFF0000"/>
        <rFont val="Calibri"/>
        <family val="2"/>
        <scheme val="minor"/>
      </rPr>
      <t xml:space="preserve">Non-Primitive data types are created by the developer and are not defined in java. Eg String, Array, Trees, Graphs, </t>
    </r>
    <r>
      <rPr>
        <sz val="11"/>
        <color theme="1"/>
        <rFont val="Calibri"/>
        <family val="2"/>
        <scheme val="minor"/>
      </rPr>
      <t>… etc statement needs to be corrected String, Array are all defined in Java</t>
    </r>
  </si>
  <si>
    <t>PracticeQuiz</t>
  </si>
  <si>
    <t>"What will be the output of the below code:
public class Main {
        public static void main(String[] args) {
                String name = ""Rosy"";
                int marks = name == ""rosy""?1:0;
                System.out.println(marks);
        }
}
"</t>
  </si>
  <si>
    <t>"What will be the output of the below code:
public class Main {
        public static void main(String[] args) {
                String name = ""Rosy"";
                int marks = name == ""rosy""?1:0;
                System.out.println(marks)
        }
}
"</t>
  </si>
  <si>
    <t xml:space="preserve">Operator </t>
  </si>
  <si>
    <t>Operator (Ternary)</t>
  </si>
  <si>
    <t xml:space="preserve">Which of the following operators can be applied to Boolean values
||
&amp;&amp;
-=
+=
?: </t>
  </si>
  <si>
    <t>Question is ambiguous</t>
  </si>
  <si>
    <t>Operator Increment</t>
  </si>
  <si>
    <t>What will be the output of below code public class calculator { public static void main(String[] args) { int num1 = 3; int num2 = 4 + (num1++); int num3 = num1++; System.out.println(num3); System.out.println(num2); System.out.println(num3); } }</t>
  </si>
  <si>
    <t>Correct answer is 474</t>
  </si>
  <si>
    <t>Reviewer Chandra</t>
  </si>
  <si>
    <t>First Java Program</t>
  </si>
  <si>
    <t>Why should we write public static void main(String[] args){}?</t>
  </si>
  <si>
    <t>This method will be the reference to JRE to start execution of code logic.</t>
  </si>
  <si>
    <t>Please remove logic in correct answer</t>
  </si>
  <si>
    <t>Corrections/Comments</t>
  </si>
  <si>
    <t>JVM, JRE and JDK</t>
  </si>
  <si>
    <t>What is the role of JRE?</t>
  </si>
  <si>
    <t>The JRE combines Java code created using the JDK with the necessary libraries required to run it on a JVM and then creates an instance of the JVM that executes the resulting program.</t>
  </si>
  <si>
    <t>OK but the explanation could be something like this:   The JRE which is part of JDK provisions all the libraries that are required to execute a piece of java code and creates an instance of JVM, which is responsibile to execute the compiled code</t>
  </si>
  <si>
    <t>Type Casting</t>
  </si>
  <si>
    <t>Which of the following statements is correct with respect to explicit typecasting?</t>
  </si>
  <si>
    <t>OK statement1 is not marked as correct answer</t>
  </si>
  <si>
    <t>Question</t>
  </si>
  <si>
    <t>ModuleWeek Day</t>
  </si>
  <si>
    <t>JavaWk1D1</t>
  </si>
  <si>
    <t xml:space="preserve">Vivek Vardhan </t>
  </si>
  <si>
    <t>Eclipse- Java Version</t>
  </si>
  <si>
    <t>Lab-Assmt</t>
  </si>
  <si>
    <t>ORM</t>
  </si>
  <si>
    <t>Spring-Eclipse</t>
  </si>
  <si>
    <t>Mainam</t>
  </si>
  <si>
    <t>More Info Reqd</t>
  </si>
  <si>
    <t>Lab - Coding Challenge</t>
  </si>
  <si>
    <t>Question1</t>
  </si>
  <si>
    <t>Question2</t>
  </si>
  <si>
    <r>
      <rPr>
        <sz val="11"/>
        <color rgb="FF0070C0"/>
        <rFont val="Calibri"/>
        <family val="2"/>
        <scheme val="minor"/>
      </rPr>
      <t>Ok</t>
    </r>
    <r>
      <rPr>
        <sz val="11"/>
        <color theme="1"/>
        <rFont val="Calibri"/>
        <family val="2"/>
        <scheme val="minor"/>
      </rPr>
      <t xml:space="preserve"> can we avoid Class Names as Q1</t>
    </r>
  </si>
  <si>
    <t>Question3</t>
  </si>
  <si>
    <t>Access Modifiers and final keywords are not covered on Day 01</t>
  </si>
  <si>
    <t>Question says int to string and char to integer, but output is shown as int to Number and char to integer;contradicts and have we covered String.toValue() functions for them on Day 01</t>
  </si>
  <si>
    <t>Question4</t>
  </si>
  <si>
    <t xml:space="preserve">	 int t1 = 0, t2 = 1;
		 Scanner sc=new Scanner(System.in);
	        System.out.print("Enter the number of terms: ");
	        int n=sc.nextInt();   //Declare and Initialize the number of terms
	        System.out.println("First " + n + " terms of fibonnaci series: ");
	        //Print the fibonacci series
	        for (int i = 1; i &lt;= n; ++i)
	        {
	            System.out.print(t1 + " ");
	            int sum = t1 + t2;
	            t1 = t2;
	            t2 = sum;
	        }</t>
  </si>
  <si>
    <t>In the Output let us give the message the first 5 fibonacci series numbers are…..   Also instead of manually adding numbers can we think of using a logic? As shown in the right? Scanner can be avoided if required</t>
  </si>
  <si>
    <t>Question5</t>
  </si>
  <si>
    <t>Please check the spelling of percentageIncremnet</t>
  </si>
  <si>
    <t>Self Practice - Coding Challenge</t>
  </si>
  <si>
    <t>Review of Java Week1 Day1 Lab- CodingChallenge</t>
  </si>
  <si>
    <t>Review of Java Week1 Day1 SelfPractice Quiz</t>
  </si>
  <si>
    <t>Review of Java Week1 Day1 SelfPractice -CChallenge</t>
  </si>
  <si>
    <r>
      <t> </t>
    </r>
    <r>
      <rPr>
        <sz val="11"/>
        <color rgb="FF000000"/>
        <rFont val="Arial"/>
        <family val="2"/>
      </rPr>
      <t>Write a java program, declare the variables of type Int, float, double, char, string, Boolean, initialize all the variables with some value and print them on the console.</t>
    </r>
  </si>
  <si>
    <t>Q3</t>
  </si>
  <si>
    <t>Q4</t>
  </si>
  <si>
    <t>Q5</t>
  </si>
  <si>
    <t>Can we sensitize them on String vs string and Boolean vs boolean at this stage itself , else they also would continue the habit of interchangeably using capital/lowercase invariably, also can we please use terms like "sample values" instead of "some value"</t>
  </si>
  <si>
    <r>
      <t>System.</t>
    </r>
    <r>
      <rPr>
        <i/>
        <sz val="11"/>
        <color rgb="FF000000"/>
        <rFont val="Arial"/>
        <family val="2"/>
      </rPr>
      <t>out</t>
    </r>
    <r>
      <rPr>
        <sz val="11"/>
        <color rgb="FF000000"/>
        <rFont val="Arial"/>
        <family val="2"/>
      </rPr>
      <t>.println("Num1 / Num2 ="+ (num1/number2));</t>
    </r>
  </si>
  <si>
    <t>Check the variable num2, gives compilation error, Can we use switch case for different calculator operations, you take a call, please use sample values instead of some values</t>
  </si>
  <si>
    <r>
      <t> </t>
    </r>
    <r>
      <rPr>
        <sz val="11"/>
        <color rgb="FF000000"/>
        <rFont val="Arial"/>
        <family val="2"/>
      </rPr>
      <t>Write a java program to display the area and perimeter of the rectangle. Declare 4 variables (length,width,area,perimeter) of type float, initialize some value to length and width variable.Calculate area and perimeter of rectangle and assign the value to area and perimeter variable.</t>
    </r>
  </si>
  <si>
    <t>OK but please use "sample values" instead of "some values"</t>
  </si>
  <si>
    <t>System.out.println("Leap Year”</t>
  </si>
  <si>
    <t>Has inverted Commas instead of double Quotes gives compile time error, bracket missing</t>
  </si>
  <si>
    <t xml:space="preserve">default : System.out.println("Invalid input, Please give month value 
                                                   between 1 to 12");   </t>
  </si>
  <si>
    <t>If they copy and paste it may go to 2 lines and gives compile time error, If that is taken care of by the students then no issues</t>
  </si>
  <si>
    <t>Write a java program to display the month of a year based on the number assigned to it , for example if number is 1 display january, if no is 2 display february and so on , also add the default case for inappropriate number.</t>
  </si>
  <si>
    <t>Question 5</t>
  </si>
  <si>
    <r>
      <rPr>
        <sz val="11"/>
        <color rgb="FFFF0000"/>
        <rFont val="Calibri"/>
        <family val="2"/>
        <scheme val="minor"/>
      </rPr>
      <t xml:space="preserve">Rephrasing can be done: </t>
    </r>
    <r>
      <rPr>
        <sz val="11"/>
        <color theme="1"/>
        <rFont val="Calibri"/>
        <family val="2"/>
        <scheme val="minor"/>
      </rPr>
      <t>Write a java program to display the month of a year based on the number assigned to the variable month , for example, if  1 is assigned to it,January is to be displayed and if 2 is assigned February is to be displayed and so on , also add the default case for inappropriate number.</t>
    </r>
  </si>
  <si>
    <t>Select the valid "for" loop syntax</t>
  </si>
  <si>
    <t>What will be the output of below code 
public class Main {
public static void main(String[] args) {
int i;
for(i=1;i&lt;=5;i++) {
}
System.out.println(i);
}
}</t>
  </si>
  <si>
    <t xml:space="preserve">What will be the output of the below code:
public class Main {
public static void main(String[] args) {
int arr[]={10,20,30,40}; 
for(int i:arr){ 
System.out.print(i); 
} 
}
}
</t>
  </si>
  <si>
    <t>Choose the correct syntax of while loop</t>
  </si>
  <si>
    <t>What is the output of the following Java code snippet ?
while(true){
System.out.println(“ inside while “);
}</t>
  </si>
  <si>
    <t>Review of Java Week1 Day2 TYUs</t>
  </si>
  <si>
    <t>Review of Java Week1 Day2 Self Practice - Quiz</t>
  </si>
  <si>
    <t>Call Closed</t>
  </si>
  <si>
    <t>Muneendra</t>
  </si>
  <si>
    <t>GIT</t>
  </si>
  <si>
    <t>Megha checking</t>
  </si>
  <si>
    <t>Md Asad Khan</t>
  </si>
  <si>
    <t>Asked snap</t>
  </si>
  <si>
    <t>Shyam Kishore</t>
  </si>
  <si>
    <t>Krishna Hareshbhai</t>
  </si>
  <si>
    <t>GitHub Related</t>
  </si>
  <si>
    <t>Video Upload Requested</t>
  </si>
  <si>
    <t>Moumita Sarkar</t>
  </si>
  <si>
    <t>Lab-Clause; Responded</t>
  </si>
  <si>
    <t>Responded-Call Requested</t>
  </si>
  <si>
    <t>Resolved-Call requested</t>
  </si>
  <si>
    <t>Review of Java Week1 Day2 Lab - Quiz</t>
  </si>
  <si>
    <t xml:space="preserve">Review of Java Week1 Day2  - Lab CChallenge </t>
  </si>
  <si>
    <t>Review of Java Week1 Day2  - Self Practice CChallenge</t>
  </si>
  <si>
    <t>JavaWk1D2</t>
  </si>
  <si>
    <t>Lab  CodingChallenge</t>
  </si>
  <si>
    <t>JavaWeek1D2</t>
  </si>
  <si>
    <t>Java Fundamentals</t>
  </si>
  <si>
    <t>Write a java program to 
Accept the type of input the user wants to insert.
Store the input in their appropriate data member(variable)
Show an option to print all the values of all different data type variables created.
Do the above operations recursively.
If pressed 0, terminate the loop and exit the 	program.</t>
  </si>
  <si>
    <t>We can Add the appropriate messages in each case for example for case 1: enter an integer for case 2: Enter the Long Value and so on, to make it more user friendly</t>
  </si>
  <si>
    <t>Write a program to multiply user input number to a 2D array values using for..each and make sure the output is also in 2D format.
You can harcode the 2D array if you want to.</t>
  </si>
  <si>
    <t>Kindly Rephrase: Write a program to accept a Number from the user and multiply it with a 2D Array values, using for..each loop, make sure the output is also in 2D format after multiplication, You can hardcode the values of 2D Array, if you wish.</t>
  </si>
  <si>
    <t>Write a java program to print the sum of all even numbers between 1 to n(including n) using a while loop, accept the value of n from the user.</t>
  </si>
  <si>
    <t>Self Practice Coding Challenge</t>
  </si>
  <si>
    <t>We can print the Even Numbers and then display the Total for the better user friendliness</t>
  </si>
  <si>
    <t>Ajay</t>
  </si>
  <si>
    <t>JSP error</t>
  </si>
  <si>
    <t>Resln Accepted</t>
  </si>
  <si>
    <t>share Video</t>
  </si>
  <si>
    <t>Sep19 to 25 2022</t>
  </si>
  <si>
    <t>Support Tickets</t>
  </si>
  <si>
    <t>Learner Calls</t>
  </si>
  <si>
    <t>GLCA - Review Java Week 1</t>
  </si>
  <si>
    <t>Mandatory Course on Security</t>
  </si>
  <si>
    <t>GLCA - Summarized Content</t>
  </si>
  <si>
    <t>Lab/Assessment</t>
  </si>
  <si>
    <t xml:space="preserve">asked PM info </t>
  </si>
  <si>
    <t>Suganya Vaidyanathan</t>
  </si>
  <si>
    <t>Hilma Raj</t>
  </si>
  <si>
    <t>Shailesh Kumar</t>
  </si>
  <si>
    <t>Prasad</t>
  </si>
  <si>
    <t>Khan Mod Asas</t>
  </si>
  <si>
    <t>Resolved/</t>
  </si>
  <si>
    <t>HackerRank</t>
  </si>
  <si>
    <t>External Clause</t>
  </si>
  <si>
    <t>Poulomi</t>
  </si>
  <si>
    <t>Eclipse-</t>
  </si>
  <si>
    <t>Aditya Madhok</t>
  </si>
  <si>
    <t>Lab clause</t>
  </si>
  <si>
    <t>Resoln accepted</t>
  </si>
  <si>
    <t>22 SepChandra On leave</t>
  </si>
  <si>
    <t>LAB CLAUSE</t>
  </si>
  <si>
    <t>Mevada Meetkumar</t>
  </si>
  <si>
    <t>Graded Quiz14</t>
  </si>
  <si>
    <t>Resolvesd</t>
  </si>
  <si>
    <t xml:space="preserve"> Muneendra</t>
  </si>
  <si>
    <t xml:space="preserve">Review of Java Week1 Day3  TYU </t>
  </si>
  <si>
    <t>Review of Java Week1 Day3 Lab Quiz</t>
  </si>
  <si>
    <t>Review of Java Week1 Day3 SelfPractice  Quiz</t>
  </si>
  <si>
    <t>Review of Java Week1 Day3 Self-Practice Cchallenge</t>
  </si>
  <si>
    <t>Review of Java Week1 Day3 Lab -C Challenge</t>
  </si>
  <si>
    <t>Responded/Soln accepted</t>
  </si>
  <si>
    <t>Responded/CHECK</t>
  </si>
  <si>
    <t>Call CLOSED</t>
  </si>
  <si>
    <t>No RESPONSE</t>
  </si>
  <si>
    <t>Jayshri</t>
  </si>
  <si>
    <t>Asked call</t>
  </si>
  <si>
    <t>CLOSEd/REOPENED</t>
  </si>
  <si>
    <t>Varshini</t>
  </si>
  <si>
    <t>Check Uploaded</t>
  </si>
  <si>
    <t>gaurav Kaushik</t>
  </si>
  <si>
    <t>LabClause /Uploaded Check</t>
  </si>
  <si>
    <t xml:space="preserve">LabClause </t>
  </si>
  <si>
    <t>Ashok reddy</t>
  </si>
  <si>
    <t>Graded Quiz</t>
  </si>
  <si>
    <t>Hibernate Doubt</t>
  </si>
  <si>
    <t>Lab Assmt upload dbt</t>
  </si>
  <si>
    <t>Upload Video</t>
  </si>
  <si>
    <t>CLOSED//REOPENED/CLOSED</t>
  </si>
  <si>
    <t>Vidyashri</t>
  </si>
  <si>
    <t>Labs/Assessment</t>
  </si>
  <si>
    <t>ResolvedHerself</t>
  </si>
  <si>
    <t>Ramakrishna</t>
  </si>
  <si>
    <t>SpringBoot dbt</t>
  </si>
  <si>
    <t>Upload requstd</t>
  </si>
  <si>
    <t>Resoln accptd</t>
  </si>
  <si>
    <t>Soln accptd</t>
  </si>
  <si>
    <t>Lombok</t>
  </si>
  <si>
    <t xml:space="preserve">CHECK </t>
  </si>
  <si>
    <t>Upload rqstd</t>
  </si>
  <si>
    <t>attend ev session</t>
  </si>
  <si>
    <t>Jars issue</t>
  </si>
  <si>
    <t>SpringBootiss</t>
  </si>
  <si>
    <t>Upload reqstd</t>
  </si>
  <si>
    <t>Call Reqstd</t>
  </si>
  <si>
    <t>Rathan B KuLal</t>
  </si>
  <si>
    <t>Shailesh Phabari</t>
  </si>
  <si>
    <t>Eclipse Web</t>
  </si>
  <si>
    <t>SpringBoot</t>
  </si>
  <si>
    <t>Sohan Desai</t>
  </si>
  <si>
    <t>Himakshi</t>
  </si>
  <si>
    <t>Ajay Naik</t>
  </si>
  <si>
    <t>Mohd Assad</t>
  </si>
  <si>
    <t>Upload Rqstd</t>
  </si>
  <si>
    <t>Krishna Kumar</t>
  </si>
  <si>
    <t>Career Support</t>
  </si>
  <si>
    <t>Lombok-eclipse</t>
  </si>
  <si>
    <t>SpringBoot issue</t>
  </si>
  <si>
    <t>Bharat Ramachandr</t>
  </si>
  <si>
    <t>Operationslissue</t>
  </si>
  <si>
    <t>Challa Harika</t>
  </si>
  <si>
    <t>Labs/Assmts</t>
  </si>
  <si>
    <t>Operations</t>
  </si>
  <si>
    <t>Viyom</t>
  </si>
  <si>
    <t>Call Rqustd</t>
  </si>
  <si>
    <t>Gaurav</t>
  </si>
  <si>
    <t>Searching &amp; Sorting</t>
  </si>
  <si>
    <t>Stack &amp; Queue</t>
  </si>
  <si>
    <t>Binary Tree &amp; Binary Search Tree</t>
  </si>
  <si>
    <t>Prework</t>
  </si>
  <si>
    <t>Algorithmic Analysis &amp; Recursion</t>
  </si>
  <si>
    <t>FOP</t>
  </si>
  <si>
    <t>PW</t>
  </si>
  <si>
    <t>TYU - Nos</t>
  </si>
  <si>
    <t>Graded Quizzes - Nos</t>
  </si>
  <si>
    <t>Lab Sessions Hrs</t>
  </si>
  <si>
    <t>Mentoring Sessions - Hrs</t>
  </si>
  <si>
    <t>Lab Assignments - Nos</t>
  </si>
  <si>
    <t>Graded Assignments - Nos</t>
  </si>
  <si>
    <t>Video Session - Hrs</t>
  </si>
  <si>
    <t>CR Session - Hrs</t>
  </si>
  <si>
    <t>Adv Hibernate</t>
  </si>
  <si>
    <t>RDBMS</t>
  </si>
  <si>
    <t>RDBMS Design</t>
  </si>
  <si>
    <t>Wk 1,2</t>
  </si>
  <si>
    <t>Wk3,4,5,6,7,8</t>
  </si>
  <si>
    <t>Wk11,12</t>
  </si>
  <si>
    <t>Wk9,10</t>
  </si>
  <si>
    <t>Wk13,14,15,16</t>
  </si>
  <si>
    <t>Html /CSS</t>
  </si>
  <si>
    <t>Javascript</t>
  </si>
  <si>
    <t>ReactJS</t>
  </si>
  <si>
    <t>27+23</t>
  </si>
  <si>
    <t>Wk1,2,3</t>
  </si>
  <si>
    <t>Wk4,5,6,7,8</t>
  </si>
  <si>
    <t>Wk 9,10,11,12</t>
  </si>
  <si>
    <t>Cloud Foundations</t>
  </si>
  <si>
    <t>Cloud</t>
  </si>
  <si>
    <t>10+4</t>
  </si>
  <si>
    <t>8+17</t>
  </si>
  <si>
    <t>AWS Core</t>
  </si>
  <si>
    <t>AWS Adv</t>
  </si>
  <si>
    <t>DevOpsOnAWS</t>
  </si>
  <si>
    <t>PW Wk1,2 Cloud Wk1,2- AWS-Wk-3,4,5,6,7,8,9,10,11,12</t>
  </si>
  <si>
    <t>DataScience</t>
  </si>
  <si>
    <t>PW-Wk1,2 DataScience Wk 1-12</t>
  </si>
  <si>
    <t>69</t>
  </si>
  <si>
    <t>Included in Spring</t>
  </si>
  <si>
    <t>Practice/Coding Challenges - Nos</t>
  </si>
  <si>
    <t>PreworkJava</t>
  </si>
  <si>
    <t>if else</t>
  </si>
  <si>
    <t>continue</t>
  </si>
  <si>
    <t>GitHub 1</t>
  </si>
  <si>
    <t>ProcvsOOPs</t>
  </si>
  <si>
    <t>oops princ</t>
  </si>
  <si>
    <t>whats an Object</t>
  </si>
  <si>
    <t>attr</t>
  </si>
  <si>
    <t>Prework Html</t>
  </si>
  <si>
    <t>Fe intro</t>
  </si>
  <si>
    <t>img tag</t>
  </si>
  <si>
    <t>AVERAGE=</t>
  </si>
  <si>
    <t>433 Minutes</t>
  </si>
  <si>
    <t>Minutes</t>
  </si>
  <si>
    <t>average 5.3 Minutes</t>
  </si>
  <si>
    <t>PREWORK Until computaional thinking excluding</t>
  </si>
  <si>
    <t>Comp Thinking</t>
  </si>
  <si>
    <t>Intro to Programming</t>
  </si>
  <si>
    <t>+</t>
  </si>
  <si>
    <t>Competitive Prog</t>
  </si>
  <si>
    <t>Design Arch</t>
  </si>
  <si>
    <t>Addtl Java</t>
  </si>
  <si>
    <t>ADdtl Java 2</t>
  </si>
  <si>
    <t>90 Videos</t>
  </si>
  <si>
    <t>475 Minutes</t>
  </si>
  <si>
    <t>Videos</t>
  </si>
  <si>
    <t>145+90</t>
  </si>
  <si>
    <t>PREWORK :</t>
  </si>
  <si>
    <t xml:space="preserve">235 Videos </t>
  </si>
  <si>
    <t>@Avg 5.3 minutes</t>
  </si>
  <si>
    <t>Java- FOP</t>
  </si>
  <si>
    <t>16 Hrs</t>
  </si>
  <si>
    <t xml:space="preserve">Mandatory </t>
  </si>
  <si>
    <t>Non Mandatory</t>
  </si>
  <si>
    <t>DSA - Mandatory</t>
  </si>
  <si>
    <t>DAS - Non Mand</t>
  </si>
  <si>
    <t>55+31+19</t>
  </si>
  <si>
    <t>4+60+13+12+80</t>
  </si>
  <si>
    <t>DBMS Mand</t>
  </si>
  <si>
    <t>DBMSNonMand</t>
  </si>
  <si>
    <t>Backend</t>
  </si>
  <si>
    <t>Spring Framework</t>
  </si>
  <si>
    <t>+3.5 Hrs</t>
  </si>
  <si>
    <t>VIDEOS</t>
  </si>
  <si>
    <t>FrontEnd</t>
  </si>
  <si>
    <t>HTML-  Mand</t>
  </si>
  <si>
    <t>HTML- NonMand</t>
  </si>
  <si>
    <t>CSS - Mand</t>
  </si>
  <si>
    <t>CSS- Non Mand</t>
  </si>
  <si>
    <t>9,9</t>
  </si>
  <si>
    <t>18,26</t>
  </si>
  <si>
    <t>Avg 6.5</t>
  </si>
  <si>
    <t xml:space="preserve">Cloud </t>
  </si>
  <si>
    <t>8,16</t>
  </si>
  <si>
    <t>13 Hrs</t>
  </si>
  <si>
    <t xml:space="preserve">15 Videos </t>
  </si>
  <si>
    <t>AWS Advanced</t>
  </si>
  <si>
    <t>10.5 Hrs</t>
  </si>
  <si>
    <t>5 Videos</t>
  </si>
  <si>
    <t>DevOPS</t>
  </si>
  <si>
    <t>4.5 Hrs</t>
  </si>
  <si>
    <t>Data Handling &amp; Visualization</t>
  </si>
  <si>
    <t>DHV</t>
  </si>
  <si>
    <t>Optional Content</t>
  </si>
  <si>
    <t>104,25,10</t>
  </si>
  <si>
    <t>32,22</t>
  </si>
  <si>
    <t>Data PreProcessing</t>
  </si>
  <si>
    <t>11,10</t>
  </si>
  <si>
    <t>6,12</t>
  </si>
  <si>
    <t>Suplearning</t>
  </si>
  <si>
    <t>UnSupervised</t>
  </si>
  <si>
    <t>Web Frameworks</t>
  </si>
  <si>
    <t>Rest Using Flask</t>
  </si>
  <si>
    <t>4.6 Hrs</t>
  </si>
  <si>
    <t>4.9 Hrs</t>
  </si>
  <si>
    <t>9.3 Hrs</t>
  </si>
  <si>
    <t>14.9 Hrs</t>
  </si>
  <si>
    <t>50Hrs</t>
  </si>
  <si>
    <t>5.6 Hours</t>
  </si>
  <si>
    <t>avg 5.3</t>
  </si>
  <si>
    <t>Vatika Singh Gautam</t>
  </si>
  <si>
    <t>Apache</t>
  </si>
  <si>
    <t>Info not enough</t>
  </si>
  <si>
    <t>Vidyashree</t>
  </si>
  <si>
    <t>Jamuna</t>
  </si>
  <si>
    <t>06-Otc-22</t>
  </si>
  <si>
    <t>upload rqstd</t>
  </si>
  <si>
    <t>Call Rqstd</t>
  </si>
  <si>
    <t xml:space="preserve">                                                                                                                                                                                                                                                                                                                                                                                                                                                                                                                                                                                                                                                                                                                                                                                                                                                                                                                                                                                                                                                                                                                                                                                                                                                                                                                                                                                                                                                                                                                                                                                                                                                                                                                                                                                                                                                                                                                                                                                                                                                                                                                                                                                                                                                                                                                                                                                                                                                                                                                                                                                                                                                                                                                                                                                                                                                                                                                                                                                                                                                                                                                                                                                                                                                                                                                                                                                                                                                                                                                                                                                                                                                                                                                                                                                                                                                                                                                                                                                                                                                                                                                                                                                                                                                                                                                                                                                                                                                                                                                                                                                                                                                                                                                                                                                       fr</t>
  </si>
  <si>
    <t>Graded-Wk5-Q8</t>
  </si>
  <si>
    <t>Graded-Wk5-Q1</t>
  </si>
  <si>
    <t>Mohan</t>
  </si>
  <si>
    <t>Stacks TYU2</t>
  </si>
  <si>
    <t xml:space="preserve">Review of Java Week1 Day4  TYU </t>
  </si>
  <si>
    <t>Review of Java Week1 Day4Lab Quiz</t>
  </si>
  <si>
    <t>Review of Java Week1 Day4 SelfPractice  Quiz</t>
  </si>
  <si>
    <t>Review of Java Week1 Day4 Lab -C Challenge</t>
  </si>
  <si>
    <t>24  Sep -2022 to 01 Oct- 2022</t>
  </si>
  <si>
    <t>03Oct to 09Oct- 2022</t>
  </si>
  <si>
    <t>Review of Java Week1 Day4 Self-Practice Challenge</t>
  </si>
  <si>
    <t>Review of Java Week2 Day 4 TYU</t>
  </si>
  <si>
    <t>Review of Java Week2 Day 4 Lab Quiz</t>
  </si>
  <si>
    <t>Review of Java Week2 Day 4 Self Practice Quiz</t>
  </si>
  <si>
    <t>Review of Java Week2 Day 1 TYU</t>
  </si>
  <si>
    <t>Review of Java Week2 Day 1 Lab Quiz</t>
  </si>
  <si>
    <t>Review of Java Week2 Day 1 Self Practice Quiz</t>
  </si>
  <si>
    <t>Moumitha Sarkar</t>
  </si>
  <si>
    <t>PM to share</t>
  </si>
  <si>
    <t>Md Abdur Rahman</t>
  </si>
  <si>
    <t>SPringMVC</t>
  </si>
  <si>
    <t>REOPENED</t>
  </si>
  <si>
    <t>08-Ot-22</t>
  </si>
  <si>
    <t>CLOSED-NR</t>
  </si>
  <si>
    <t>CLOSED/REOPENED Asked to open new Ticket-CLOSED</t>
  </si>
  <si>
    <t>06-10-2022/08-10-2022</t>
  </si>
  <si>
    <t>SV Raja</t>
  </si>
  <si>
    <t>CLOSED/REOPENED asked to Create new Ticket-CLOSED</t>
  </si>
  <si>
    <t>Priti</t>
  </si>
  <si>
    <t>upload reqstd</t>
  </si>
  <si>
    <t>RO9-Oct</t>
  </si>
  <si>
    <t>Sanskar Sethiya</t>
  </si>
  <si>
    <t>Self resolved</t>
  </si>
  <si>
    <t>Rajat Kumar</t>
  </si>
  <si>
    <t>Call rqstd</t>
  </si>
  <si>
    <t>Shrishti Saxena</t>
  </si>
  <si>
    <t>LinuX JDK instln</t>
  </si>
  <si>
    <t xml:space="preserve">Siddharth </t>
  </si>
  <si>
    <t>CLOSED/REOPENED Asked to open new Ticket-CLOSED/CLOSED</t>
  </si>
  <si>
    <t>Mridula Nainani</t>
  </si>
  <si>
    <t>DI-Spring</t>
  </si>
  <si>
    <t>SpringMVC ORM Lab5</t>
  </si>
  <si>
    <t>Bharat Ramachandra Parbhu</t>
  </si>
  <si>
    <t>Vidyashree PS</t>
  </si>
  <si>
    <t>Anju Rabi</t>
  </si>
  <si>
    <t>Late Submission No reduction</t>
  </si>
  <si>
    <t>Umabalakumar Rajagopal</t>
  </si>
  <si>
    <t>0-20/20</t>
  </si>
  <si>
    <t>Jitesh Sahu</t>
  </si>
  <si>
    <t>Surjeet Singh</t>
  </si>
  <si>
    <t>Thangaprabhu</t>
  </si>
  <si>
    <t>Shailesh Kumar Tiwari</t>
  </si>
  <si>
    <t>SumitManoj Uke</t>
  </si>
  <si>
    <t>Rohith Venugopalan</t>
  </si>
  <si>
    <t>Chiranjib Biswal</t>
  </si>
  <si>
    <t>Siddhartha Dev Burman</t>
  </si>
  <si>
    <t>zip issue 18</t>
  </si>
  <si>
    <t>package str not ok</t>
  </si>
  <si>
    <t>zipBut score reduction not uniform for same issue</t>
  </si>
  <si>
    <t>Vivek Vardhan Deevi</t>
  </si>
  <si>
    <t>Vartika Singh</t>
  </si>
  <si>
    <t>Class files + ui avlable</t>
  </si>
  <si>
    <t>InValidComments</t>
  </si>
  <si>
    <t>Package followed against the comment; zipped yes</t>
  </si>
  <si>
    <t>15/20--16/20</t>
  </si>
  <si>
    <t>G Haripriya</t>
  </si>
  <si>
    <t>Zip issue</t>
  </si>
  <si>
    <t>10/11-Oct-22</t>
  </si>
  <si>
    <t>Gave 4.0 since uniform score not given</t>
  </si>
  <si>
    <t>Siddharth Dev</t>
  </si>
  <si>
    <t>Grad Quiz 16-Q9</t>
  </si>
  <si>
    <t>Review of Java Week2 Day2 TYU</t>
  </si>
  <si>
    <t>Review of Java Week2 Day 2 Lab Quiz</t>
  </si>
  <si>
    <t>Review of Java Week2 Day 2 Self Practice Quiz</t>
  </si>
  <si>
    <t>Graded Assignment 3 SpringMVCORM</t>
  </si>
  <si>
    <t>Gayathri Balachandran</t>
  </si>
  <si>
    <t>Mahaboob Basha</t>
  </si>
  <si>
    <t>Vinod Bhat</t>
  </si>
  <si>
    <t>5 Marks reduced for lack of screenshots</t>
  </si>
  <si>
    <t>1 Mark reduced for lack of screenshot</t>
  </si>
  <si>
    <t>Milind</t>
  </si>
  <si>
    <t>Fatima</t>
  </si>
  <si>
    <t xml:space="preserve">Sangram Kesari </t>
  </si>
  <si>
    <t>Graded Assmt eval</t>
  </si>
  <si>
    <t>Restful Service dbt</t>
  </si>
  <si>
    <t>toString()</t>
  </si>
  <si>
    <t>asked to complete</t>
  </si>
  <si>
    <t>Dezosa</t>
  </si>
  <si>
    <t>Pranay Joshi</t>
  </si>
  <si>
    <t>Lab Score issue</t>
  </si>
  <si>
    <t>grader rqstd</t>
  </si>
  <si>
    <t>Ratan B Kulal</t>
  </si>
  <si>
    <t>Triveni Harsha Kumar</t>
  </si>
  <si>
    <t>Soln Accptd</t>
  </si>
  <si>
    <t>Not all functions implemented</t>
  </si>
  <si>
    <t>Vilas Bhaskar More</t>
  </si>
  <si>
    <t>Swagger Issue</t>
  </si>
  <si>
    <t>ORM-Relationship</t>
  </si>
  <si>
    <t>Asad Mohamed</t>
  </si>
  <si>
    <t>asked info</t>
  </si>
  <si>
    <t>Annie Johnson</t>
  </si>
  <si>
    <t>Java Installn</t>
  </si>
  <si>
    <t>Vyankesh Dutta Mishra</t>
  </si>
  <si>
    <t>46-48/50</t>
  </si>
  <si>
    <t>Changed score since screenshots ere available</t>
  </si>
  <si>
    <t>1 Mark reduced for lack of scshot</t>
  </si>
  <si>
    <t xml:space="preserve">Khan Md Assad </t>
  </si>
  <si>
    <t>Chandrima Mukherjee</t>
  </si>
  <si>
    <t>Project is avlbl so changed score</t>
  </si>
  <si>
    <t>Nithiya Muniyappa</t>
  </si>
  <si>
    <t>Chaitanya Nandani</t>
  </si>
  <si>
    <t>Shubhan Rajendra Nivagune</t>
  </si>
  <si>
    <t>Karishma Ramesh Oswal</t>
  </si>
  <si>
    <t>Deepika Roy</t>
  </si>
  <si>
    <t>10/50</t>
  </si>
  <si>
    <t>Screen shot missing 1 mark reduced</t>
  </si>
  <si>
    <t>Gave 4 Rating since RUBRIKS not followed</t>
  </si>
  <si>
    <t>Gave 4 Rating since Rubrics matrix was not followed</t>
  </si>
  <si>
    <t>soln accptd</t>
  </si>
  <si>
    <t>Review of Java Week2 Day 3 TYU</t>
  </si>
  <si>
    <t>Review of Java Week2 Day 3 Lab Quiz</t>
  </si>
  <si>
    <t>Review of Java Week2 Day 3 Self Practice Quiz</t>
  </si>
  <si>
    <t>JDBC Issue</t>
  </si>
  <si>
    <t>Rajan</t>
  </si>
  <si>
    <t>Mrs Snehal</t>
  </si>
  <si>
    <t xml:space="preserve">Eclipse </t>
  </si>
  <si>
    <t>Manish</t>
  </si>
  <si>
    <t>Barsha Rani</t>
  </si>
  <si>
    <t>Samir Kumar</t>
  </si>
  <si>
    <t>PreWork</t>
  </si>
  <si>
    <t>Lab/Assmt score</t>
  </si>
  <si>
    <t>Rajan Rajamany</t>
  </si>
  <si>
    <t>Java-Doc</t>
  </si>
  <si>
    <t>Self Resolved</t>
  </si>
  <si>
    <t>CLOSED/Reopened/CLOSED</t>
  </si>
  <si>
    <t>Java Week2 D1</t>
  </si>
  <si>
    <t>Java Fundamentals-Collections</t>
  </si>
  <si>
    <r>
      <t xml:space="preserve">Insert braces from the user </t>
    </r>
    <r>
      <rPr>
        <sz val="11"/>
        <color rgb="FF000000"/>
        <rFont val="Arial"/>
        <family val="2"/>
      </rPr>
      <t>as shown below</t>
    </r>
    <r>
      <rPr>
        <sz val="11"/>
        <color theme="1"/>
        <rFont val="Calibri"/>
        <family val="2"/>
        <scheme val="minor"/>
      </rPr>
      <t xml:space="preserve"> and check if they are balanced or not.
([[{}]])</t>
    </r>
  </si>
  <si>
    <t>Write a Java Program to Solve the Tower of Hanoi Problem using Stacks.</t>
  </si>
  <si>
    <t>Otherwise OK</t>
  </si>
  <si>
    <r>
      <rPr>
        <sz val="11"/>
        <color rgb="FF0070C0"/>
        <rFont val="Calibri"/>
        <family val="2"/>
        <scheme val="minor"/>
      </rPr>
      <t xml:space="preserve">Write a program to accept braces from the user </t>
    </r>
    <r>
      <rPr>
        <sz val="11"/>
        <color rgb="FF0070C0"/>
        <rFont val="Arial"/>
        <family val="2"/>
      </rPr>
      <t>as shown below</t>
    </r>
    <r>
      <rPr>
        <sz val="11"/>
        <color rgb="FF0070C0"/>
        <rFont val="Calibri"/>
        <family val="2"/>
        <scheme val="minor"/>
      </rPr>
      <t xml:space="preserve"> </t>
    </r>
    <r>
      <rPr>
        <sz val="11"/>
        <color theme="1"/>
        <rFont val="Calibri"/>
        <family val="2"/>
        <scheme val="minor"/>
      </rPr>
      <t>and check if they are balanced or not.
([[{}]]),instead of using class name as BalancingBrackets use BalancedBrackets</t>
    </r>
  </si>
  <si>
    <t>Discount for every product purchased is: 75 45 347 452 </t>
  </si>
  <si>
    <t>We need to explain briefly with sample about Tower Of Hanoi problem, some new comers will not understand it. You can say Hint: Use Collections of your choice</t>
  </si>
  <si>
    <t>Write a java program to take integer values including duplicates from the user and sort using the collections methods</t>
  </si>
  <si>
    <t>Write a program to create Linked List without using collections framework. Insert data into the linked list and reverse the entire list.
Hint: Consider every node as an object with variables and objects which point to the next node and to hold data.</t>
  </si>
  <si>
    <t>Use verbs for the methodNames and nouns for the classes, like for example instead of ReverseLinkList use ReversedLinkList</t>
  </si>
  <si>
    <t>You are working in a team who is creating a web browser and your task is to implement the backward and forward button in the browser. Make sure you add the default browser first(Example: www.google.com). Use appropriate data structure and implement the same.
Note: Apply built in annotations where/if needed</t>
  </si>
  <si>
    <t>OK</t>
  </si>
  <si>
    <t>You are a class teacher and a new academic year has started. You are given a class of students and you want to create an attendance register. Collect the students' First Names and Order them according to the reverse alphabetical order and print the names. 
Note: Apply built in annotations where needed</t>
  </si>
  <si>
    <t>Please follow nouns for class names and verbs for methods</t>
  </si>
  <si>
    <r>
      <t>In the Output, It should be Discount Price for each product purchased is : 75 0 0 0 , You can say Hint: You can use Collections of your choice; while entering user may not know he/she has to leave space in the same line</t>
    </r>
    <r>
      <rPr>
        <sz val="11"/>
        <color rgb="FFFF0000"/>
        <rFont val="Calibri"/>
        <family val="2"/>
        <scheme val="minor"/>
      </rPr>
      <t>….please use nouns for the class names and avoid verbs for classes</t>
    </r>
  </si>
  <si>
    <r>
      <t>while entering user may not know he/she has to leave space in the same line….</t>
    </r>
    <r>
      <rPr>
        <sz val="11"/>
        <color rgb="FFFF0000"/>
        <rFont val="Calibri"/>
        <family val="2"/>
        <scheme val="minor"/>
      </rPr>
      <t>please use verbs for the method names and avoid nouns for methods</t>
    </r>
  </si>
  <si>
    <t>You (A) and your friend (B) are given the same set of numbers. You are traversing from left to right and he is traversing from right to left. Every number you both pick, you will compare it and
If A &gt; B, B will remove this number from the list and print 0 in output.
If A &lt; B, A will remove this number from the list and print 1 in output.
If A = B, Both will remove this number from the list and will not print anything.</t>
  </si>
  <si>
    <r>
      <t xml:space="preserve">Input all the elements in one go with single space separation
1 3 5 2 6 2
Compare 1 &lt; 2
Removing 1 from B
Compare 3 &gt; 2
Removing 2 from A
Compare 3 &lt; 6
Removing 3 from B
Compare 5 &lt; 6
Removing 5 from B
Compare 2 &lt; 6
Removing 2 from B
6 == 6
Removing 6 from both
2 == 2
Removing 2 from both
1 0 1 1 1 </t>
    </r>
    <r>
      <rPr>
        <sz val="11"/>
        <color rgb="FFFF0000"/>
        <rFont val="Calibri"/>
        <family val="2"/>
        <scheme val="minor"/>
      </rPr>
      <t xml:space="preserve">  In this example traversal for A is made but for the B is not shown moreover every number is compared with last number we should highlight this womehere</t>
    </r>
    <r>
      <rPr>
        <sz val="11"/>
        <color theme="1"/>
        <rFont val="Calibri"/>
        <family val="2"/>
        <scheme val="minor"/>
      </rPr>
      <t xml:space="preserve">
</t>
    </r>
  </si>
  <si>
    <t>Write a simple java program to implement all the stack methods in the collection framework.</t>
  </si>
  <si>
    <t>When last element is popped and further pop is opted , it throws exception, since they have understood exception, we can handle it.</t>
  </si>
  <si>
    <t>Need Help!!! I have a friend who does parkour(Jumping from one building to another). Due to his temporary knee issues, he will not be able to jump from higher heights to lower heights. He jumps to the other building only if its height is more than the current standing building. He stops if the next building height is less than the current building height. To jump from building A to B some energy is consumed. Let this energy be A XOR B. 
Find the maximum energy required when he starts from any building and reaches the last building.</t>
  </si>
  <si>
    <t>Please check if XOR is really needed?</t>
  </si>
  <si>
    <t>SSH Key</t>
  </si>
  <si>
    <t>Day 4 of Week2 is completed since it was shifted</t>
  </si>
  <si>
    <t>Review of Java Week2 Day 1 Self-Practice CChallenge</t>
  </si>
  <si>
    <t>Java Week2 D2</t>
  </si>
  <si>
    <t xml:space="preserve">There is a queue to buy movie tickets. Every ticket needs 1 second to generate. Every person in the queue needs a different number of tickets. Find out how long it will take for every person in the queue to get all his/her tickets? Let the queue be {2,4,1,3} </t>
  </si>
  <si>
    <t>There is a queue to buy movie tickets. Every ticket needs 1 second to generate. Every person in the queue needs a different number of tickets. Find out how long it will take for every person in the queue to get all his/her tickets?
Let the queue be {2,4,1,3} , the Number of tickets requested by the people in the queue are 2,4,1 &amp; 3 respectively.</t>
  </si>
  <si>
    <t>Create a class to perform Deque Implementation.
                      Create Deque object of type integer using ArrayDeque Class and perform following operations
Create deque object using ArrayDeque Class
add elements to the deque
insert an element at the head
insert an element at the tail
print the deque
find the first element
find the last element in the deque
push element into stack
pop element from stack
delete all the elements of deque</t>
  </si>
  <si>
    <t xml:space="preserve">Create a class to perform Priority Queue Implementation.
Create Priority Queue object of type integer and perform following operations
create priorityQueue Object
Add 4 elements into priorityQueue
print all elements of the priority queue
check if the priority queue contains a particular element
print the size of the queue
create array with priority queue
print highest priority value in the queue
remove and print 2 elements from the priority queue and observe the removed values with queue order
remove all the elements of the queue at once
check if the queue is empty or not
remove value from queue. Print null if the queue is empty
Use remove method and remove 10 from the queue </t>
  </si>
  <si>
    <t>Write a program to perform TreeSet implementation.
         Create a treeSet object and perform the following operations
create a treeSet object
add elements to treeSet object
print the treeSet
use iterator to print the elements in descending order
print the first element
print the last element
retrieve and remove the highest and lowest Value.
perform various SortedSetSet operations like headset, subset and tailset.
print the size of the treeSet</t>
  </si>
  <si>
    <t>Write a program to implement the following
Create hashset and arraylist objects with string data type
Insert values into hashset and arraylist
Print Hashset and arraylist
Print the size of hashset
Add all arraylist values into hashset
Check if hashset contains all the values from arraylist
Remove value based on removeif() method
Remove all the values from hash set in one method
Clear the hashset.
Print hashset and arraylist</t>
  </si>
  <si>
    <t>Call-Over</t>
  </si>
  <si>
    <t>Score Increased</t>
  </si>
  <si>
    <t>Q 1 is OK</t>
  </si>
  <si>
    <t>Check the execution</t>
  </si>
  <si>
    <t>During execution , when it asks to enter no of students in Hostel for a day,when entered with Student Number as 5 it gives error please check</t>
  </si>
  <si>
    <t>You have N numbers. Every number should result in 0 with a minimum number of moves based on the two conditions. 
If a number p = a x b where a 1, b  1, then p = max(a,b)
If a number p is prime then reduce p by 1.
Find the minimum number of moves needed for every number.</t>
  </si>
  <si>
    <r>
      <rPr>
        <sz val="11"/>
        <color rgb="FFFF0000"/>
        <rFont val="Calibri"/>
        <family val="2"/>
        <scheme val="minor"/>
      </rPr>
      <t xml:space="preserve">For better clarity You can add this: </t>
    </r>
    <r>
      <rPr>
        <sz val="11"/>
        <color theme="1"/>
        <rFont val="Calibri"/>
        <family val="2"/>
        <scheme val="minor"/>
      </rPr>
      <t>Each Move constitute the following steps:</t>
    </r>
  </si>
  <si>
    <r>
      <t>For a number 20 there are 2 possibilities through 10 X 2 and 5 X 4, through 10X2 it needs 6 moves through 5X4 it needs 5 moves, but answer shows as 6 moves can you please check these test cases</t>
    </r>
    <r>
      <rPr>
        <sz val="11"/>
        <color theme="1"/>
        <rFont val="Calibri"/>
        <family val="2"/>
        <scheme val="minor"/>
      </rPr>
      <t xml:space="preserve"> the line initialValues = new int[count]; gave compile time error when commented it worked please check</t>
    </r>
  </si>
  <si>
    <t>In a Juice shop, the shopkeeper sells Mango, Orange and Pineapple milkshakes. Group of customers comes and orders milkshakes. Your Juice machine can deliver two different milkshakes in 1 second or 1 milkshake in a second.
Find out the minimum time required to deliver these milkshakes.</t>
  </si>
  <si>
    <t>As discussed,we can give brief explanation on our assumptions, even if we do not have to explain the logic itself, since that logic becomes the solution .we can add some clarity</t>
  </si>
  <si>
    <t>Pl Check for any combination the result is shown as 0</t>
  </si>
  <si>
    <t>Review of Java Week2 Day 1 Lab - CCHallenge</t>
  </si>
  <si>
    <t>Review of Java Week2 Day 2 Lab - CCHallenge</t>
  </si>
  <si>
    <t>Review of Java Week2 Day 2 Self-Practice - CCHallenge</t>
  </si>
  <si>
    <t>Java Week2 D3</t>
  </si>
  <si>
    <t xml:space="preserve">Create a generic class of type T to 
create a variable
Generate getter method for the variable
Create add method with one parameter 
Pass the parameter value to the variable
Pass various data type values to this class and print the value </t>
  </si>
  <si>
    <t>Write a program to
Create generic method accepting array as parameter
pass an array that can handle integer data type and print all the array values
pass an array that can handle any data type and print all the array values
pass an array that can handle string data type and print all the array values</t>
  </si>
  <si>
    <t>Write a program to
Create HashMap with Integer and String as key value pair
Insert key value pairs into hashMap
print the hashCode of the hashMap object
print the size of the map
print the hashMap
Insert value GLCA for key 3 and print the hashMap
check if a particular key is present
print only the values of the hashMap
check if a particular value is present
print only the key set of the hashMap
remove a particular key
Insert key value pair if does not exists in hashmap
Convert hashMap to string
Print the entry set of hashMap
Iterate using forEach and Map.Entry
clear hashMap
check if hashMap is empty</t>
  </si>
  <si>
    <t xml:space="preserve">Write a program to 
create a String priority queue
Sort values based on the difference of string lengths
Insert data into the priority queue
Remove the values from priority queue and observe the order
Note: Use comparator class
</t>
  </si>
  <si>
    <t>Write a program to 
Create TreeMap object 
Insert values into Map
SubMap operations
Check if the map contains key 3
print the map in descending order
Replace value at key 4 with Ankit by passing 3 parameters
Poll first and last entry from the map
Print the map</t>
  </si>
  <si>
    <t>Sel Practice Coding Challenge</t>
  </si>
  <si>
    <t xml:space="preserve">Create class States which implement a comparable interface.
The States class should be able to 
	i)   accommodate state name and statecode
	ii)  use getters to access the value
	iii) sort given object arraylist in ascending order based on state name
	iv)  constructor to get the values from user
Create class StateComparable  
	i)   to create arraylist object with type States
	ii)  Add multiple State object to the arraylist
	iii) Sort the arraylist object based on the created comparable class
	iv)  Print all the objects in the arraylist after sorting based on state name  </t>
  </si>
  <si>
    <r>
      <t>Create class States which implement a comparable interface.
The States class should be able to 
	i)   accommodate state name and statecode
	ii)  use getters to access the value
	iii) sort given object arraylist in ascending order based on state name
	iv)  constructor to get the values from user
Create class StateComparable  
	i)   to create arraylist object with type States
	ii)  Add multiple State object to the arraylist
	iii)</t>
    </r>
    <r>
      <rPr>
        <sz val="11"/>
        <color rgb="FFFF0000"/>
        <rFont val="Calibri"/>
        <family val="2"/>
        <scheme val="minor"/>
      </rPr>
      <t xml:space="preserve"> Sort the arraylist object based on the class that is created which implements Comparable interface</t>
    </r>
    <r>
      <rPr>
        <sz val="11"/>
        <color theme="1"/>
        <rFont val="Calibri"/>
        <family val="2"/>
        <scheme val="minor"/>
      </rPr>
      <t xml:space="preserve">
	iv)  Print all the objects in the arraylist after sorting based on state name  </t>
    </r>
  </si>
  <si>
    <t>Minor Change</t>
  </si>
  <si>
    <t>Q2 is missing</t>
  </si>
  <si>
    <t>ADD Question</t>
  </si>
  <si>
    <t>Q2 is missing- Solution is there SOLN IS OK</t>
  </si>
  <si>
    <t>You are buying movie tickets and you are in the line at position 3. The condition is that every person will get one ticket at a time. Next ticket will go to the next person. Assuming 1 second is needed to give each ticket, How many seconds will it take to get all your tickets when {3, 4, 2, 1} are tickets needed per person sequentially?</t>
  </si>
  <si>
    <t>We need to mention the order</t>
  </si>
  <si>
    <t>Java Week2 D4</t>
  </si>
  <si>
    <t>Java Fundamentals-Exception Hnd</t>
  </si>
  <si>
    <t>Write a program to perform nested try catch implementation
Create an array of size n of type int.
Take the user inputs for array elements
Take user input of type int that will divide the array elements and print the values.
Print a random array element.
Use nested try catch block to
Handle ArrayIndexOutOfBoundsException when printing a random array element
ArithmeticException to handle divide by zero exception.</t>
  </si>
  <si>
    <t xml:space="preserve">Write a program to implement multiple catch blocks by performing the following operations
Declare and initialize variables int num to 10 and String name to null
try dividing the number by 0 and catch the required errors.
try finding the length of the variable name and catch required errors
initialize string variable with a name and find the char which is outside the length
</t>
  </si>
  <si>
    <r>
      <t xml:space="preserve">Write a program to implement multiple </t>
    </r>
    <r>
      <rPr>
        <sz val="11"/>
        <color rgb="FFFF0000"/>
        <rFont val="Calibri"/>
        <family val="2"/>
        <scheme val="minor"/>
      </rPr>
      <t>try</t>
    </r>
    <r>
      <rPr>
        <sz val="11"/>
        <color theme="1"/>
        <rFont val="Calibri"/>
        <family val="2"/>
        <scheme val="minor"/>
      </rPr>
      <t xml:space="preserve"> catch blocks </t>
    </r>
    <r>
      <rPr>
        <sz val="11"/>
        <color rgb="FFFF0000"/>
        <rFont val="Calibri"/>
        <family val="2"/>
        <scheme val="minor"/>
      </rPr>
      <t>to   perform</t>
    </r>
    <r>
      <rPr>
        <sz val="11"/>
        <color theme="1"/>
        <rFont val="Calibri"/>
        <family val="2"/>
        <scheme val="minor"/>
      </rPr>
      <t xml:space="preserve"> the following operations
Declare and initialize variables int num to 10 and String name to null
try dividing the number by 0 and </t>
    </r>
    <r>
      <rPr>
        <sz val="11"/>
        <color rgb="FFFF0000"/>
        <rFont val="Calibri"/>
        <family val="2"/>
        <scheme val="minor"/>
      </rPr>
      <t>handle the corresponding exception.</t>
    </r>
    <r>
      <rPr>
        <sz val="11"/>
        <color theme="1"/>
        <rFont val="Calibri"/>
        <family val="2"/>
        <scheme val="minor"/>
      </rPr>
      <t xml:space="preserve">
try finding the length of the variable name and </t>
    </r>
    <r>
      <rPr>
        <sz val="11"/>
        <color rgb="FFFF0000"/>
        <rFont val="Calibri"/>
        <family val="2"/>
        <scheme val="minor"/>
      </rPr>
      <t>handle the corresponding exception</t>
    </r>
    <r>
      <rPr>
        <sz val="11"/>
        <color theme="1"/>
        <rFont val="Calibri"/>
        <family val="2"/>
        <scheme val="minor"/>
      </rPr>
      <t xml:space="preserve">
initialize string variable with a name and find the char which is outside the length and </t>
    </r>
    <r>
      <rPr>
        <sz val="11"/>
        <color rgb="FFFF0000"/>
        <rFont val="Calibri"/>
        <family val="2"/>
        <scheme val="minor"/>
      </rPr>
      <t>handle the corresponding exception</t>
    </r>
    <r>
      <rPr>
        <sz val="11"/>
        <color theme="1"/>
        <rFont val="Calibri"/>
        <family val="2"/>
        <scheme val="minor"/>
      </rPr>
      <t xml:space="preserve">
</t>
    </r>
  </si>
  <si>
    <t>Kindly rephrase it as shown</t>
  </si>
  <si>
    <t>Write a program to 
take integer user input and add 32 to it
find character for the obtained number
If any error, catch with exception and set character c value to user inserted integer
implement finally block by closing scanner class and printing the character
try to take the user input and handle the exception accordingly</t>
  </si>
  <si>
    <t>Question is bit ambiguous</t>
  </si>
  <si>
    <t>Output is not as per the Expectation</t>
  </si>
  <si>
    <t>Create a method checkFruit to check if the fruit is already present or not
pass Fruit to be added as a string and list of fruits
method throws CustomException</t>
  </si>
  <si>
    <t>Rephrase : Write a Program  with a method to accept a fruit as a String and an Array of Strings called fruits. This method when invoked with a fruit that is already present in the array "fruits", should throw a CustomException with appropriate Message.</t>
  </si>
  <si>
    <t>Kindly rephrase as shown or in an apt way</t>
  </si>
  <si>
    <t>Question Missing</t>
  </si>
  <si>
    <t>Review of Java Week2 Day 3 Lab - Cchallenge</t>
  </si>
  <si>
    <t>Review of Java Week2 Day 3 Self-Practice - CCHallenge</t>
  </si>
  <si>
    <t>Review of Java Week2 Day 4 Lab - Cchallenge</t>
  </si>
  <si>
    <t>Review of Java Week2 Day 4 Self-Practice - CCHallenge</t>
  </si>
  <si>
    <t>Review of Java Week3 Day 3 TYU</t>
  </si>
  <si>
    <t>Review of Java Week3 Day 3 Lab Quiz</t>
  </si>
  <si>
    <t>Review of Java Week3 Day 3 Self Practice Quiz</t>
  </si>
  <si>
    <t>Review of Java Week3 Day 2 TYU</t>
  </si>
  <si>
    <t>Review of Java Week3 Day 2 Lab Quiz</t>
  </si>
  <si>
    <t>Review of Java Week3 Day 2 Self Practice Quiz</t>
  </si>
  <si>
    <t>Review of Java Week3 Day 4 TYU</t>
  </si>
  <si>
    <t>Review of Java Week3 Day 4 Lab Quiz</t>
  </si>
  <si>
    <t>Review of Java Week3 Day 4 Self Practice Quiz</t>
  </si>
  <si>
    <t>Day 1 of Week 3 Quiz Review is completed</t>
  </si>
  <si>
    <t>SOLN ACPTD</t>
  </si>
  <si>
    <t>Gaurav Koushik</t>
  </si>
  <si>
    <t>Spring - Pracs</t>
  </si>
  <si>
    <t xml:space="preserve">PreWork -Comp </t>
  </si>
  <si>
    <t>Java BAsics</t>
  </si>
  <si>
    <t>Himanshu Goyal</t>
  </si>
  <si>
    <t>Grad Quiz 17-Q8</t>
  </si>
  <si>
    <t>Poffice</t>
  </si>
  <si>
    <t>Lab /Assessment</t>
  </si>
  <si>
    <t>Rajan Singh</t>
  </si>
  <si>
    <t>Shahrukh Shaikh</t>
  </si>
  <si>
    <t>SVRaja</t>
  </si>
  <si>
    <t>REOPENED/CLOSED</t>
  </si>
  <si>
    <t>Upld rqstd</t>
  </si>
  <si>
    <t>Info rqstd</t>
  </si>
  <si>
    <t>Eclipse xml file</t>
  </si>
  <si>
    <t>Azimuddin Ahmad</t>
  </si>
  <si>
    <t>Video upld rqstd</t>
  </si>
  <si>
    <t>Vendoti Muneendra</t>
  </si>
  <si>
    <t>Site upld issue</t>
  </si>
  <si>
    <t>CALL stup</t>
  </si>
  <si>
    <t>Port issue</t>
  </si>
  <si>
    <t>Md Assad</t>
  </si>
  <si>
    <t>Vilas Bhaskar</t>
  </si>
  <si>
    <t>Spring-Boot</t>
  </si>
  <si>
    <t>resolved</t>
  </si>
  <si>
    <t>CALL -Resolved</t>
  </si>
  <si>
    <t>Spr Security</t>
  </si>
  <si>
    <t>Ajay naik</t>
  </si>
  <si>
    <t>DB-ORM</t>
  </si>
  <si>
    <t>CRM-Spring</t>
  </si>
  <si>
    <t>Grad Assmt 4</t>
  </si>
  <si>
    <t>Yogendra Gujjar</t>
  </si>
  <si>
    <t>Wrong str</t>
  </si>
  <si>
    <t>Wrong Str</t>
  </si>
  <si>
    <t>Manish Dwivedi</t>
  </si>
  <si>
    <t>Khan Md Asad</t>
  </si>
  <si>
    <t>Review of Java Week4 Day 1 TYU</t>
  </si>
  <si>
    <t>Review of Java Week4 Day 1 Lab Quiz</t>
  </si>
  <si>
    <t>Review of Java Week4 Day 1 Self Practice Quiz</t>
  </si>
  <si>
    <t>Resolved/CLSD</t>
  </si>
  <si>
    <t>Resolved/upld  rqstd</t>
  </si>
  <si>
    <t>upld rqstd</t>
  </si>
  <si>
    <t>Harsh Khandelwal</t>
  </si>
  <si>
    <t>Resolved/ Upload rqstd</t>
  </si>
  <si>
    <t>Review of Java Week4 Day 2 TYU</t>
  </si>
  <si>
    <t>Review of Java Week4 Day 2 Lab Quiz</t>
  </si>
  <si>
    <t>Review of Java Week4 Day 3 Self Practice Quiz</t>
  </si>
  <si>
    <t>Review of Java Week4 Day 3 TYU</t>
  </si>
  <si>
    <t>Review of Java Week4 Day 3 Lab Quiz</t>
  </si>
  <si>
    <t>Review of Java Week4 Day 4 TYU</t>
  </si>
  <si>
    <t>Review of Java Week4 Day 4 Lab Quiz</t>
  </si>
  <si>
    <t>Review of Java Week4 Day 4 Self Practice Quiz</t>
  </si>
  <si>
    <t>Lab-Coding Challenge</t>
  </si>
  <si>
    <t>Java Week3 D1</t>
  </si>
  <si>
    <t>Advanced Java</t>
  </si>
  <si>
    <t>Write a program to create a class Student with variables id, name and result. Another class Threads which uses thread interface.
Pass student id as 1 and a different name every time to the Student object and print id and name from the Threads class. Repeat the same process for at least 5 times.
Use the concept of threads.</t>
  </si>
  <si>
    <t>Review Status</t>
  </si>
  <si>
    <r>
      <rPr>
        <b/>
        <sz val="11"/>
        <color theme="1"/>
        <rFont val="Calibri"/>
        <family val="2"/>
        <scheme val="minor"/>
      </rPr>
      <t>OK</t>
    </r>
    <r>
      <rPr>
        <sz val="11"/>
        <color theme="1"/>
        <rFont val="Calibri"/>
        <family val="2"/>
        <scheme val="minor"/>
      </rPr>
      <t>, But the need of the ArrayList and random no generation seems to be unused</t>
    </r>
  </si>
  <si>
    <t>Write a program to implement set priority of threads and set one method to daemon thread?</t>
  </si>
  <si>
    <t>Write a program to implement Thread Priority and set one method to daemon thread?</t>
  </si>
  <si>
    <t>Write a program to 
Create a class Table which prints the table of a passed number N.
Create a class JoinDemo which supports multi threading.
Create two objects for the class Table and start the threads of these two methods with a time difference of 2 seconds.</t>
  </si>
  <si>
    <r>
      <t xml:space="preserve">Write a program to 
Create a class Table which prints the </t>
    </r>
    <r>
      <rPr>
        <b/>
        <sz val="11"/>
        <color theme="1"/>
        <rFont val="Calibri"/>
        <family val="2"/>
        <scheme val="minor"/>
      </rPr>
      <t>mathematical table</t>
    </r>
    <r>
      <rPr>
        <sz val="11"/>
        <color theme="1"/>
        <rFont val="Calibri"/>
        <family val="2"/>
        <scheme val="minor"/>
      </rPr>
      <t xml:space="preserve"> of a passed number N.
Create a class JoinDemo which supports multi threading.
Create two objects for the class Table and start the threads of these two methods with a time difference of 2 seconds.</t>
    </r>
  </si>
  <si>
    <t>But both the tables are mixed up while printing, Joins work this way: when thread1 is running in between if we join Thread2, thread1 will wait in current state until thread2 is joined and finishes its job, then thread1 continues and finishes</t>
  </si>
  <si>
    <t>Write a java program to implement wait, notify, notifyAll methods.</t>
  </si>
  <si>
    <t>SOLN NOT AVAILABLE</t>
  </si>
  <si>
    <t>Write a java program to implement lock functionality?</t>
  </si>
  <si>
    <r>
      <rPr>
        <b/>
        <sz val="11"/>
        <color theme="1"/>
        <rFont val="Calibri"/>
        <family val="2"/>
        <scheme val="minor"/>
      </rPr>
      <t>OK</t>
    </r>
    <r>
      <rPr>
        <sz val="11"/>
        <color theme="1"/>
        <rFont val="Calibri"/>
        <family val="2"/>
        <scheme val="minor"/>
      </rPr>
      <t xml:space="preserve"> - Very Good Illustration!!! But Question seems to be open ended question don’t you want to explain what needs to be done , taka a call</t>
    </r>
  </si>
  <si>
    <t xml:space="preserve">Create a class Greet with a method  printGreeting(String guestName).                        
Tasks of this method:
Print Welcome message with Name of guest.
Print “How are you doing?” with name of the guest.
Print “Goodbye for now, see you soon” with name of the guest.
Create Main class:
  Create three threads for three guests with names “guest1”,”guest2” and “guest3”. 
 All three threads will access the same Greet object simultaneously. </t>
  </si>
  <si>
    <t>Solution Not available</t>
  </si>
  <si>
    <t>Program to print Fibonacci &amp; reverse series</t>
  </si>
  <si>
    <t>Write a Program to print Fibonacci &amp; reverse Series</t>
  </si>
  <si>
    <t>Solution does not match with Problem statement'</t>
  </si>
  <si>
    <r>
      <rPr>
        <b/>
        <sz val="11"/>
        <color theme="1"/>
        <rFont val="Calibri"/>
        <family val="2"/>
        <scheme val="minor"/>
      </rPr>
      <t xml:space="preserve">OK </t>
    </r>
    <r>
      <rPr>
        <sz val="11"/>
        <color theme="1"/>
        <rFont val="Calibri"/>
        <family val="2"/>
        <scheme val="minor"/>
      </rPr>
      <t xml:space="preserve">- </t>
    </r>
    <r>
      <rPr>
        <sz val="11"/>
        <color rgb="FFFF0000"/>
        <rFont val="Calibri"/>
        <family val="2"/>
        <scheme val="minor"/>
      </rPr>
      <t>but count of every Thread varies for subsequent executions , did you want it that way?</t>
    </r>
  </si>
  <si>
    <r>
      <rPr>
        <b/>
        <sz val="11"/>
        <color theme="1"/>
        <rFont val="Calibri"/>
        <family val="2"/>
        <scheme val="minor"/>
      </rPr>
      <t>OK</t>
    </r>
    <r>
      <rPr>
        <sz val="11"/>
        <color theme="1"/>
        <rFont val="Calibri"/>
        <family val="2"/>
        <scheme val="minor"/>
      </rPr>
      <t>-When we use Thread Priority, priority alone may not guarantee the Order, we may have to use synchronization,inter thread communication or joins further to get Priority, because in the output threads get mixed up inspite of priority,  we need to stress this aspect or else students get confused -since Priority is not yielding full result, also Daemon threads are usually service threads run on background,generated by OS, here we do not find significance for it.</t>
    </r>
  </si>
  <si>
    <t>Java Week3 D2</t>
  </si>
  <si>
    <t>Create an application which enables one to read the data from the file and print it on the console.</t>
  </si>
  <si>
    <r>
      <rPr>
        <sz val="11"/>
        <color rgb="FFFF0000"/>
        <rFont val="Calibri"/>
        <family val="2"/>
        <scheme val="minor"/>
      </rPr>
      <t>CHECK,</t>
    </r>
    <r>
      <rPr>
        <sz val="11"/>
        <color theme="1"/>
        <rFont val="Calibri"/>
        <family val="2"/>
        <scheme val="minor"/>
      </rPr>
      <t xml:space="preserve"> soln works well</t>
    </r>
  </si>
  <si>
    <t>1)We can write some content and then read        2) also we can inform the classes to be used char or binary stream etc, because we have various readers, method names can be readUsingFileReader() or readFileReader()</t>
  </si>
  <si>
    <t>DeadLock : Write a Program to illustrate a Deadlock scenario where Thread 1 is holding a Pen and wishes to request for Paper and Thread 2 is holding Paper and wishes to request Pen.
Assuming that Thread1 is acquired lock on “Holding Pen” and is trying to acquire lock for “requesting Paper” and Thread2 is acquired lock on “Holding Paper” and is trying to acquire lock for “Request for Pen” simulate this Deadlock situation through threads in a program</t>
  </si>
  <si>
    <r>
      <rPr>
        <b/>
        <sz val="11"/>
        <color theme="1"/>
        <rFont val="Calibri"/>
        <family val="2"/>
        <scheme val="minor"/>
      </rPr>
      <t xml:space="preserve">OK </t>
    </r>
    <r>
      <rPr>
        <sz val="11"/>
        <color theme="1"/>
        <rFont val="Calibri"/>
        <family val="2"/>
        <scheme val="minor"/>
      </rPr>
      <t>Good Illustration!!!</t>
    </r>
  </si>
  <si>
    <t>You are part of Development team involved in developing apps for a BusinessUnit,
as part of this you are asked to write a program which accepts Employee Data from the user which includes EmployeeId (int), EmployeeName (String)&amp;amp; EmployeeAddress(String) using DataInputStream class and write this Data into a file using Binary Stream.</t>
  </si>
  <si>
    <r>
      <t xml:space="preserve">We need to accept the data and write the data first and then read the same and display. </t>
    </r>
    <r>
      <rPr>
        <sz val="11"/>
        <color rgb="FFFF0000"/>
        <rFont val="Calibri"/>
        <family val="2"/>
        <scheme val="minor"/>
      </rPr>
      <t xml:space="preserve">Write data using DataOutputStream - to be mentioned </t>
    </r>
    <r>
      <rPr>
        <sz val="11"/>
        <color theme="1"/>
        <rFont val="Calibri"/>
        <family val="2"/>
        <scheme val="minor"/>
      </rPr>
      <t xml:space="preserve">; Here it gives the meaning that </t>
    </r>
    <r>
      <rPr>
        <sz val="11"/>
        <color rgb="FFFF0000"/>
        <rFont val="Calibri"/>
        <family val="2"/>
        <scheme val="minor"/>
      </rPr>
      <t>we are asking them to write using DataInputStream</t>
    </r>
    <r>
      <rPr>
        <sz val="11"/>
        <color theme="1"/>
        <rFont val="Calibri"/>
        <family val="2"/>
        <scheme val="minor"/>
      </rPr>
      <t xml:space="preserve">; method names can be more meaningful like </t>
    </r>
    <r>
      <rPr>
        <sz val="11"/>
        <color rgb="FFFF0000"/>
        <rFont val="Calibri"/>
        <family val="2"/>
        <scheme val="minor"/>
      </rPr>
      <t>readThruDataInputStream() etc</t>
    </r>
    <r>
      <rPr>
        <sz val="11"/>
        <color theme="1"/>
        <rFont val="Calibri"/>
        <family val="2"/>
        <scheme val="minor"/>
      </rPr>
      <t>; also we can add some message written successfully into the file etc</t>
    </r>
  </si>
  <si>
    <r>
      <t xml:space="preserve">OK with minor changes- </t>
    </r>
    <r>
      <rPr>
        <sz val="11"/>
        <color rgb="FF00B050"/>
        <rFont val="Calibri"/>
        <family val="2"/>
        <scheme val="minor"/>
      </rPr>
      <t>demo works well</t>
    </r>
  </si>
  <si>
    <t>Create an application where the data about Customer is accepted in an array of Objects from the user and Serialize this data into a File 
Customer Details include(CustomerId,CustomerName,CustomerAddress)</t>
  </si>
  <si>
    <t>Write another app to deserialize the data that is Serialized in Q4</t>
  </si>
  <si>
    <t>Question says array of objects, but only one object is  written and we are not accepting the data from the user in the solution, we are hard  coding; also Class names to be nouns not verbs;  ImplementSerialization becomes verb , please check..</t>
  </si>
  <si>
    <r>
      <t xml:space="preserve">OK </t>
    </r>
    <r>
      <rPr>
        <sz val="11"/>
        <color rgb="FFFF0000"/>
        <rFont val="Calibri"/>
        <family val="2"/>
        <scheme val="minor"/>
      </rPr>
      <t>with minor changes</t>
    </r>
    <r>
      <rPr>
        <sz val="11"/>
        <color theme="1"/>
        <rFont val="Calibri"/>
        <family val="2"/>
        <scheme val="minor"/>
      </rPr>
      <t xml:space="preserve">- </t>
    </r>
    <r>
      <rPr>
        <sz val="11"/>
        <color rgb="FF00B050"/>
        <rFont val="Calibri"/>
        <family val="2"/>
        <scheme val="minor"/>
      </rPr>
      <t>demo works well</t>
    </r>
  </si>
  <si>
    <t>Check the class names ImplementDeSerialization is a Verb instead we can have DeSerializationImplementation</t>
  </si>
  <si>
    <t>Write a java program to implement the concept of volatile.</t>
  </si>
  <si>
    <r>
      <t>OK -</t>
    </r>
    <r>
      <rPr>
        <sz val="11"/>
        <color rgb="FF00B050"/>
        <rFont val="Calibri"/>
        <family val="2"/>
        <scheme val="minor"/>
      </rPr>
      <t xml:space="preserve"> demo works well</t>
    </r>
  </si>
  <si>
    <t>Write a java program to take multiple lines as input from the user and write in a file using Bufferedwriter.</t>
  </si>
  <si>
    <r>
      <t xml:space="preserve">OK with minor corrections - </t>
    </r>
    <r>
      <rPr>
        <sz val="11"/>
        <color rgb="FF00B050"/>
        <rFont val="Calibri"/>
        <family val="2"/>
        <scheme val="minor"/>
      </rPr>
      <t>demo works well</t>
    </r>
  </si>
  <si>
    <t>Message to be given to break , like "Enter the lines and to break type "aa" or some meaningful text</t>
  </si>
  <si>
    <t>Write a java program to implement serialization on a class file which handles String message and date of entry into the file.
Also print all the data stored from the file.</t>
  </si>
  <si>
    <t>Write a java program to insert data at the end into the same file using Bufferedwriter.</t>
  </si>
  <si>
    <t>Debopriya Chatte</t>
  </si>
  <si>
    <t>Lab/Assmt Clause</t>
  </si>
  <si>
    <t>Khan Mohd Asad</t>
  </si>
  <si>
    <t>Asked to close</t>
  </si>
  <si>
    <t>Prabhu</t>
  </si>
  <si>
    <t>PO</t>
  </si>
  <si>
    <t>Responded/Soln accptd</t>
  </si>
  <si>
    <t>Prasad Vilas</t>
  </si>
  <si>
    <t>Lab Assmt dbt</t>
  </si>
  <si>
    <t>Siddhartha Dev</t>
  </si>
  <si>
    <t>VaniKameshwari</t>
  </si>
  <si>
    <t>Lab/Assmt clse</t>
  </si>
  <si>
    <t>h2 db conn</t>
  </si>
  <si>
    <t>Hrishikesh</t>
  </si>
  <si>
    <t>Transferred to Nov 2022</t>
  </si>
  <si>
    <t>Assmts/Labs</t>
  </si>
  <si>
    <t>Mohd Asad</t>
  </si>
  <si>
    <t>Lab/Assmt clse butCheck if not</t>
  </si>
  <si>
    <t>Sandeep Singh</t>
  </si>
  <si>
    <t>Swethana Thota</t>
  </si>
  <si>
    <t>Swagata Mukherjee</t>
  </si>
  <si>
    <t>Maven Project</t>
  </si>
  <si>
    <t>call dbts cleared but asked to upload for error in project</t>
  </si>
  <si>
    <t>RestFul</t>
  </si>
  <si>
    <t>Lab clse</t>
  </si>
  <si>
    <t>Rajesh Kumar</t>
  </si>
  <si>
    <t>Call-Resolved</t>
  </si>
  <si>
    <t>Upld Rqstd</t>
  </si>
  <si>
    <t>SpringSecurity</t>
  </si>
  <si>
    <t>Lab Clause/Soln accptd</t>
  </si>
  <si>
    <t>Vivek Vardhan</t>
  </si>
  <si>
    <t>Vidyasree</t>
  </si>
  <si>
    <t>Anuj Kumar</t>
  </si>
  <si>
    <t>PM Resolved</t>
  </si>
  <si>
    <t>Vishal raut</t>
  </si>
  <si>
    <t>Lab Clause/responded</t>
  </si>
  <si>
    <t>SelfResolved</t>
  </si>
  <si>
    <t>CLOSING</t>
  </si>
  <si>
    <t>Lab Clause/acptd</t>
  </si>
  <si>
    <t>STS+Eclipse</t>
  </si>
  <si>
    <t>Saumya Agarwal</t>
  </si>
  <si>
    <t>Shailesh Pabari</t>
  </si>
  <si>
    <t>Git Hub doubt</t>
  </si>
  <si>
    <t>Ashwin Raj</t>
  </si>
  <si>
    <t>PO Resolved</t>
  </si>
  <si>
    <t>Gajendra</t>
  </si>
  <si>
    <t>asked to close</t>
  </si>
  <si>
    <t>Lab Evaln dbt</t>
  </si>
  <si>
    <t>Anshita  Tripathi</t>
  </si>
  <si>
    <t>asked to apply for re evaluation</t>
  </si>
  <si>
    <t>Need to update score</t>
  </si>
  <si>
    <t>Call set up</t>
  </si>
  <si>
    <t>Anurag Sudhakar</t>
  </si>
  <si>
    <t>Threads in Spring</t>
  </si>
  <si>
    <t>Yaseen Fathima</t>
  </si>
  <si>
    <t>Call resolved</t>
  </si>
  <si>
    <t>Rohit Kumari</t>
  </si>
  <si>
    <t>Assigned to Sushanth</t>
  </si>
  <si>
    <t>Rohit Kumar Vashist</t>
  </si>
  <si>
    <t>Shristi Saxena</t>
  </si>
  <si>
    <t>Suruchi</t>
  </si>
  <si>
    <t>Yogesh Singh</t>
  </si>
  <si>
    <t>Labs/Assmts(GLCA)</t>
  </si>
  <si>
    <t>Anil Yadav</t>
  </si>
  <si>
    <t>Sunita</t>
  </si>
  <si>
    <t>Shridev Cherukat</t>
  </si>
  <si>
    <t>Session videos - OPS</t>
  </si>
  <si>
    <t>OPS action item</t>
  </si>
  <si>
    <t>Arun Nautiyal</t>
  </si>
  <si>
    <t>JDBC CR session content</t>
  </si>
  <si>
    <t>FED for sush/nit</t>
  </si>
  <si>
    <t>Milind Ashok</t>
  </si>
  <si>
    <t>Manisha Prasad Karanam</t>
  </si>
  <si>
    <t>Dhanya P Kodiyan</t>
  </si>
  <si>
    <t>Commented as Simple Java Project, but it is SpringBootProject , but yes should have included pom.xml , resource files etc</t>
  </si>
  <si>
    <t>Thirumal Reddy Kondapuram</t>
  </si>
  <si>
    <t>Avinash Maharudra Kore</t>
  </si>
  <si>
    <t>Rathan B Kulal</t>
  </si>
  <si>
    <t>N Madhusudhan</t>
  </si>
  <si>
    <t>Kautaki Mahajan</t>
  </si>
  <si>
    <t>19.5/20</t>
  </si>
  <si>
    <t>Spring API</t>
  </si>
  <si>
    <t>call rqstd</t>
  </si>
  <si>
    <t>Shweta Mittal</t>
  </si>
  <si>
    <t>Commented as Simple Java Project, but it is containing webapp and xml files , it is not simple java project but security stuff missing and project structure missing right</t>
  </si>
  <si>
    <t>Vidyasree P S</t>
  </si>
  <si>
    <t xml:space="preserve">Santhosh Kumar </t>
  </si>
  <si>
    <t>Hilma T Raj</t>
  </si>
  <si>
    <t>Nallamalli Surya</t>
  </si>
  <si>
    <t>Commented as Simple Java Project, but it is containing webapp  files , it is not simple java project butpom.xml  missing and project is SpringBootProject</t>
  </si>
  <si>
    <t>Gave 5 Rating : Bindu Tandon has put enough effort in checking for the minute things and also valued the details.
Hence gave 5 rating
But let us inform her that in some comments, she is saying 
"The student has created a simple Java Project", whereas the student has create a SpringBoot Project,
Of course other elements that she mentioned as missing are correct .</t>
  </si>
  <si>
    <t>Assigned to Nitika</t>
  </si>
  <si>
    <t>Graded Assignment 4 -</t>
  </si>
  <si>
    <t>1-S7</t>
  </si>
  <si>
    <t>1A-S2</t>
  </si>
  <si>
    <t>2A-S6</t>
  </si>
  <si>
    <t>2A-S7</t>
  </si>
  <si>
    <t>screenshots alone as per rubrics to reduce 2 marks</t>
  </si>
  <si>
    <t>3-S3</t>
  </si>
  <si>
    <t>3-S4</t>
  </si>
  <si>
    <t>3-S6</t>
  </si>
  <si>
    <t>If User/Role operation not done 7 marks to be reduced but reduced 4 marks</t>
  </si>
  <si>
    <t>3A-S1</t>
  </si>
  <si>
    <t>screenshots alone as per rubrics to reduce 2 marks against 5</t>
  </si>
  <si>
    <t>3A-S3</t>
  </si>
  <si>
    <t>Valid Comments but shd have been 41</t>
  </si>
  <si>
    <t>Interview Questions</t>
  </si>
  <si>
    <t>FED-Sush/Nitika</t>
  </si>
  <si>
    <t>3A-S8</t>
  </si>
  <si>
    <t xml:space="preserve">as per rubrics for not implementing  user/role 7 marks to be deducted </t>
  </si>
  <si>
    <t>4-S5</t>
  </si>
  <si>
    <t>should be 41 as per rub</t>
  </si>
  <si>
    <t>4A-S4</t>
  </si>
  <si>
    <t>4A-S8</t>
  </si>
  <si>
    <t>5-S1</t>
  </si>
  <si>
    <t>5-S2</t>
  </si>
  <si>
    <t>5-S4</t>
  </si>
  <si>
    <t>5A-S5</t>
  </si>
  <si>
    <t>"Wanted to Give 4.5 Rating but system is not allowing so gave 4.0, 
but reduced rating since Rubrics is not followed by the evaluator
And as per Rubrics , when screenshot is not attached , only 2 points are to be reduced, but 5-4 points are reduced.
And also when User/Role insertion is not implemented 7 points are to be reduced but only 4 points are reduced, 
in cases where User/Role is not implemented as well as screenshots are not attached, he has reduced 10 points- which becomes non uniform."</t>
  </si>
  <si>
    <t>Chck Lab clause</t>
  </si>
  <si>
    <t>Quiz 13 wk</t>
  </si>
  <si>
    <t>Raja S V</t>
  </si>
  <si>
    <t>Snehal</t>
  </si>
  <si>
    <t>Assignment rltd</t>
  </si>
  <si>
    <t>Devanathan</t>
  </si>
  <si>
    <t>Hetvi patel</t>
  </si>
  <si>
    <t>Namita Gupta</t>
  </si>
  <si>
    <t>DSA-Practice</t>
  </si>
  <si>
    <t>Gowtham</t>
  </si>
  <si>
    <t>DSA Lab-CC</t>
  </si>
  <si>
    <t>Akash</t>
  </si>
  <si>
    <t>Najeed</t>
  </si>
  <si>
    <t>CLOSED-PM  Resolved</t>
  </si>
  <si>
    <t>FOP Labs</t>
  </si>
  <si>
    <t>Call-Sushanth</t>
  </si>
  <si>
    <t>Call set</t>
  </si>
  <si>
    <t>Akhil</t>
  </si>
  <si>
    <t>Basic Java</t>
  </si>
  <si>
    <t>Arkadyuti</t>
  </si>
  <si>
    <t>Ekta</t>
  </si>
  <si>
    <t>Ragutla</t>
  </si>
  <si>
    <t>Sapna</t>
  </si>
  <si>
    <t>Apply for Reeva</t>
  </si>
  <si>
    <t>Vardaan Raut</t>
  </si>
  <si>
    <t>Pritam Kumar</t>
  </si>
  <si>
    <t>Akshay</t>
  </si>
  <si>
    <t>SarathChandra</t>
  </si>
  <si>
    <t>Call rqstd Resolved</t>
  </si>
  <si>
    <t>Deepa Sijoy</t>
  </si>
  <si>
    <t>share videos</t>
  </si>
  <si>
    <t>Joel John</t>
  </si>
  <si>
    <t>App execution</t>
  </si>
  <si>
    <t>SpringMVCMaven</t>
  </si>
  <si>
    <t>Punith Maharshi</t>
  </si>
  <si>
    <t>Upld/Install</t>
  </si>
  <si>
    <t>Resolvedself</t>
  </si>
  <si>
    <t>Ressolved.</t>
  </si>
  <si>
    <t>K Akhil</t>
  </si>
  <si>
    <t>Sachin Verma</t>
  </si>
  <si>
    <t>Himanshu</t>
  </si>
  <si>
    <t>Manjeet Singh</t>
  </si>
  <si>
    <t xml:space="preserve">Faizan </t>
  </si>
  <si>
    <t>Ashirbad</t>
  </si>
  <si>
    <t>George Paul</t>
  </si>
  <si>
    <t>AOP</t>
  </si>
  <si>
    <t>Rajan rajamany</t>
  </si>
  <si>
    <t>Code Eval</t>
  </si>
  <si>
    <t>Shraboni</t>
  </si>
  <si>
    <t xml:space="preserve">SpringCore </t>
  </si>
  <si>
    <t>Assgnd Harshit</t>
  </si>
  <si>
    <t>SaiSantosh</t>
  </si>
  <si>
    <t>AST issue</t>
  </si>
  <si>
    <t>Surrogate Issue</t>
  </si>
  <si>
    <t>SME resolved</t>
  </si>
  <si>
    <t>call resolved</t>
  </si>
  <si>
    <t>Mohan Param</t>
  </si>
  <si>
    <t>upld videos</t>
  </si>
  <si>
    <t>Actutator</t>
  </si>
  <si>
    <t>Usha</t>
  </si>
  <si>
    <t>Eclipse JEE upgrd</t>
  </si>
  <si>
    <t xml:space="preserve">26 upto </t>
  </si>
  <si>
    <t>Sunny Joel</t>
  </si>
  <si>
    <t>Jeswin Jacob</t>
  </si>
  <si>
    <t>Spring Core</t>
  </si>
  <si>
    <t>Manzoor</t>
  </si>
  <si>
    <t>Nishant</t>
  </si>
  <si>
    <t>JDBC dependency</t>
  </si>
  <si>
    <t>Need to give the Info abt new configuration file for thymeleaf only if it is maven based proj and not for springboot</t>
  </si>
  <si>
    <t>Huzefa</t>
  </si>
  <si>
    <t>Deepak Gautam</t>
  </si>
  <si>
    <t>SUN25-12-2022</t>
  </si>
  <si>
    <t>Resolved-Soln accptd</t>
  </si>
  <si>
    <t>Responded soln accptd</t>
  </si>
  <si>
    <t>Bindu tandon</t>
  </si>
  <si>
    <t>Graded Assignment-1</t>
  </si>
  <si>
    <t>G1-B1</t>
  </si>
  <si>
    <t>G1-B2</t>
  </si>
  <si>
    <t>G1-B3</t>
  </si>
  <si>
    <t>G1-B4</t>
  </si>
  <si>
    <t>G1-B5</t>
  </si>
  <si>
    <t>G1-B6</t>
  </si>
  <si>
    <t>G1-B7</t>
  </si>
  <si>
    <t>G1-B8</t>
  </si>
  <si>
    <t>Didn’t reduce score for not following proper logical spacing</t>
  </si>
  <si>
    <t>G1-B9</t>
  </si>
  <si>
    <t>CLOSED/ReOpened</t>
  </si>
  <si>
    <t>Re-Responded</t>
  </si>
  <si>
    <t>22/26-12-2022</t>
  </si>
  <si>
    <t>Akhil Sai</t>
  </si>
  <si>
    <t>upld video</t>
  </si>
  <si>
    <t>Responded/soln accptd</t>
  </si>
  <si>
    <t>`</t>
  </si>
  <si>
    <t>upld rqstd/Check</t>
  </si>
  <si>
    <t>Folder contains only .metadata folder</t>
  </si>
  <si>
    <t>Nasar Aman</t>
  </si>
  <si>
    <t>G2-B1</t>
  </si>
  <si>
    <t>G2-B3</t>
  </si>
  <si>
    <t>Did nt point inheritance issue when interfaces are used</t>
  </si>
  <si>
    <t>Valid Comments Inheritance pointed</t>
  </si>
  <si>
    <t>G2-B4</t>
  </si>
  <si>
    <t>G2-B5</t>
  </si>
  <si>
    <t>G2-B6</t>
  </si>
  <si>
    <t>G3-B1</t>
  </si>
  <si>
    <t>49.5/50</t>
  </si>
  <si>
    <t>G3-B2</t>
  </si>
  <si>
    <t>G3-B3</t>
  </si>
  <si>
    <t>G3-B4</t>
  </si>
  <si>
    <t>G4-B4</t>
  </si>
  <si>
    <t>G4-B9</t>
  </si>
  <si>
    <t>Did nt point naming convention for Package naming convention not being followed</t>
  </si>
  <si>
    <t>G2-B7</t>
  </si>
  <si>
    <t>Pointed rightly naming convention+formatting</t>
  </si>
  <si>
    <t>26-27-Dec-2022</t>
  </si>
  <si>
    <t xml:space="preserve">Good evaluation, also Rubrics is followed, but in some cases uniformity not maintained, in one case score was reduced for not following naming convention but in other case it was not, similarly in few cases score is reduced for not following logical spaces but in one case it was not followed wanted to give 4.5 but it does not allow hence gave 4 </t>
  </si>
  <si>
    <t>Resolved Again</t>
  </si>
  <si>
    <t>SICK LEAVE</t>
  </si>
  <si>
    <t>SME Resolved</t>
  </si>
  <si>
    <t>Sandeep</t>
  </si>
  <si>
    <t>Actuator</t>
  </si>
  <si>
    <t>Monica Anand</t>
  </si>
  <si>
    <t>SwaggerAPI</t>
  </si>
  <si>
    <t>SME</t>
  </si>
  <si>
    <t>Call Rslvd</t>
  </si>
  <si>
    <t>H2</t>
  </si>
  <si>
    <t>RashmiChandak</t>
  </si>
  <si>
    <t>Ubuntu Mysql</t>
  </si>
  <si>
    <t>ApplicationCtxt</t>
  </si>
  <si>
    <t>Chetan</t>
  </si>
  <si>
    <t>Vids to upld</t>
  </si>
  <si>
    <t>Malla Sai</t>
  </si>
  <si>
    <t>Damandeep</t>
  </si>
  <si>
    <t>SriKoumudi</t>
  </si>
  <si>
    <t>Haleetha Begum</t>
  </si>
  <si>
    <t>Eclipse-XMl</t>
  </si>
  <si>
    <t>Respondedbut CHECK</t>
  </si>
  <si>
    <t>Meet Singh</t>
  </si>
  <si>
    <t>Balasubramanian</t>
  </si>
  <si>
    <t>DSA related</t>
  </si>
  <si>
    <t>Salman</t>
  </si>
  <si>
    <t>Checking</t>
  </si>
  <si>
    <t>It works fine seems to have no issues , gves output for all except for 3 calls deeper check required .</t>
  </si>
  <si>
    <t>AST Error/Surrogate</t>
  </si>
  <si>
    <t>Pagination-REST</t>
  </si>
  <si>
    <t>Harshkumar</t>
  </si>
  <si>
    <t>Sai Sindhuri</t>
  </si>
  <si>
    <t>Pranjali Pawashe</t>
  </si>
  <si>
    <t>Kunal Shankar</t>
  </si>
  <si>
    <t>assigned to Harshit</t>
  </si>
  <si>
    <t>Resolved self</t>
  </si>
  <si>
    <t>ASSIGNED SME</t>
  </si>
  <si>
    <t>SME assigned</t>
  </si>
  <si>
    <t>JSP/JSTL</t>
  </si>
  <si>
    <t>Info on JSP/JPA</t>
  </si>
  <si>
    <t>Suraj Srivastava</t>
  </si>
  <si>
    <t>SSH doubt</t>
  </si>
  <si>
    <t>Libraries MVC</t>
  </si>
  <si>
    <t>Sanklecha Deepak</t>
  </si>
  <si>
    <t>.l</t>
  </si>
  <si>
    <t>Ragutla Raghu</t>
  </si>
  <si>
    <t>TO SME</t>
  </si>
  <si>
    <t>Managalagouri</t>
  </si>
  <si>
    <t>Array-Java</t>
  </si>
  <si>
    <t>Shalu Sharma</t>
  </si>
  <si>
    <t>soln acceptd</t>
  </si>
  <si>
    <t>Port Issue tomcat</t>
  </si>
  <si>
    <t>Labs/Assmts dbt</t>
  </si>
  <si>
    <t>lrnr didn’t join call</t>
  </si>
  <si>
    <t>proj str wrong</t>
  </si>
  <si>
    <t>SME Assigned</t>
  </si>
  <si>
    <t>Santosh</t>
  </si>
  <si>
    <t>repo empty</t>
  </si>
  <si>
    <t>Quiz week 16-17</t>
  </si>
  <si>
    <t>Anuja Minde</t>
  </si>
  <si>
    <t>CHECK/lb cls</t>
  </si>
  <si>
    <t>Sushant</t>
  </si>
  <si>
    <t>Aditya Anirvan</t>
  </si>
  <si>
    <t>Rajkumar</t>
  </si>
  <si>
    <t>Core Java</t>
  </si>
  <si>
    <t>or</t>
  </si>
  <si>
    <t>Lab/Assmt</t>
  </si>
  <si>
    <t>Rohini</t>
  </si>
  <si>
    <t>Deepak</t>
  </si>
  <si>
    <t>Chinna Raja</t>
  </si>
  <si>
    <t xml:space="preserve">OPEN </t>
  </si>
  <si>
    <t>Swati</t>
  </si>
  <si>
    <t>Sayak Sen</t>
  </si>
  <si>
    <t>AKash</t>
  </si>
  <si>
    <t>Upload Issue</t>
  </si>
  <si>
    <t>Assigned to Harshit</t>
  </si>
  <si>
    <t>Sat 27 Feb 2023</t>
  </si>
  <si>
    <t>2 Hrs</t>
  </si>
  <si>
    <t>P.O</t>
  </si>
  <si>
    <t>Vivek Chandra</t>
  </si>
  <si>
    <t>Snehal Yogesh</t>
  </si>
  <si>
    <t>Anirudh Katti</t>
  </si>
  <si>
    <t>Piyush Kumar</t>
  </si>
  <si>
    <t>LAB/Assessments</t>
  </si>
  <si>
    <t>Sanjay Patil</t>
  </si>
  <si>
    <t>D.P Sessions</t>
  </si>
  <si>
    <t>Rohini Kumari</t>
  </si>
  <si>
    <t>Balajipriyan</t>
  </si>
  <si>
    <t>Deep Narayan</t>
  </si>
  <si>
    <t>Supretha</t>
  </si>
  <si>
    <t>Backend issues</t>
  </si>
  <si>
    <t>Rishabh Singh</t>
  </si>
  <si>
    <t>Thymeleaf</t>
  </si>
  <si>
    <t>Upld Rqstd/LAB clause</t>
  </si>
  <si>
    <t>7Apr-GOODFRI</t>
  </si>
  <si>
    <t>Ritu Kale</t>
  </si>
  <si>
    <t>Rohan Chakraborty</t>
  </si>
  <si>
    <t>10 Apr: On Leave</t>
  </si>
  <si>
    <t>Spring-Reports</t>
  </si>
  <si>
    <t xml:space="preserve">Spring </t>
  </si>
  <si>
    <t>Spring</t>
  </si>
  <si>
    <t>Spring-Java</t>
  </si>
  <si>
    <t>GITHUB</t>
  </si>
  <si>
    <t>Shraboni Chowdh</t>
  </si>
  <si>
    <t>Resolved/Call needed for further</t>
  </si>
  <si>
    <t>12 Apr:On Leave</t>
  </si>
  <si>
    <t>Kranti Gokul</t>
  </si>
  <si>
    <t>Collections</t>
  </si>
  <si>
    <t>Sattainathan Sharma</t>
  </si>
  <si>
    <t>Quiz 16/17</t>
  </si>
  <si>
    <t>Ticket Tracker app</t>
  </si>
  <si>
    <t>Rajaram Chogre</t>
  </si>
  <si>
    <t>Lab Assignment 5</t>
  </si>
  <si>
    <t>Rajesh Kumar Dogra</t>
  </si>
  <si>
    <t>2/20</t>
  </si>
  <si>
    <t>Malla Sai Kiran</t>
  </si>
  <si>
    <t>Delete Operation is Implemented in Service but not invoked in the controller. Package Structure is followed, so increasing score</t>
  </si>
  <si>
    <t>12/20 ----&gt;17/20</t>
  </si>
  <si>
    <t>Samir</t>
  </si>
  <si>
    <t>Laxman Sarat Kondepudi</t>
  </si>
  <si>
    <t>Punendru Gajendra Mohapatra</t>
  </si>
  <si>
    <t>Sunny Raj</t>
  </si>
  <si>
    <t>Mounika S</t>
  </si>
  <si>
    <t>Subhasini Sahoo</t>
  </si>
  <si>
    <t xml:space="preserve">Valid Comment </t>
  </si>
  <si>
    <t>Rajat Sirohi</t>
  </si>
  <si>
    <t>pkg structr not followed not runnable</t>
  </si>
  <si>
    <t>Package structure is followed.
Classes structure is followed.
CRUD operations calls are not present in controller .</t>
  </si>
  <si>
    <t xml:space="preserve">Pkg str not followed + get Mapping  used instead of deleteMapping but for similar issue but only pkg str issue reduced only 1 mark subhasini so increased score but changed it back to 12 because subhasinis case proj structure is there but here no structire </t>
  </si>
  <si>
    <t>12/20---&gt; 16/20---&gt;12/20</t>
  </si>
  <si>
    <t>Package STr Not followed, but min pkg str is there</t>
  </si>
  <si>
    <t>Vinodh Sharma</t>
  </si>
  <si>
    <t>GITHub issue</t>
  </si>
  <si>
    <t>REST API</t>
  </si>
  <si>
    <t>Call Rqstd/Call schdld</t>
  </si>
  <si>
    <t>Eclipse Issue-JSP</t>
  </si>
  <si>
    <t>Asked more info</t>
  </si>
  <si>
    <t>Sree Harsha</t>
  </si>
  <si>
    <t>POSTMANusage</t>
  </si>
  <si>
    <t>01 May to 03 May I was on leave</t>
  </si>
  <si>
    <t xml:space="preserve">Vivek Chandra </t>
  </si>
  <si>
    <t>POResponded</t>
  </si>
  <si>
    <t>Lab/ Assignment</t>
  </si>
  <si>
    <t xml:space="preserve">Lab Clause </t>
  </si>
  <si>
    <t>Shailendra</t>
  </si>
  <si>
    <t>Lab / Assignment</t>
  </si>
  <si>
    <t>Piyush Kumar Saxena</t>
  </si>
  <si>
    <t>Lab / Assignment?</t>
  </si>
  <si>
    <t>Graded Assignment 3</t>
  </si>
  <si>
    <t>In the Controller html files name do not match also search operation not defined,wondering how 50 is given</t>
  </si>
  <si>
    <t>G2-B7-vijay mate</t>
  </si>
  <si>
    <t>GOOD EVALUATION Gave 5 stars(wanted to give 4.75 for 1 issue, but option not available)</t>
  </si>
  <si>
    <t>9-May-2023</t>
  </si>
  <si>
    <t>Call Scheduled</t>
  </si>
  <si>
    <t>Anuj Sharna</t>
  </si>
  <si>
    <t>Interview PracProblems</t>
  </si>
  <si>
    <t>P.O Responded</t>
  </si>
  <si>
    <t>Lab4 BED</t>
  </si>
  <si>
    <t>Shraboni Chaudh</t>
  </si>
  <si>
    <t>Aditya Khichi</t>
  </si>
  <si>
    <t>Eclipse-Java</t>
  </si>
  <si>
    <t>Session</t>
  </si>
  <si>
    <t>Content sent for Plague check</t>
  </si>
  <si>
    <t>JDBC Session with Project Demonstration</t>
  </si>
  <si>
    <t>Plague Check completion Date</t>
  </si>
  <si>
    <t>Recording Dates</t>
  </si>
  <si>
    <t>22 / 23 May 2023</t>
  </si>
  <si>
    <t>Vipin Singh Patel</t>
  </si>
  <si>
    <t>Kumar Gaurav</t>
  </si>
  <si>
    <t>Html</t>
  </si>
  <si>
    <t>Dommeti Raja</t>
  </si>
  <si>
    <t>Abhilash</t>
  </si>
  <si>
    <t>CodeEval</t>
  </si>
  <si>
    <t>assigned to sushanth</t>
  </si>
  <si>
    <t>Sunil Jadhav</t>
  </si>
  <si>
    <t>CALL Resolved</t>
  </si>
  <si>
    <t>Anumala Sai</t>
  </si>
  <si>
    <t>Assgnd to sus</t>
  </si>
  <si>
    <t>Akkapally Vinod</t>
  </si>
  <si>
    <t>Java InstallationMC</t>
  </si>
  <si>
    <t>Saumya Agrawal</t>
  </si>
  <si>
    <t>Ashirbad Bohidar</t>
  </si>
  <si>
    <t>Valid Comment-logical spacing &amp; formatting - did restful service but also added views</t>
  </si>
  <si>
    <t>Balaji Priyan</t>
  </si>
  <si>
    <t>Normal application but views not found, not pointed out</t>
  </si>
  <si>
    <t>Web app created apt comment</t>
  </si>
  <si>
    <t>Nitin Choudhary</t>
  </si>
  <si>
    <t>404 Error Valid Comment</t>
  </si>
  <si>
    <t>Shraboni Choudhary</t>
  </si>
  <si>
    <t>Valid Comment on formatting logical spacing</t>
  </si>
  <si>
    <t>Merolina Reynold Christian</t>
  </si>
  <si>
    <t>Lalit Dagar</t>
  </si>
  <si>
    <t>Anujoy Dhar</t>
  </si>
  <si>
    <t>26-May-23</t>
  </si>
  <si>
    <t>Sadia Fatima</t>
  </si>
  <si>
    <t>Bhavaraju Phani</t>
  </si>
  <si>
    <t>Prashanth Jagadish</t>
  </si>
  <si>
    <t>Mahalakshmi K</t>
  </si>
  <si>
    <t>Gokul Kartigeyan</t>
  </si>
  <si>
    <t>Atanu Das Mahapatra</t>
  </si>
  <si>
    <t>Created REST API valid comment since security is not implemented</t>
  </si>
  <si>
    <t>Theres a mismatch on the title of the LAB ASSIGNMENT and the problem statement, problem statement clearly states it as Web Project - SpringMVC based with Security, but the titles in the Grader mentions it as REST API also the URL which leads to the Word DOC with problem statement says it as REST API, some of the students also have created it as RESTAPI , this differentiation has not been pointed out by the Evaluator, but gave benefit of doubt... otherwise evaluation is good except stray cases .so gave 5 star rating</t>
  </si>
  <si>
    <t>29-31 May 2023</t>
  </si>
  <si>
    <t>Graded Assignment 4 - BED REST Security</t>
  </si>
  <si>
    <t>Valid Comment No desc order sorting</t>
  </si>
  <si>
    <t>Valid Comment No sorting,role insertion,search by id, screenshots</t>
  </si>
  <si>
    <t>Valid Comments on formatting &amp; spacing</t>
  </si>
  <si>
    <t>42.5 to 47.5/50</t>
  </si>
  <si>
    <t>Fetch all records with sorting order is present but score was deducted henc update the score accordingly</t>
  </si>
  <si>
    <t>G3-B5</t>
  </si>
  <si>
    <t>42.5 to 47/50</t>
  </si>
  <si>
    <t>GOOD evaluation but out of 11 evaluation checks, had to change 2 scores therefore gave 4 rating wanted to give 4.5 rating, but option is not available</t>
  </si>
  <si>
    <t>Practice Quiz</t>
  </si>
  <si>
    <t>Restful - Secuirty</t>
  </si>
  <si>
    <t>Jananilakshmi</t>
  </si>
  <si>
    <t>Eclipse-Maven</t>
  </si>
  <si>
    <t>Html-CSS-JS-ToDO</t>
  </si>
  <si>
    <t>Sudarshan Sivakumar</t>
  </si>
  <si>
    <t>SpringMVCThyme</t>
  </si>
  <si>
    <t>Anirudh Vijay</t>
  </si>
  <si>
    <t>Maven</t>
  </si>
  <si>
    <t>Chanchal Kumari</t>
  </si>
  <si>
    <t>Sudha Kumari</t>
  </si>
  <si>
    <t>Sapna Gupta</t>
  </si>
  <si>
    <t>Ekta Singh</t>
  </si>
  <si>
    <t>Incomplete Proj</t>
  </si>
  <si>
    <t>FrontEnd Project</t>
  </si>
  <si>
    <t>clarity expctd</t>
  </si>
  <si>
    <t>Wrong Proj frmt</t>
  </si>
  <si>
    <t>Responded Lab clause</t>
  </si>
  <si>
    <t>RespondedCallResolved</t>
  </si>
  <si>
    <t>Shain Joy</t>
  </si>
  <si>
    <t>ORM-Many-Many</t>
  </si>
  <si>
    <t>Raj Ashis Das</t>
  </si>
  <si>
    <t>CALL RESOLVED</t>
  </si>
  <si>
    <t>CHECKing</t>
  </si>
  <si>
    <t>Checked &amp; Responded Learned Satisfied</t>
  </si>
  <si>
    <t>Call Rqstd/Call scheduled/Resolved</t>
  </si>
  <si>
    <t>SpringActuator</t>
  </si>
  <si>
    <t>CHECK/Resolved</t>
  </si>
  <si>
    <t>Learner satisfied</t>
  </si>
  <si>
    <t>Restful API</t>
  </si>
  <si>
    <t>TYU-DevtoolsW15Q1</t>
  </si>
  <si>
    <t>Eclipse Proj Str</t>
  </si>
  <si>
    <t>Lombok+ASTtype</t>
  </si>
  <si>
    <t>PO shared video</t>
  </si>
  <si>
    <t>Resolved/CallRqstd</t>
  </si>
  <si>
    <t>Devtools</t>
  </si>
  <si>
    <t>Subhasish Roy</t>
  </si>
  <si>
    <t>HariharNagarajan</t>
  </si>
  <si>
    <t>GLCA FS</t>
  </si>
  <si>
    <t>Java Week 1</t>
  </si>
  <si>
    <t>Q10</t>
  </si>
  <si>
    <t>For the following statement, which of the following is false?
if(x==2 &amp;&amp; x!=10)</t>
  </si>
  <si>
    <t>Lab Assignment/Coding Challeng</t>
  </si>
  <si>
    <t xml:space="preserve">Java Wk 1 day1 </t>
  </si>
  <si>
    <t>Programming Fundamentals</t>
  </si>
  <si>
    <t xml:space="preserve">After Conversion: 
1. Converted from Integer to Number 10
2. Converted from character to Integer 97
Sample Output 2: 
Before Conversion:
1. Number: 10349
2. Letter: A
After Conversion: 
1. Converted from Integer to Number 10349
2. Converted from character to Integer 65
</t>
  </si>
  <si>
    <t>Question &amp; comment  is ambiguous</t>
  </si>
  <si>
    <r>
      <t xml:space="preserve">Question is String to Integer but functionality implementation is correct, but the console display says </t>
    </r>
    <r>
      <rPr>
        <b/>
        <sz val="11"/>
        <color theme="1"/>
        <rFont val="Calibri"/>
        <family val="2"/>
        <scheme val="minor"/>
      </rPr>
      <t>Conversion from "Integer to Number"</t>
    </r>
  </si>
  <si>
    <t>Reviewed</t>
  </si>
  <si>
    <t>Fibonacci series should start from 0 1 1 2 3</t>
  </si>
  <si>
    <t>Write a java program to increment salary of an employee based on performance rating using switch case</t>
  </si>
  <si>
    <t>We should give the range for example for the so and so  ratings so and so are the increment percentages to avoid ambiguities or some hint</t>
  </si>
  <si>
    <t>Java Wk 1 day2</t>
  </si>
  <si>
    <r>
      <t>For option</t>
    </r>
    <r>
      <rPr>
        <sz val="11"/>
        <color rgb="FFFF0000"/>
        <rFont val="Calibri"/>
        <family val="2"/>
        <scheme val="minor"/>
      </rPr>
      <t xml:space="preserve"> 5 solution throws exception</t>
    </r>
    <r>
      <rPr>
        <sz val="11"/>
        <color theme="1"/>
        <rFont val="Calibri"/>
        <family val="2"/>
        <scheme val="minor"/>
      </rPr>
      <t>, also when program comes out of loop there can be an indication saying "out of loop" etc.</t>
    </r>
  </si>
  <si>
    <t xml:space="preserve">Java Wk 1 day3 </t>
  </si>
  <si>
    <t>Write a java program to illustrate the implementation of private access modifier.</t>
  </si>
  <si>
    <t>SelfPracticeCoding Challenge</t>
  </si>
  <si>
    <t>Lab Assignment/Coding Challenge</t>
  </si>
  <si>
    <t>Java 8 does not throw error we need to explain this</t>
  </si>
  <si>
    <t>Write a program in java to illustrate the constructor overloading. (cube and cuboid volume calculation)</t>
  </si>
  <si>
    <t>In the output we need to differentiate Volume of Cube is , Volume of Cuboid is instead of shape1 and shape2 else real need of polymorphism may not be clearly settling in their minds</t>
  </si>
  <si>
    <t>Java Wk 1 day 3</t>
  </si>
  <si>
    <t>All</t>
  </si>
  <si>
    <t>ALL QUESTIONS(5 Questions)  OK</t>
  </si>
  <si>
    <t>Java Wk 1 day4</t>
  </si>
  <si>
    <t>Self Practice CC</t>
  </si>
  <si>
    <t>Write an algorithm to create classes InheritanceA, InheritanceB and InheritanceC to find the area of circleArea, rectangleArea and triangleArea respectively. 
Use multi level inheritance and execute all methods using the object of class InheritanceC.
Note: create methods circleArea, rectangleArea and triangleArea in the classes InheritanceA, InheritanceB and InheritanceC respectively.</t>
  </si>
  <si>
    <t>Accounts Problem</t>
  </si>
  <si>
    <t>BaseClass Overriding</t>
  </si>
  <si>
    <t>Write a program to create a class Encapsulation with getter and setter methods to assign and print values of variables country, nationalAnthem and touristSpot</t>
  </si>
  <si>
    <r>
      <t>OK just add</t>
    </r>
    <r>
      <rPr>
        <b/>
        <sz val="11"/>
        <color theme="1"/>
        <rFont val="Calibri"/>
        <family val="2"/>
        <scheme val="minor"/>
      </rPr>
      <t xml:space="preserve"> "cm square" </t>
    </r>
    <r>
      <rPr>
        <sz val="11"/>
        <color theme="1"/>
        <rFont val="Calibri"/>
        <family val="2"/>
        <scheme val="minor"/>
      </rPr>
      <t>for the result displayed for RectangleArea</t>
    </r>
  </si>
  <si>
    <t>RightShift LeftShift Operator functionality</t>
  </si>
  <si>
    <r>
      <t xml:space="preserve">In the Output </t>
    </r>
    <r>
      <rPr>
        <b/>
        <sz val="11"/>
        <color theme="1"/>
        <rFont val="Calibri"/>
        <family val="2"/>
        <scheme val="minor"/>
      </rPr>
      <t>"Left shift of the number "</t>
    </r>
    <r>
      <rPr>
        <sz val="11"/>
        <color theme="1"/>
        <rFont val="Calibri"/>
        <family val="2"/>
        <scheme val="minor"/>
      </rPr>
      <t xml:space="preserve">  by x positions shpuld be displayed for more userfriendliness</t>
    </r>
  </si>
  <si>
    <t>Call +Resolved/learner satisfied</t>
  </si>
  <si>
    <t>(SUN)25-06-2023</t>
  </si>
  <si>
    <t>Responded(30 mints+45 mints)</t>
  </si>
  <si>
    <t>H2-Connection</t>
  </si>
  <si>
    <t>PracticeQuiz-TYU</t>
  </si>
  <si>
    <t>Java Wk 2 Day1</t>
  </si>
  <si>
    <t>Java Wk 2 Day2</t>
  </si>
  <si>
    <t>Which of the following is a Data Structure ?</t>
  </si>
  <si>
    <t>Which of the following is a non linear data structure ?</t>
  </si>
  <si>
    <r>
      <t xml:space="preserve">Q &amp; A is OK but Data Structures are falling under Wk 3 D 1; </t>
    </r>
    <r>
      <rPr>
        <sz val="11"/>
        <color rgb="FFFF0000"/>
        <rFont val="Calibri"/>
        <family val="2"/>
        <scheme val="minor"/>
      </rPr>
      <t>TYU not mapped to the Days topics</t>
    </r>
  </si>
  <si>
    <t>Consider the following example:
Take a pan
Pour water into the pan
Light the gas 
Set the burner on low flame
Wait for sometime
Switch off the gas
Which of the following is true for the algorithm mentioned above?</t>
  </si>
  <si>
    <t>State whether the statement given below is True or False.
In computer science, an algorithm refers to a special method usable by a computer for the solution to a problem.</t>
  </si>
  <si>
    <r>
      <rPr>
        <sz val="11"/>
        <color rgb="FFFF0000"/>
        <rFont val="Calibri"/>
        <family val="2"/>
        <scheme val="minor"/>
      </rPr>
      <t xml:space="preserve">The statement is true. This word algorithm refers to a special method usable by a computer for the solution to a problem. The statement of the problem specifies in general terms the desired input/output relationship. </t>
    </r>
    <r>
      <rPr>
        <b/>
        <sz val="11"/>
        <color theme="1"/>
        <rFont val="Calibri"/>
        <family val="2"/>
        <scheme val="minor"/>
      </rPr>
      <t>Statement is false; algorithm cannot be used by the computer , it has to be translated into a piede of code</t>
    </r>
  </si>
  <si>
    <t>The given code snippet  falls under which type of classification of algorithms based on implementation method:
int array1[] = new int[]{1, 2, 3, 4, 5};
int  array2[]= new int[5];
for(int i=0;i&lt;array1.length;i++)
array2[i]=array1[i];</t>
  </si>
  <si>
    <t>This code snippet  falls under which classification of algorithms based on implementation method:
           int array1[] = new int[]{1, 2, 4,2, 5};
           Arrays.sort(array1);</t>
  </si>
  <si>
    <t>Q1 (DS &amp; its Types)</t>
  </si>
  <si>
    <t>Q2 (DS &amp; its Types)</t>
  </si>
  <si>
    <t>Q3(What is an Algorithm)</t>
  </si>
  <si>
    <t>Q4(What is an Algorithm)</t>
  </si>
  <si>
    <t>Q5(Classification of Algo)</t>
  </si>
  <si>
    <t>Q6(Classification of Algo)</t>
  </si>
  <si>
    <r>
      <rPr>
        <b/>
        <sz val="11"/>
        <color theme="1"/>
        <rFont val="Calibri"/>
        <family val="2"/>
        <scheme val="minor"/>
      </rPr>
      <t xml:space="preserve">OK: </t>
    </r>
    <r>
      <rPr>
        <sz val="11"/>
        <color theme="1"/>
        <rFont val="Calibri"/>
        <family val="2"/>
        <scheme val="minor"/>
      </rPr>
      <t>Question could be "which category of algorithm?" Because "which type of classification" talks about different Types of Classification under each type of Classification we can have different categories of Algorithms? Let us avoid ambiguity.</t>
    </r>
  </si>
  <si>
    <t>SwaggerUI</t>
  </si>
  <si>
    <t>Call Rqstd/Call Closed</t>
  </si>
  <si>
    <t>Responded(3)</t>
  </si>
  <si>
    <t>Call Rqstd - Call Closed</t>
  </si>
  <si>
    <t>Nikeeta Sirvi</t>
  </si>
  <si>
    <t>Q7(Algorithmic Analysis)</t>
  </si>
  <si>
    <t>What are the 2 parameters on which we test the performance of an algorithm, as to how well its doing ?</t>
  </si>
  <si>
    <t>What are the 3 ways in which you can perform a time complexity analysis on any algorithm ?</t>
  </si>
  <si>
    <t>Q8(Algorithmic Analysis)</t>
  </si>
  <si>
    <t>Q9(Types Of Algo Analysis)</t>
  </si>
  <si>
    <t>Consider the given function : n3 + 2n - 4
What is the Big O notation for this function ?</t>
  </si>
  <si>
    <t>Compare the time for the best case, worst case and average case time complexity for any given algorithm</t>
  </si>
  <si>
    <r>
      <rPr>
        <b/>
        <sz val="11"/>
        <color theme="1"/>
        <rFont val="Calibri"/>
        <family val="2"/>
        <scheme val="minor"/>
      </rPr>
      <t>OK</t>
    </r>
    <r>
      <rPr>
        <sz val="11"/>
        <color theme="1"/>
        <rFont val="Calibri"/>
        <family val="2"/>
        <scheme val="minor"/>
      </rPr>
      <t xml:space="preserve"> But the Complexity does not talk just about the time consumption directly, somehow we should mention the variation of time against no of inputs.</t>
    </r>
  </si>
  <si>
    <t>Q10(Space Complexity)</t>
  </si>
  <si>
    <t>Suppose we have a program which takes up 1Kb of space to run 100 operations, it takes up 2Kb of space to run 200 operations, 3Kb of space to run 300 operations and so on. What is the space complexity of such a program ?</t>
  </si>
  <si>
    <t>Space complexity and time complexity of an algorithm is always same. So if the time complexity is O(n), then space complexity will also be O(n).
Is the above statement True or False ?</t>
  </si>
  <si>
    <t>Q11(Space Complexity)</t>
  </si>
  <si>
    <r>
      <rPr>
        <b/>
        <sz val="11"/>
        <color theme="1"/>
        <rFont val="Calibri"/>
        <family val="2"/>
        <scheme val="minor"/>
      </rPr>
      <t>OK</t>
    </r>
    <r>
      <rPr>
        <sz val="11"/>
        <color theme="1"/>
        <rFont val="Calibri"/>
        <family val="2"/>
        <scheme val="minor"/>
      </rPr>
      <t xml:space="preserve"> But here too Complexity does not talk just about the space consumption directly, somehow we should mention the variation of space consumed  against no of inputs.</t>
    </r>
  </si>
  <si>
    <t xml:space="preserve">What is the time complexity of following code:
Here n = Arbitrary Value 
for (int i = 1; i &lt;=n; i++) { 
    for (int j = 1; j &lt;=n; j = j * 2){          
    } 
} </t>
  </si>
  <si>
    <t>Q12 (Worst case Time Complexity)</t>
  </si>
  <si>
    <t>Suppose you have a nested loop (One loop inside another). Both the loops run for "n" number of times. What is the time complexity of such a code snippet ?</t>
  </si>
  <si>
    <t>Q13 (Worst case Time Complexity)</t>
  </si>
  <si>
    <t>please check, Need not be always O(npow2) because it depends upon the inner operation too for example Q12 also is nexted loop of n times.. But it is nlogn since operation is j*2</t>
  </si>
  <si>
    <t>Lab CC</t>
  </si>
  <si>
    <t>Find the time complexity of the above code snippet</t>
  </si>
  <si>
    <t>Java Wk 2-Day 2</t>
  </si>
  <si>
    <r>
      <t xml:space="preserve">Document says </t>
    </r>
    <r>
      <rPr>
        <b/>
        <sz val="11"/>
        <color theme="1"/>
        <rFont val="Calibri"/>
        <family val="2"/>
        <scheme val="minor"/>
      </rPr>
      <t xml:space="preserve">Wk 5 Day 01 </t>
    </r>
    <r>
      <rPr>
        <sz val="11"/>
        <color theme="1"/>
        <rFont val="Calibri"/>
        <family val="2"/>
        <scheme val="minor"/>
      </rPr>
      <t xml:space="preserve">please change, To </t>
    </r>
    <r>
      <rPr>
        <b/>
        <sz val="11"/>
        <color theme="1"/>
        <rFont val="Calibri"/>
        <family val="2"/>
        <scheme val="minor"/>
      </rPr>
      <t>Wk2 Day 02,to</t>
    </r>
    <r>
      <rPr>
        <sz val="11"/>
        <color theme="1"/>
        <rFont val="Calibri"/>
        <family val="2"/>
        <scheme val="minor"/>
      </rPr>
      <t xml:space="preserve"> be more specific it has to be</t>
    </r>
    <r>
      <rPr>
        <b/>
        <sz val="11"/>
        <color theme="1"/>
        <rFont val="Calibri"/>
        <family val="2"/>
        <scheme val="minor"/>
      </rPr>
      <t xml:space="preserve"> "Find the WorstCase Time complexity"</t>
    </r>
  </si>
  <si>
    <t>What are the worst case time complexities of the below code logics?</t>
  </si>
  <si>
    <t>Java Wk 2 Day 3</t>
  </si>
  <si>
    <t>Q1(Recursion Programming Technique)</t>
  </si>
  <si>
    <t>Choose the correct answer regarding the below statements
(1) A function calling itself again directly is called a recursive function.
(2) A function should have arguments.
(3) A function calling itself again directly is called an iterative function.
(4) A function can or cannot have arguments.</t>
  </si>
  <si>
    <t>Q is a bit ambiguous, it has to be more specific like "Choose the Correct answer regarding the Recursive Function" and in answers options instead of saying "function" we can say "Recursive Function", otherwise A function should have arguments is very ambiguous</t>
  </si>
  <si>
    <t>Generally in the world of computer programming, a problem can be solved by how many approaches?</t>
  </si>
  <si>
    <t>Q2(Recursion Programming Technique)</t>
  </si>
  <si>
    <r>
      <t>Question is ambiguous , a problem</t>
    </r>
    <r>
      <rPr>
        <b/>
        <sz val="11"/>
        <color theme="1"/>
        <rFont val="Calibri"/>
        <family val="2"/>
        <scheme val="minor"/>
      </rPr>
      <t xml:space="preserve"> "which involves repetitive tasks"</t>
    </r>
    <r>
      <rPr>
        <sz val="11"/>
        <color theme="1"/>
        <rFont val="Calibri"/>
        <family val="2"/>
        <scheme val="minor"/>
      </rPr>
      <t xml:space="preserve"> can be solved by how many approaches, will be with better clarity</t>
    </r>
  </si>
  <si>
    <t>void fun()
{
//code
fun();
//code
}
What kind of a function is this?</t>
  </si>
  <si>
    <t>To perform an indirect recursive function how many functions are needed? Choose the best possible answer</t>
  </si>
  <si>
    <t>Q3(Direct &amp; Indirect Recursion)</t>
  </si>
  <si>
    <t>Q4(Direct &amp; Indirect Recursion)</t>
  </si>
  <si>
    <t>Q5(Factorial)</t>
  </si>
  <si>
    <t>Q6(Factorial)</t>
  </si>
  <si>
    <t>What is the factorial of n ?</t>
  </si>
  <si>
    <t>What is 0!?</t>
  </si>
  <si>
    <t>Write the recursive statement to calculate the factorial for 5 ?</t>
  </si>
  <si>
    <t>What is the stopping condition for the factorial recursive solution ? Choose the best possible answer.</t>
  </si>
  <si>
    <t>Q7(Factorial Demo)</t>
  </si>
  <si>
    <t>Q8(Factorial Demo)</t>
  </si>
  <si>
    <t>What is the GCD of 2 different prime numbers ?</t>
  </si>
  <si>
    <t>What is the next recursive call after the following statement. GCD(10, 4) ?</t>
  </si>
  <si>
    <t>Q10(GCD)</t>
  </si>
  <si>
    <t>Q9(GCD)</t>
  </si>
  <si>
    <t>GCD is also known as?</t>
  </si>
  <si>
    <t>What is the GCD of 26 and 14?</t>
  </si>
  <si>
    <t>Q11(GCD Demo)</t>
  </si>
  <si>
    <t>Q12(GCD Demo)</t>
  </si>
  <si>
    <t>How can the Fibonacci series of n be represented?</t>
  </si>
  <si>
    <t>Which among the following is not a Fibonacci number?</t>
  </si>
  <si>
    <t>Q14(Fibonacci Sequence)</t>
  </si>
  <si>
    <t>Q13(Fibonacci Sequence)</t>
  </si>
  <si>
    <t>What will be the time complexity of the given code?
int fib(int n) {
   if (n &lt;= 1) 
       return n; 
   return fib(n-1) + fib(n-2);  
}</t>
  </si>
  <si>
    <t>Which algorithmic technique does Fibonacci search use?</t>
  </si>
  <si>
    <t>Q16(Fibonacci Sequence- Demo)</t>
  </si>
  <si>
    <t>Q15(Fibonacci Sequence-Demo)</t>
  </si>
  <si>
    <r>
      <t xml:space="preserve">It should be "Which algorithmic technique does </t>
    </r>
    <r>
      <rPr>
        <b/>
        <sz val="11"/>
        <color theme="1"/>
        <rFont val="Calibri"/>
        <family val="2"/>
        <scheme val="minor"/>
      </rPr>
      <t xml:space="preserve">Fibonacci series </t>
    </r>
    <r>
      <rPr>
        <sz val="11"/>
        <color theme="1"/>
        <rFont val="Calibri"/>
        <family val="2"/>
        <scheme val="minor"/>
      </rPr>
      <t xml:space="preserve"> use?"</t>
    </r>
  </si>
  <si>
    <t>Java Wk 2 Day 4</t>
  </si>
  <si>
    <t>Q1(Understanding Tower Of Hanoi)</t>
  </si>
  <si>
    <t>Q2(Understanding Tower Of Hanoi)</t>
  </si>
  <si>
    <t>How many positions are present in the puzzle game of the Tower of Hanoi?</t>
  </si>
  <si>
    <t>What is the main goal of the Tower of Hanoi puzzle?</t>
  </si>
  <si>
    <t>OK But Goal also needs that the Highest Dia Coin to be in the bottom and subsequent coins to be smaller than the one beneath it.this point should be mentioned</t>
  </si>
  <si>
    <t>The time complexity of the solution of tower of hanoi problem using recursion is _________</t>
  </si>
  <si>
    <t>Q3(Tower Of Hanoi Implementation)</t>
  </si>
  <si>
    <t>Q4(Tower Of Hanoi Implementation)</t>
  </si>
  <si>
    <t xml:space="preserve">The optimal data structure used to solve Tower of Hanoi is </t>
  </si>
  <si>
    <t>Java Wk 2 Day 1</t>
  </si>
  <si>
    <t>Given 2 numbers in binary form, find the sum of these binary numbers in binary and print the binary form of sum.</t>
  </si>
  <si>
    <t>Given an integer number n, identify the roman form of this number and print it. Below is the sample representation of numbers(Integer) to roman numbers.</t>
  </si>
  <si>
    <t>Java Wk 2 Day 2</t>
  </si>
  <si>
    <t>Consider the following code snippet
for(int j=0; j&lt;n; j*=2){
     System.out. println(i);
}
Find the time complexity of the above code snippet</t>
  </si>
  <si>
    <t>Question to be "Find the Worst Case Time complexity of the above code snippet"</t>
  </si>
  <si>
    <t>What are the worst case time complexities of the below code logics?
for(i=1; i&lt;n; i+2){
System.out.println("i is: "+i);
}
for(i=1; i&lt;n; i++){
for(j=1; j&lt;i; j++){
System.out.println("i is: "+i);
}
}</t>
  </si>
  <si>
    <t>What are the worst case time complexities of the below code logics?
while(i&lt;n){
Stmt;
i++;
}
a=1;
while(a&lt;b){
stmt;
a=a*2;
}</t>
  </si>
  <si>
    <t>In the second Logic it should be while(a &lt; n) or we should mention what is b</t>
  </si>
  <si>
    <t>What are the worst case time complexities of the below code logics?
p  = 0;
for(i=1; p&lt;n; i++){
p = p+i;
}
i = n
while(i&gt;1){
stmt;
i=i/2;
}</t>
  </si>
  <si>
    <t>Find the Worst case time complexity of the below program.
for j = 2 to A.length
key = A[j]
i = j-1
while i&gt;0 and A[i] &gt; key
A[i+1] = A[i]
i = j-1
A[i+1] = key
(Assume A.length as n)</t>
  </si>
  <si>
    <t>What are the worst case time complexities of the below code logics?
for(i=1; i&lt;n;  i*2){
stmt;
}
for(i=n; i&gt;1; i=i/2){
stmt;
}</t>
  </si>
  <si>
    <t>1)i=1;k=1;
while(k&lt;n){
k = k+1;
i++;
} 2)
while(m!=n){
if(m&gt;n)
m=m-n;
else
n=n-m;
}</t>
  </si>
  <si>
    <t>OK but for 2nd Problem m to be initialized in the problem</t>
  </si>
  <si>
    <t>What will be time complexity of the following code logic? n = 4;
i = n;
count = 0;
while (i &gt; 0){
    for (j=0; j&lt;n; j++){
System.out.println("*");
count += 1;
    i = i / 2;
}
System.out.println(count)</t>
  </si>
  <si>
    <t>It should be "what should be the Worst Time Complexity of the following code"?</t>
  </si>
  <si>
    <t>Big Omega Related</t>
  </si>
  <si>
    <t>Big Theta Related</t>
  </si>
  <si>
    <t>I am Not well versed in Big Theta Notation</t>
  </si>
  <si>
    <t>I am Not well versed in Big Omega Notation</t>
  </si>
  <si>
    <t>Not Reviewed</t>
  </si>
  <si>
    <t>Java Wk 2  Day 03</t>
  </si>
  <si>
    <t>Reverse the given number using Recursion. Input:</t>
  </si>
  <si>
    <r>
      <t>OK , but for user friendliness, when we run it should print say</t>
    </r>
    <r>
      <rPr>
        <b/>
        <sz val="11"/>
        <color theme="1"/>
        <rFont val="Calibri"/>
        <family val="2"/>
        <scheme val="minor"/>
      </rPr>
      <t xml:space="preserve"> "Please Enter a Number to be Reversed" </t>
    </r>
    <r>
      <rPr>
        <sz val="11"/>
        <color theme="1"/>
        <rFont val="Calibri"/>
        <family val="2"/>
        <scheme val="minor"/>
      </rPr>
      <t>then accept , also we should mention there is int range beyond that it throws exception- as a cautionary note</t>
    </r>
  </si>
  <si>
    <t>Find the sum of the digits using recursion</t>
  </si>
  <si>
    <r>
      <t>OK , but for user friendliness, when we run it should print say</t>
    </r>
    <r>
      <rPr>
        <b/>
        <sz val="11"/>
        <color theme="1"/>
        <rFont val="Calibri"/>
        <family val="2"/>
        <scheme val="minor"/>
      </rPr>
      <t xml:space="preserve"> "Please Enter a Number to be summed with their integers" </t>
    </r>
    <r>
      <rPr>
        <sz val="11"/>
        <color theme="1"/>
        <rFont val="Calibri"/>
        <family val="2"/>
        <scheme val="minor"/>
      </rPr>
      <t>then accept , also we should mention there is int range beyond that it throws exception- as a cautionary note</t>
    </r>
  </si>
  <si>
    <t>Lets explore the Fibonacci sequence..
Write a Java program which takes a single command line argument, say n, and prints out the nth fibonacci number.
Fibonaaci sequence is defined as following:
if n is 0 fib(n) is 0 if n is 1 then fib(n) is 1
else fib(n) is fib(n-1) + fib(n-2)</t>
  </si>
  <si>
    <r>
      <rPr>
        <b/>
        <sz val="11"/>
        <color theme="1"/>
        <rFont val="Calibri"/>
        <family val="2"/>
        <scheme val="minor"/>
      </rPr>
      <t>CommandPrompt</t>
    </r>
    <r>
      <rPr>
        <sz val="11"/>
        <color theme="1"/>
        <rFont val="Calibri"/>
        <family val="2"/>
        <scheme val="minor"/>
      </rPr>
      <t xml:space="preserve"> is not mentionedso far in the Schedule, hence not sure If they would have taught this, instead we can take the number from user.</t>
    </r>
  </si>
  <si>
    <t>You are given 2 strings s and t. You have to find the count of string t  which is present in string s as a subsequence.</t>
  </si>
  <si>
    <t>You need to find all the subsets of given n number that produces the target sum provided.
Input Format</t>
  </si>
  <si>
    <r>
      <t xml:space="preserve">For example string </t>
    </r>
    <r>
      <rPr>
        <b/>
        <sz val="11"/>
        <color theme="1"/>
        <rFont val="Calibri"/>
        <family val="2"/>
        <scheme val="minor"/>
      </rPr>
      <t>"this is a a very good country which is a",</t>
    </r>
    <r>
      <rPr>
        <sz val="11"/>
        <color theme="1"/>
        <rFont val="Calibri"/>
        <family val="2"/>
        <scheme val="minor"/>
      </rPr>
      <t xml:space="preserve"> it gives 3, people may expect 2 "is" but gives 3 as answer, which denotes even if the required string is a substring of some string , it counts, this point should be mentioned in the question, because learners may give full sentence with words not necessarily abcdef abc, or we can give such </t>
    </r>
    <r>
      <rPr>
        <b/>
        <sz val="11"/>
        <color theme="1"/>
        <rFont val="Calibri"/>
        <family val="2"/>
        <scheme val="minor"/>
      </rPr>
      <t>meaningful</t>
    </r>
    <r>
      <rPr>
        <sz val="11"/>
        <color theme="1"/>
        <rFont val="Calibri"/>
        <family val="2"/>
        <scheme val="minor"/>
      </rPr>
      <t xml:space="preserve"> sentence in sample output, also hint can be given to use recursion., good coding practice is to ask the user to enter the Strings.</t>
    </r>
  </si>
  <si>
    <r>
      <rPr>
        <b/>
        <sz val="11"/>
        <color theme="1"/>
        <rFont val="Calibri"/>
        <family val="2"/>
        <scheme val="minor"/>
      </rPr>
      <t>Question is not illustrative</t>
    </r>
    <r>
      <rPr>
        <sz val="11"/>
        <color theme="1"/>
        <rFont val="Calibri"/>
        <family val="2"/>
        <scheme val="minor"/>
      </rPr>
      <t xml:space="preserve">, only when the </t>
    </r>
    <r>
      <rPr>
        <b/>
        <sz val="11"/>
        <color theme="1"/>
        <rFont val="Calibri"/>
        <family val="2"/>
        <scheme val="minor"/>
      </rPr>
      <t>sample input and output is seen, user is forced to assume the requirement</t>
    </r>
    <r>
      <rPr>
        <sz val="11"/>
        <color theme="1"/>
        <rFont val="Calibri"/>
        <family val="2"/>
        <scheme val="minor"/>
      </rPr>
      <t xml:space="preserve">, for example sample input and output could be "when a number n say 6 is given and when a sequence of numbers , 10,20,30,40,50,60 are given as first series of input and if required target is 60 , it gives the result as 1)10,20,30 2) 10,50 etc kind of stuff should be illustrated for more legibility; </t>
    </r>
    <r>
      <rPr>
        <b/>
        <sz val="11"/>
        <color theme="1"/>
        <rFont val="Calibri"/>
        <family val="2"/>
        <scheme val="minor"/>
      </rPr>
      <t>again user should be informed to give so and so  input; User does not absolutely know what to enter and where to stop and what are the values that he needs to enter</t>
    </r>
  </si>
  <si>
    <t>Mansi is a kid drawing a 2-D array and filling color in it. She gives either 0 or 1 to every box of 2-D array , and fills color in those which have value 0 and not in with 1. She starts from top left corner and wants to come to the bottom right. Can you complete the floodFill function to help her out in this , what paths she can choose.</t>
  </si>
  <si>
    <t>Question says "what paths" she can move? Giving an indication asking for all possible paths, but the solution gives only one path, not multiple possible paths; so question can clearly mention, we can have multiple paths give atleast one correct path; again user is not prompted for what to enter as inputs, to be more userfriendly; when given the inputs as  2
2
0
0
1
1 for which it did not give any output; Kindly make ti more illustrative</t>
  </si>
  <si>
    <t>LAB CC</t>
  </si>
  <si>
    <t>Java Wk 2 Day 04</t>
  </si>
  <si>
    <t>Analyze the time complexity of the fibonacciIterative method in terms of the input size n.
public int fibonacciIterative(int n) {
    int a = 0, b = 1;
    if (n &lt;= 1) {
        return n;
    }
    for (int i = 2; i &lt;= n; i++) {
        int temp = a + b;
        a = b;
        b = temp;
    }
    return b;
}</t>
  </si>
  <si>
    <t>Find the time complexity of the below code:
public int exponentiation(int x, int n) {
    if (n == 0) {
        return 1;
    }
    if (n % 2 == 0) {
        int y = exponentiation(x, n / 2);
        return y * y;
    } else {
        int y = exponentiation(x, (n - 1) / 2);
        return x * y * y;
    }
}</t>
  </si>
  <si>
    <t>Using the Master Theorem, determine the time complexity of the gcd method in terms of the input size n.
public int gcd(int a, int b) {
    if (b == 0) {
        return a;
    }
    return gcd(b, a % b);
}</t>
  </si>
  <si>
    <t>Using the Master Theorem, analyze the time complexity of the factorial method in terms of the input size n.
public int factorial(int n) {
    if (n &lt;= 1) {
        return 1;
    }
    return n * factorial(n - 1);
}</t>
  </si>
  <si>
    <t xml:space="preserve">
Using the Master Theorem, analyze the time complexity of the power method in terms of the input size n.
public int power(int x, int n) {
    if (n == 0) {
        return 1;
    }
    int temp = power(x, n / 2);
    if (n % 2 == 0) {
        return temp * temp;
    } else {
        return x * temp * temp;
    }
}</t>
  </si>
  <si>
    <t>Since I am not well versed with MASTERs Theorem I may not be able to review this</t>
  </si>
  <si>
    <t>Java Week2</t>
  </si>
  <si>
    <t>Which of the following is true regarding algorithms?
I-  An algorithm is a step-by-step logical procedure.
II-  It is independent of any programming language.
III-  A single problem may be solved by multiple algorithms</t>
  </si>
  <si>
    <t>Consider the following pseudo-code
 function():
      a = 10
      for i = 1 to n:
           a += i;
      b = 20
      for i = 1 to m:
             b += i;
the time complexity of the above code is :</t>
  </si>
  <si>
    <t xml:space="preserve">Q should be the worst case time Complexity of the above code is </t>
  </si>
  <si>
    <t>Q6</t>
  </si>
  <si>
    <t>Q7</t>
  </si>
  <si>
    <t>Q8</t>
  </si>
  <si>
    <t>Q9</t>
  </si>
  <si>
    <t>Consider the following statements
I) Algorithms A and B have a worst-case running time of O(n) and O(log n), respectively. Therefore, algorithm B always runs faster than algorithm A.
II) when we say that an algorithm X is asymptotically more efficient than Y it means, X will always be a better choice for larger inputs.
Which of the above statements is/are correct?</t>
  </si>
  <si>
    <r>
      <rPr>
        <b/>
        <sz val="11"/>
        <color theme="1"/>
        <rFont val="Calibri"/>
        <family val="2"/>
        <scheme val="minor"/>
      </rPr>
      <t xml:space="preserve">II statement need not be true : </t>
    </r>
    <r>
      <rPr>
        <sz val="11"/>
        <color theme="1"/>
        <rFont val="Calibri"/>
        <family val="2"/>
        <scheme val="minor"/>
      </rPr>
      <t xml:space="preserve"> when we say that an algorithm X is asymptotically more efficient than Y it means, X will always be a better choice for larger inputs. (we can say it is better only when it is better for all kind of inputs and not only for larger inputs i.e irrespective of larger or smaller inputs)                                                      Algorithms A and B have a worst-case running time of O(n) and O(log n), respectively. Therefore, algorithm B always runs faster than algorithm A. </t>
    </r>
    <r>
      <rPr>
        <b/>
        <sz val="11"/>
        <color theme="1"/>
        <rFont val="Calibri"/>
        <family val="2"/>
        <scheme val="minor"/>
      </rPr>
      <t>statement has to be</t>
    </r>
    <r>
      <rPr>
        <sz val="11"/>
        <color theme="1"/>
        <rFont val="Calibri"/>
        <family val="2"/>
        <scheme val="minor"/>
      </rPr>
      <t xml:space="preserve">                                                                     Algorithms A and B have a worst-case running time </t>
    </r>
    <r>
      <rPr>
        <b/>
        <sz val="11"/>
        <color theme="1"/>
        <rFont val="Calibri"/>
        <family val="2"/>
        <scheme val="minor"/>
      </rPr>
      <t xml:space="preserve">complexities of </t>
    </r>
    <r>
      <rPr>
        <sz val="11"/>
        <color theme="1"/>
        <rFont val="Calibri"/>
        <family val="2"/>
        <scheme val="minor"/>
      </rPr>
      <t>O(n) and O(log n), respectively. Therefore, algorithm B always runs faster than algorithm A.</t>
    </r>
  </si>
  <si>
    <t>An algorithm that requires ................... operations to complete its task on n data elements is said to have a linear runtime.</t>
  </si>
  <si>
    <t>Consider the following statements :
I) There are primarily 3 cases under the master’s theorem. 
II) Master’s theorem is a direct method for solving recurrences. 
III) We can solve any recurrence that falls under any one of the three cases of the master’s theorem.
Which of the above statements is/are correct?</t>
  </si>
  <si>
    <t>Since it is Masters Theorem related I have not reviewed it</t>
  </si>
  <si>
    <t>What is the time complexity of the below pseudo code?
 function():
        int a[A + 1][B + 1][C + 1]
        sum = 0
        for i = 1 to A:
             for j = i to B:
                  for k = j to C:
                     sum += a[i][j]
        print(sum)</t>
  </si>
  <si>
    <r>
      <t xml:space="preserve">Question should be </t>
    </r>
    <r>
      <rPr>
        <b/>
        <sz val="11"/>
        <color theme="1"/>
        <rFont val="Calibri"/>
        <family val="2"/>
        <scheme val="minor"/>
      </rPr>
      <t>What is the Worst Case time complexity of the below pseudo code?</t>
    </r>
    <r>
      <rPr>
        <sz val="11"/>
        <color theme="1"/>
        <rFont val="Calibri"/>
        <family val="2"/>
        <scheme val="minor"/>
      </rPr>
      <t xml:space="preserve">
 function():</t>
    </r>
  </si>
  <si>
    <t>Consider the following code :
class Recursion{
      int function(int num)
         {
           int result;
           result = function (num - 1);
           return result;
         }
   }
class RecursionImplementation{
      public static void main(String args[]){
          Recursion obj = new Recursion() ;
          System.out.print(obj.function(20));
        }
  }</t>
  </si>
  <si>
    <t>Consider the following code:
class Recursion{
        int function (int n){
            int result;
            ________    //your code comes here
            result = function (n - 1);
            return result;
      }
}
class RecursionImplementation{
        public static void main(String args[]){
            Recursion obj = new Recursion() ;
            System.out.print(obj.function(12));
         }
}
Choose the appropriate option/s from the following to fill in the blank, such that, the final output is 0</t>
  </si>
  <si>
    <t xml:space="preserve">Which of the following statement/s is/are correct about the final keyword in Java?
  The final method cannot be inherited by subclass 
  The final class cannot extend other classes. 
Correct Answer
  The final class cannot be extended. 
Correct Answer
  The final method cannot be overridden in its subclasses. </t>
  </si>
  <si>
    <r>
      <t xml:space="preserve">The statement " The final method cannot be inherited by subclass " is also TRUE                        </t>
    </r>
    <r>
      <rPr>
        <b/>
        <sz val="11"/>
        <color theme="1"/>
        <rFont val="Calibri"/>
        <family val="2"/>
        <scheme val="minor"/>
      </rPr>
      <t>THIS TOPIC IS NOT RELEVANT WITH THIS DAY</t>
    </r>
    <r>
      <rPr>
        <sz val="11"/>
        <color theme="1"/>
        <rFont val="Calibri"/>
        <family val="2"/>
        <scheme val="minor"/>
      </rPr>
      <t>s TOPICS</t>
    </r>
  </si>
  <si>
    <t>public class ClassA {
   public void printText() {
   System.out.println(" Inside print text method;");
  }
 {
   System.out.print(" Instance Block;");
 } 
public ClassA() {
  System.out.print(" Inside Constructor;");
 }
 static {
    System.out.print(" Inside static block;");
 }
   public static void main(String[] args) {
       ClassA c = new ClassA();
       c.printText();
     }
}</t>
  </si>
  <si>
    <t>OK BUT Not RELEVANT WITH THIS DAYS TOPICS</t>
  </si>
  <si>
    <t>Java Week 2</t>
  </si>
  <si>
    <t>Write a program to find the power X over N using Recursion and print it. 
(Do not use built-in methods. No marks will be awarded if built-in methods are used)</t>
  </si>
  <si>
    <r>
      <t xml:space="preserve">The Question says  N power X  Illustration is  shown as X power N, we can avoid ambiguity , we can mention </t>
    </r>
    <r>
      <rPr>
        <b/>
        <sz val="11"/>
        <color theme="1"/>
        <rFont val="Calibri"/>
        <family val="2"/>
        <scheme val="minor"/>
      </rPr>
      <t>"to find the POWER of X for a given Number N" and also while accepting numbers, accepting the power numeric is fine , first one can be "Enter the Base Number", otherwise its all fine..</t>
    </r>
  </si>
  <si>
    <t>Pavan Kulkarni</t>
  </si>
  <si>
    <t>DI</t>
  </si>
  <si>
    <t>Aruna Yashaswini</t>
  </si>
  <si>
    <t>complt rqstd</t>
  </si>
  <si>
    <t>Jul-01-2023</t>
  </si>
  <si>
    <t>Practice Quiz - TYU</t>
  </si>
  <si>
    <t>Java Week 3 Day 2</t>
  </si>
  <si>
    <t>Week3 Day 01 NA</t>
  </si>
  <si>
    <t>Q1 Intro to Sorting</t>
  </si>
  <si>
    <t>A class standing in an assembly line, arranging medicines in a pharmacy, a staff preparing attendance list are all types of</t>
  </si>
  <si>
    <t>Sort the given set of elements in ascending order
3, 9, 13, 1, 0</t>
  </si>
  <si>
    <t>Q2 Intro to Sorting</t>
  </si>
  <si>
    <t>Q3 Intro to Bubble Sort</t>
  </si>
  <si>
    <t>Q4 Intro to Bubble Sort</t>
  </si>
  <si>
    <t>Given an array of elements 7, 3, 6, 4, 10, how many iterations does it take to reach the first pass using bubble sort?</t>
  </si>
  <si>
    <t>Given an array of elements 10, 29, 23, 32, 7, how many iterations does it take to reach the first pass using bubble sort?</t>
  </si>
  <si>
    <t>"A class standing in an assembly line" does not give full illustration, "class of students standing in an assembly line" would be more apt, because when we say assembly line it can be mfg sector assembly line too</t>
  </si>
  <si>
    <t>Q5 When to use Bubble Sort?</t>
  </si>
  <si>
    <t>Bubble sort is a complex algorithm, used typically with a large array of elements.</t>
  </si>
  <si>
    <t>Q6 When to use Bubble Sort?</t>
  </si>
  <si>
    <t>Q7 Bubble Sort Analysis</t>
  </si>
  <si>
    <t>Choose the correct answer with respect to bubble sort.
(1) It is a simple sorting algorithm
(2) It is a complex algorithm
(3) It has n number of comparisons</t>
  </si>
  <si>
    <t>The worst case time complexity of Bubble sort is O(n pow 2)</t>
  </si>
  <si>
    <t>Choose the correct option with respect to bubble sort.
It is a stable algorithm
It takes n^3 number of comparisons
It is an in-place algorithm  (First &amp; third)</t>
  </si>
  <si>
    <t xml:space="preserve">OK </t>
  </si>
  <si>
    <t>Q8 Bubble Sort Analysis</t>
  </si>
  <si>
    <t xml:space="preserve">Q9 Intro to Selection Sort </t>
  </si>
  <si>
    <t xml:space="preserve">Q10 Intro to Selection Sort </t>
  </si>
  <si>
    <t>Kayal has been working on selection sort for her exam. Given an array of elements 25, 34, 28, 17, 6, which element should she choose to replace 25 in the first position and continue the sorting? 6</t>
  </si>
  <si>
    <t>Given an array of elements 16, 35, 29, 12, 37, 21, 44, 46, Choose the correct array that occurs in the 4th iteration.</t>
  </si>
  <si>
    <t>Jul-03-2023</t>
  </si>
  <si>
    <t>SpringBootMongo</t>
  </si>
  <si>
    <t>SpringBooteclipse</t>
  </si>
  <si>
    <t>Abhishek Jain</t>
  </si>
  <si>
    <t>DI - Buildpath</t>
  </si>
  <si>
    <t>Santonu Samoi</t>
  </si>
  <si>
    <t>PostMan</t>
  </si>
  <si>
    <t>Q11 When to use Selection Sort</t>
  </si>
  <si>
    <t>In selection sort, finding the smallest element from the array happens at the end of the outer loop. False</t>
  </si>
  <si>
    <t xml:space="preserve">Choose the correct answer with respect to selection sort.
Used to check if the array is already sorted
Effective when the array size is unlimited
Swapping occurs only when we find the largest element to swap Only one </t>
  </si>
  <si>
    <t>Q12 When to use Selection Sort</t>
  </si>
  <si>
    <t>CHECK Ambiguity, total iteraions in one PASS is not 3</t>
  </si>
  <si>
    <t>Java Week 3 Day 3</t>
  </si>
  <si>
    <t>Responded(4)</t>
  </si>
  <si>
    <t>Responded/Upld rqstd</t>
  </si>
  <si>
    <t>clarity expctd/Harshit assigned</t>
  </si>
  <si>
    <t>Q1 Merge Sort</t>
  </si>
  <si>
    <t>Choose the algorithm for Merge sort.</t>
  </si>
  <si>
    <t>Q2 Merge Sort</t>
  </si>
  <si>
    <t>What is the time complexity of the Merge Sort algorithm?</t>
  </si>
  <si>
    <t>Answer is shown as 2T(n/2)+n , but in the Video the faculty derives it to O(logN)  and we need to mention if it is all cases or worst case etc…</t>
  </si>
  <si>
    <t xml:space="preserve">Which is the best method to choose a pivot element?
  Choosing the first element as pivot 
  Choosing the last element as pivot 
Correct Answer
  Median of three partitioning method </t>
  </si>
  <si>
    <t>Q3 Quick Sort</t>
  </si>
  <si>
    <t>OK[But this part is not explained the videos, pl check if that’s fine, ppl may have to do a bit of exploring]</t>
  </si>
  <si>
    <t>Average running time of a Quick Sort algorithm?</t>
  </si>
  <si>
    <t>OK (It is always better to use the term Average Run Time Complexity of a Qucik Sort Algorithm)</t>
  </si>
  <si>
    <t>Q4 Quick Sort</t>
  </si>
  <si>
    <t>OK But wherever " = " operator is required it shows as " &lt;-  "</t>
  </si>
  <si>
    <t>The searching technique in which brute force method is applied and each element is searched is called  ___.</t>
  </si>
  <si>
    <t>What is the worst-case time complexity of brute force linear search?</t>
  </si>
  <si>
    <t>Java Week 3 Day 4</t>
  </si>
  <si>
    <t>Q1 Linear Search</t>
  </si>
  <si>
    <t>Q2 Linear Search</t>
  </si>
  <si>
    <t>Q3 Linear Search Impl</t>
  </si>
  <si>
    <t>Q4 Linear Search Impl</t>
  </si>
  <si>
    <t>Given a list of elements 5, 9, 13, 8, 10, when is element 13 returned?</t>
  </si>
  <si>
    <t>What is the best case time complexity for any searching algorithm with n elements in it ?</t>
  </si>
  <si>
    <t>Q5 Binary Search</t>
  </si>
  <si>
    <t>Q6 Binary Search</t>
  </si>
  <si>
    <t>Given a list of elements, 11, 23, 56, 78, 90, and key = 90. Find the correct iteration stage.</t>
  </si>
  <si>
    <t>OK But the Iteration term is used for Loops and the Recursive call is not Iteration, you need to use dif terminology, which call or what is the recursive call count? Etc</t>
  </si>
  <si>
    <t>Given an array of elements, 12, 33, 45, 96, 111, 135, 234, and the key = 33. Find the mid values ?</t>
  </si>
  <si>
    <t>Q7 Binary Search</t>
  </si>
  <si>
    <t>Q8 Binary Search</t>
  </si>
  <si>
    <t>Is Binary search possible in an unsorted array?</t>
  </si>
  <si>
    <t xml:space="preserve">Given an input array = {3,10,77,80,190}; Key = 190; What is the level of recursion?    </t>
  </si>
  <si>
    <t>Choose the correct option to find the mid element in an input array in binary search.</t>
  </si>
  <si>
    <t>What is the best case time complexity of binary search?</t>
  </si>
  <si>
    <t>Q9 Binary Search Impl</t>
  </si>
  <si>
    <t>Q10 Binary Search Impl</t>
  </si>
  <si>
    <t>Naveen Kumar B</t>
  </si>
  <si>
    <t>UBUNTU-Eclipse</t>
  </si>
  <si>
    <t>Rqstd for Harshits attention</t>
  </si>
  <si>
    <t>Pratiksha</t>
  </si>
  <si>
    <t>Resolved at PO</t>
  </si>
  <si>
    <t>SwaggerUI/H2</t>
  </si>
  <si>
    <t>Grad Quiz 15Q10</t>
  </si>
  <si>
    <t>Jul-04-2023</t>
  </si>
  <si>
    <t>Sivakumar Sudarshan</t>
  </si>
  <si>
    <t>Ayan Paul</t>
  </si>
  <si>
    <t>Nayan Karale</t>
  </si>
  <si>
    <t>Apache-Eclipse</t>
  </si>
  <si>
    <t>Jul-05-2023</t>
  </si>
  <si>
    <t>Sai Sankeerth</t>
  </si>
  <si>
    <t>Aman</t>
  </si>
  <si>
    <t>Responded/ CHECK/Lab Clause</t>
  </si>
  <si>
    <t>Responded/Self Resolved</t>
  </si>
  <si>
    <t>Eclipse-Apache</t>
  </si>
  <si>
    <t>Jul-06-2023</t>
  </si>
  <si>
    <t>RoushanKumar</t>
  </si>
  <si>
    <t>Jaimin Bhatt</t>
  </si>
  <si>
    <t>ViewFoodItems</t>
  </si>
  <si>
    <t>5+5 working Links  Admin_View</t>
  </si>
  <si>
    <t>ViewCusines</t>
  </si>
  <si>
    <t>ViewCategories</t>
  </si>
  <si>
    <t>ViewRestaurants</t>
  </si>
  <si>
    <t>ViewMenu</t>
  </si>
  <si>
    <t>AddFoodItems</t>
  </si>
  <si>
    <t>Add Cusines</t>
  </si>
  <si>
    <t>Add Category</t>
  </si>
  <si>
    <t>Add Restaurant</t>
  </si>
  <si>
    <t>HUGO</t>
  </si>
  <si>
    <t>Yes image path issue</t>
  </si>
  <si>
    <t>MAX</t>
  </si>
  <si>
    <t>Yes links not working(8) because links are ther with spelling mistakes</t>
  </si>
  <si>
    <t>AddMenu</t>
  </si>
  <si>
    <t>NO (20)</t>
  </si>
  <si>
    <t>Yes(24)</t>
  </si>
  <si>
    <t>KERRIGAN</t>
  </si>
  <si>
    <t>5+5 All links working(12)</t>
  </si>
  <si>
    <t>All available(24)</t>
  </si>
  <si>
    <t>all lists are Ok but Images not included and edit buttons not included(16)</t>
  </si>
  <si>
    <t>Ian Alexander</t>
  </si>
  <si>
    <t>YES(sample data not available, no images)</t>
  </si>
  <si>
    <t>Yes(restaurants list included here but no images)</t>
  </si>
  <si>
    <t>added +2</t>
  </si>
  <si>
    <t>NO(Total - 15 - )</t>
  </si>
  <si>
    <t>NO(Overall 20 - 4 for no images)</t>
  </si>
  <si>
    <t>3+3 Links available(9)</t>
  </si>
  <si>
    <t>Jul-07-2023</t>
  </si>
  <si>
    <t>Apache TomCat</t>
  </si>
  <si>
    <t>Jul-08-2023</t>
  </si>
  <si>
    <t>SpringSwagger</t>
  </si>
  <si>
    <t>Ajinkya Umathe</t>
  </si>
  <si>
    <t>MYSQL pswd</t>
  </si>
  <si>
    <t>Was on Leave on Jul10         Jul-11-2023</t>
  </si>
  <si>
    <t>Procedure-SQL</t>
  </si>
  <si>
    <t>Shubh Arora</t>
  </si>
  <si>
    <t>CHECK - askd to upld correct proj/Responded(+1)</t>
  </si>
  <si>
    <t>Jul-12-2023</t>
  </si>
  <si>
    <t>Aaryaman Gupta</t>
  </si>
  <si>
    <t>Responded(2)</t>
  </si>
  <si>
    <t>Jul-13-2023</t>
  </si>
  <si>
    <t>Vid upld rqstd for learner</t>
  </si>
  <si>
    <t>Upld Rqstd-CHECK Upldd-Responded</t>
  </si>
  <si>
    <t>Jul-14-2023</t>
  </si>
  <si>
    <t>Jul-15-2023</t>
  </si>
  <si>
    <t>Jul-17-2023</t>
  </si>
  <si>
    <t>Jul-18-2023</t>
  </si>
  <si>
    <t>Jul-19-2023</t>
  </si>
  <si>
    <t>Suresh Palaparthi</t>
  </si>
  <si>
    <t>TYU Week 9 Q 1</t>
  </si>
  <si>
    <t>Shanmugapriya</t>
  </si>
  <si>
    <t>Jul-20-2023</t>
  </si>
  <si>
    <t>Jul-21-2023</t>
  </si>
  <si>
    <t>Aryamaan</t>
  </si>
  <si>
    <t>Jul-24-2023</t>
  </si>
  <si>
    <t>14 to 16/20</t>
  </si>
  <si>
    <t>Modified score , comments are valid....but score can be increased</t>
  </si>
  <si>
    <t>Ameeth Pal</t>
  </si>
  <si>
    <t>Subasish Rai</t>
  </si>
  <si>
    <t>Santonu Samui</t>
  </si>
  <si>
    <t>Shweta Satheli</t>
  </si>
  <si>
    <t>Abhinandan Sengupta</t>
  </si>
  <si>
    <t>Amit Sharma</t>
  </si>
  <si>
    <t>17/20 -&gt; 19/20</t>
  </si>
  <si>
    <t>Valid Comment can reduce 1 mark- formatting variables - should mention which variables and 1 mark can be reduced for setters/getters being used in Controller</t>
  </si>
  <si>
    <t>Gourav Vishwakarma</t>
  </si>
  <si>
    <t>5 to 12/20</t>
  </si>
  <si>
    <t>Only Controller not present, hence increased the score , but service,entity, repository are all present.... But yes the Project is not complete</t>
  </si>
  <si>
    <t>Saumay Ashish</t>
  </si>
  <si>
    <t>Deekshitha Bandi</t>
  </si>
  <si>
    <t>Shravya Bharadwaj</t>
  </si>
  <si>
    <t>Raj Ashish Das</t>
  </si>
  <si>
    <t>Valid Comments No single controller having been used, instead multiple controllers used</t>
  </si>
  <si>
    <t>Saurab Deb</t>
  </si>
  <si>
    <t>Lancy Dive</t>
  </si>
  <si>
    <t>Compare Saurab Deb vs Gourav Vishwakarma</t>
  </si>
  <si>
    <t>Here too Project Structure Not followed, even pom.xml is not there, but in similar case for Saumay Ashish given 10 marks</t>
  </si>
  <si>
    <t>Resolved/Responded(2)</t>
  </si>
  <si>
    <t>Ok Valid comments but check for other comparison because for Gourav had complete project only controller missing gave 5/20--raised to 12/20 whereas Saurab complete project structure missing even pom.xml etc, but files available without project structure service missing</t>
  </si>
  <si>
    <t>CHECKed</t>
  </si>
  <si>
    <t>SEE TEXT FILE SUMMARY FOR THIS dtd QC</t>
  </si>
  <si>
    <t>Jul-25-2023</t>
  </si>
  <si>
    <t>Swagger/Lombok</t>
  </si>
  <si>
    <t>See text file with modifications</t>
  </si>
  <si>
    <t>10/20--- 12/20</t>
  </si>
  <si>
    <t>7/20 to 14/20</t>
  </si>
  <si>
    <t>G2B4</t>
  </si>
  <si>
    <t>G3B5</t>
  </si>
  <si>
    <t>Commented saying No screenshots, but screenshots available as BG</t>
  </si>
  <si>
    <t>Aditya Singh Chauhan</t>
  </si>
  <si>
    <t>QuickSort</t>
  </si>
  <si>
    <t>Quiz 8 Q 8</t>
  </si>
  <si>
    <t>Jul-26-2023</t>
  </si>
  <si>
    <t>Tahreem</t>
  </si>
  <si>
    <t>SpringJPA</t>
  </si>
  <si>
    <t>G1B2</t>
  </si>
  <si>
    <t xml:space="preserve">Valid </t>
  </si>
  <si>
    <t>G1B4</t>
  </si>
  <si>
    <t>G1B6</t>
  </si>
  <si>
    <t>Valid</t>
  </si>
  <si>
    <t>Good Evaluation rated 5 stars</t>
  </si>
  <si>
    <t>Jul-27-23</t>
  </si>
  <si>
    <t>Call Supported</t>
  </si>
  <si>
    <t>Sakshi Mangla</t>
  </si>
  <si>
    <t>Clarity needed</t>
  </si>
  <si>
    <t>CHECK-upld rqstd</t>
  </si>
  <si>
    <t>Resolved-CHECK</t>
  </si>
  <si>
    <t>Jul-28-2023</t>
  </si>
  <si>
    <t>JDBC Video order</t>
  </si>
  <si>
    <t>SpringRest</t>
  </si>
  <si>
    <t>Jul-29-2023</t>
  </si>
  <si>
    <t>ProjectsZIPs</t>
  </si>
  <si>
    <t>Responded(2) call rqstd</t>
  </si>
  <si>
    <t>Jul-30-23</t>
  </si>
  <si>
    <t>Was OOO 31JUl &amp; 01 Aug 2023</t>
  </si>
  <si>
    <t>Aug-02-23</t>
  </si>
  <si>
    <t>Security-Spring</t>
  </si>
  <si>
    <t>SomduttAcharya</t>
  </si>
  <si>
    <t xml:space="preserve">Graded Assmt4 </t>
  </si>
  <si>
    <t>AST type error</t>
  </si>
  <si>
    <t>Lab Assmt</t>
  </si>
  <si>
    <t>ReOpened</t>
  </si>
  <si>
    <t>Askd for new Tkt</t>
  </si>
  <si>
    <t>Ashima Muyal</t>
  </si>
  <si>
    <t>MySQL Query</t>
  </si>
  <si>
    <t>Noel</t>
  </si>
  <si>
    <t>SQL-Java Conn</t>
  </si>
  <si>
    <t>Call Schedld</t>
  </si>
  <si>
    <t>Aug-03-23</t>
  </si>
  <si>
    <t>Koustav</t>
  </si>
  <si>
    <t>Lab-Assmt Score</t>
  </si>
  <si>
    <t>Lab/Assmt Clarfn</t>
  </si>
  <si>
    <t>Subhajith Paul</t>
  </si>
  <si>
    <t>Praveen Kumar</t>
  </si>
  <si>
    <t>SpringBoot-MVC</t>
  </si>
  <si>
    <t>Responded(2) rqstd for a call</t>
  </si>
  <si>
    <t>Aug-04-23</t>
  </si>
  <si>
    <t>Anusri</t>
  </si>
  <si>
    <t>Wk 10 G Quiz Q5</t>
  </si>
  <si>
    <t>BCNF vs 3NF</t>
  </si>
  <si>
    <t>Aug-05-23</t>
  </si>
  <si>
    <t>Amresh Tripathi</t>
  </si>
  <si>
    <t>Aug-06-23</t>
  </si>
  <si>
    <t>Aug-07-2023</t>
  </si>
  <si>
    <t>Maven error</t>
  </si>
  <si>
    <t>Sayan Das</t>
  </si>
  <si>
    <t>Aakash Negi</t>
  </si>
  <si>
    <t>Anup Bhumesh Patle</t>
  </si>
  <si>
    <t>MySQL Instln/Hibernate</t>
  </si>
  <si>
    <t>Aug-08-2023</t>
  </si>
  <si>
    <t>Sourya Banerjee</t>
  </si>
  <si>
    <t>mysql connector</t>
  </si>
  <si>
    <t>Learner resolved</t>
  </si>
  <si>
    <t>3pm Tuesday</t>
  </si>
  <si>
    <t>630pmTuesday</t>
  </si>
  <si>
    <t>7pm Tuesday</t>
  </si>
  <si>
    <t>Aug-09-23</t>
  </si>
  <si>
    <t>(was on leave on Aug 9)  Aug-10-23</t>
  </si>
  <si>
    <t>Varun Koushik</t>
  </si>
  <si>
    <t>Kasturi</t>
  </si>
  <si>
    <t>Aug-11-23</t>
  </si>
  <si>
    <t>Responded &amp; action taken on videos</t>
  </si>
  <si>
    <t>Aug-12-23</t>
  </si>
  <si>
    <t>Jai Mishra</t>
  </si>
  <si>
    <t>JPA</t>
  </si>
  <si>
    <t>Shubham Mittal</t>
  </si>
  <si>
    <t>Aug-14-23</t>
  </si>
  <si>
    <t>Eclipse JDKPath</t>
  </si>
  <si>
    <t>Stdnt nt rspndd</t>
  </si>
  <si>
    <t>Prerna Priya</t>
  </si>
  <si>
    <t>Aug-16-23</t>
  </si>
  <si>
    <t>Madhu Lodhi</t>
  </si>
  <si>
    <t>Others</t>
  </si>
  <si>
    <t>Shaik Shehbaz ,</t>
  </si>
  <si>
    <t>Review of GLCA FS Week 8 Graded Quiz</t>
  </si>
  <si>
    <r>
      <t>All Questions are OK </t>
    </r>
    <r>
      <rPr>
        <sz val="12"/>
        <color rgb="FF222222"/>
        <rFont val="Arial"/>
        <family val="2"/>
      </rPr>
      <t>except the Following</t>
    </r>
  </si>
  <si>
    <r>
      <t>a)</t>
    </r>
    <r>
      <rPr>
        <sz val="12"/>
        <color rgb="FF222222"/>
        <rFont val="Arial"/>
        <family val="2"/>
      </rPr>
      <t> Check Boxes Missing</t>
    </r>
  </si>
  <si>
    <t>b)</t>
  </si>
  <si>
    <t>I am not sure if the following is intended in this question</t>
  </si>
  <si>
    <t>Thread 1: locked resource 2 Hello Learners</t>
  </si>
  <si>
    <t>Thread 2: locked resource 1 Welcome to GreatLerning(spellingMistake)</t>
  </si>
  <si>
    <r>
      <t>c)</t>
    </r>
    <r>
      <rPr>
        <sz val="12"/>
        <color rgb="FF222222"/>
        <rFont val="Arial"/>
        <family val="2"/>
      </rPr>
      <t> If this Question is based on </t>
    </r>
    <r>
      <rPr>
        <b/>
        <sz val="12"/>
        <color rgb="FF222222"/>
        <rFont val="Arial"/>
        <family val="2"/>
      </rPr>
      <t>Q1 then we need to mention it</t>
    </r>
  </si>
  <si>
    <t>(Provided we are not shuffling the Q Nos)</t>
  </si>
  <si>
    <t>Actually Volatile is applicable for variables or objects but not on methods</t>
  </si>
  <si>
    <r>
      <t>The statement "</t>
    </r>
    <r>
      <rPr>
        <b/>
        <sz val="8"/>
        <color rgb="FF2D3B45"/>
        <rFont val="Arial"/>
        <family val="2"/>
      </rPr>
      <t>Volatile is applicable only on Variables</t>
    </r>
    <r>
      <rPr>
        <b/>
        <sz val="12"/>
        <color rgb="FF222222"/>
        <rFont val="Arial"/>
        <family val="2"/>
      </rPr>
      <t>"</t>
    </r>
    <r>
      <rPr>
        <sz val="12"/>
        <color rgb="FF222222"/>
        <rFont val="Arial"/>
        <family val="2"/>
      </rPr>
      <t> may be ambiguous sometimes </t>
    </r>
  </si>
  <si>
    <t>some people expect us to say variables &amp; objects separately some may include it in variables</t>
  </si>
  <si>
    <t>this statement may be ambiguous</t>
  </si>
  <si>
    <t>Q9)</t>
  </si>
  <si>
    <t>The Dependency Inversion Principle (DIP) suggests</t>
  </si>
  <si>
    <t>Correct Answer</t>
  </si>
  <si>
    <t>  </t>
  </si>
  <si>
    <t>High-level modules should depend on low-level modules.</t>
  </si>
  <si>
    <r>
      <t>The </t>
    </r>
    <r>
      <rPr>
        <sz val="12"/>
        <color rgb="FF222222"/>
        <rFont val="Arial"/>
        <family val="2"/>
      </rPr>
      <t>above shown correct answer is wrong</t>
    </r>
  </si>
  <si>
    <t>High Level Modules should Not depend on Low Level Modules is correct according to Open Close Principle</t>
  </si>
  <si>
    <t>Aug-17-23</t>
  </si>
  <si>
    <t>Robina Sharma</t>
  </si>
  <si>
    <t>Aug-18-23</t>
  </si>
  <si>
    <t>Eureka</t>
  </si>
  <si>
    <t>Responded-Check</t>
  </si>
  <si>
    <t>Aug-19-23</t>
  </si>
  <si>
    <t>Graded Assignment 4</t>
  </si>
  <si>
    <t>G2B3</t>
  </si>
  <si>
    <t>G3B1</t>
  </si>
  <si>
    <t>G3B3</t>
  </si>
  <si>
    <t>Service Impl not in separate pkg but mark not reduced</t>
  </si>
  <si>
    <t>G3B4</t>
  </si>
  <si>
    <t>Aug-21-23</t>
  </si>
  <si>
    <t>Sudeer</t>
  </si>
  <si>
    <t>Rohit Chauhan</t>
  </si>
  <si>
    <t>Clarfn Lab Asmt?</t>
  </si>
  <si>
    <t>Understood marks reduced for Not sorting by desc/asc</t>
  </si>
  <si>
    <t>G4B1</t>
  </si>
  <si>
    <t>G4B3</t>
  </si>
  <si>
    <t>G4B4</t>
  </si>
  <si>
    <t>Aug-22-23</t>
  </si>
  <si>
    <t>Kirti</t>
  </si>
  <si>
    <t>Exception</t>
  </si>
  <si>
    <t>Harshit Responded</t>
  </si>
  <si>
    <t>Suresh Bisht</t>
  </si>
  <si>
    <t>WIP</t>
  </si>
  <si>
    <t>Aug-23-23</t>
  </si>
  <si>
    <t>Aug-24-23</t>
  </si>
  <si>
    <t>Aarti Gauba</t>
  </si>
  <si>
    <t>OOPS Basics</t>
  </si>
  <si>
    <t>Aug-25-23</t>
  </si>
  <si>
    <t>Naresh Kumar</t>
  </si>
  <si>
    <t>Rehan Rabbani</t>
  </si>
  <si>
    <t>Aug-26-23</t>
  </si>
  <si>
    <t>Aug-28-23</t>
  </si>
  <si>
    <t>Varun Laushik</t>
  </si>
  <si>
    <t>NetBeans/Ant</t>
  </si>
  <si>
    <t>Dhananjay</t>
  </si>
  <si>
    <t>Aman Raj</t>
  </si>
  <si>
    <t>DDLine check</t>
  </si>
  <si>
    <t>IIT-R PreWork Reviews</t>
  </si>
  <si>
    <t>Computational Thinking</t>
  </si>
  <si>
    <t>Which of the following is not true for Complex Problems?</t>
  </si>
  <si>
    <t>No Change</t>
  </si>
  <si>
    <t>PREWORK - IITR Template</t>
  </si>
  <si>
    <t>If you want to make arrangements for a party, which of the following describes decomposition? </t>
  </si>
  <si>
    <t>A manufacturer of processing knows that 2% of chips are defective in some way. Suppose an inspector selects randomly 4 chips for inspection. Assume that the chips are independent and you need to find that at least one of the selected chips is defective, How will you approach the problem?</t>
  </si>
  <si>
    <t>Which of the following does not contain a pattern? </t>
  </si>
  <si>
    <t>When you play video games, which of the following is an important characteristic to know? </t>
  </si>
  <si>
    <t>When you design an algorithm, you should know </t>
  </si>
  <si>
    <t>Week 1 - Java</t>
  </si>
  <si>
    <r>
      <t>Choose the </t>
    </r>
    <r>
      <rPr>
        <b/>
        <sz val="8"/>
        <color rgb="FF2D3B45"/>
        <rFont val="Arial"/>
        <family val="2"/>
      </rPr>
      <t>incorrect</t>
    </r>
    <r>
      <rPr>
        <sz val="8"/>
        <color rgb="FF2D3B45"/>
        <rFont val="Arial"/>
        <family val="2"/>
      </rPr>
      <t> option/s</t>
    </r>
  </si>
  <si>
    <t>Intro To Java</t>
  </si>
  <si>
    <t>Question Within Curriculum</t>
  </si>
  <si>
    <t>Yes</t>
  </si>
  <si>
    <r>
      <t>Select </t>
    </r>
    <r>
      <rPr>
        <b/>
        <sz val="8"/>
        <color rgb="FF2D3B45"/>
        <rFont val="Arial"/>
        <family val="2"/>
      </rPr>
      <t>valid </t>
    </r>
    <r>
      <rPr>
        <sz val="8"/>
        <color rgb="FF2D3B45"/>
        <rFont val="Arial"/>
        <family val="2"/>
      </rPr>
      <t>variable name/s from the given options.</t>
    </r>
  </si>
  <si>
    <t>Variables in Java</t>
  </si>
  <si>
    <t xml:space="preserve">import java.util.*;
class Main{
public static void main (String[] args) {
    int x=10;
    int *p=x;
System.out.println("Hello");
}
}
Which of the following is true for the above code snippet?  
Compile-time error
Runtime error
  Print "Hello" 
  None of the above </t>
  </si>
  <si>
    <t>Which statement will throw error?
class Main{
public static void main (String[] args) {
1     int Int=1;
2     int int=2;
3     System.out.println(Int);
4   System.out.println(int);
}
}</t>
  </si>
  <si>
    <t xml:space="preserve">Select the non-primitive data type
  long 
  double 
  boolean 
Correct Answer
  String </t>
  </si>
  <si>
    <t xml:space="preserve">Size of double data type in java is _______
Correct Answer
  8 bytes 
Size of Double datatype is 8 bytes
  4 bytes 
  2 bytes 
  1 byte </t>
  </si>
  <si>
    <t>Week 2 - Java</t>
  </si>
  <si>
    <t>What will be the output of the following code snippet?
class Main{
public static void main (String[] args) {
    double x =15/2;
System.out.println(x);
}
}</t>
  </si>
  <si>
    <t>TypeCasting1</t>
  </si>
  <si>
    <t>Which of the following statements is correct with respect to explicit typecasting?
int x = (int)6.7;
double y = (double)6;</t>
  </si>
  <si>
    <t>TypeCasting2</t>
  </si>
  <si>
    <t>What will be the output of the following code snippet?
class Main{
public static void main (String[] args) {
    int grade ='B';
    System.out.println(grade);
}
}</t>
  </si>
  <si>
    <t>TypeCasting3</t>
  </si>
  <si>
    <t>What is the output of the following code snippet? 
int no = 10;
String res = 10%2==0?"even":"odd";
System.out.println(res);</t>
  </si>
  <si>
    <t>Operators</t>
  </si>
  <si>
    <t>Week 2 Java</t>
  </si>
  <si>
    <t>What will be the output of the following code?
class Main{
    public static void main (String[] args) {
        System.out.print("Hello");
        //System.out.print(" Ola");
        System.out.print(" Namaste");
        System.out.print(" Bonjoure");
    }
}</t>
  </si>
  <si>
    <t>Which of the following class is used to get User input</t>
  </si>
  <si>
    <t>Week 3 Java</t>
  </si>
  <si>
    <t>Java Basic I/O</t>
  </si>
  <si>
    <t>If I want Scanner class to read everything till the end of the line, what method of scanner class should I use?
Consider the below scanner object
Scanner sc = new Scanner(System.in);</t>
  </si>
  <si>
    <t>public class MainDemo {
	public static void main(String[] args) {
		System.out.print("Hii");
		System.out.println(" John");
		System.out.println("Writing this mail to congratulate you on your success");
	}
}</t>
  </si>
  <si>
    <t xml:space="preserve">Select the valid "for" loop syntax
  for(condition; increment or decrement; initialization) 
  for(increment or decrement ; condition;initialization) 
Correct Answer
  for(initialization; condition; increment or decrement) 
for(initialization; condition; increment or decrement)
{
 // statements
}
Is the correct syntax of For loop
  for(condition; initialization; increment or decrement) </t>
  </si>
  <si>
    <t>for loop</t>
  </si>
  <si>
    <t>What is the output of the following Java code snippet ?
while(true){
    System.out.println(“ inside while “);
}</t>
  </si>
  <si>
    <t>while loop</t>
  </si>
  <si>
    <t>Week 4 Java</t>
  </si>
  <si>
    <t>Prajakta</t>
  </si>
  <si>
    <t>JDK-Eclipse</t>
  </si>
  <si>
    <t>Responded(2) Call Rqstd</t>
  </si>
  <si>
    <t>Aug-29-23</t>
  </si>
  <si>
    <t>WinRAR</t>
  </si>
  <si>
    <t>Jayanth</t>
  </si>
  <si>
    <t xml:space="preserve">Responded </t>
  </si>
  <si>
    <t>Call Resolved Call Rqstd</t>
  </si>
  <si>
    <t>Aug-30-23</t>
  </si>
  <si>
    <t>Rohit Vashisht</t>
  </si>
  <si>
    <t>Assign to Nitik</t>
  </si>
  <si>
    <t xml:space="preserve">Rohit Ashok </t>
  </si>
  <si>
    <t>Call Resolved by allam</t>
  </si>
  <si>
    <t>PO Closed</t>
  </si>
  <si>
    <t>XML</t>
  </si>
  <si>
    <t>Maven Spring</t>
  </si>
  <si>
    <t>Chkd No Response</t>
  </si>
  <si>
    <t>Graded Assignment3</t>
  </si>
  <si>
    <t>Deepshika Lodha</t>
  </si>
  <si>
    <t>G1B1</t>
  </si>
  <si>
    <t>Valid Comments ***</t>
  </si>
  <si>
    <t>G1B3</t>
  </si>
  <si>
    <t>28/50</t>
  </si>
  <si>
    <t>G1B5</t>
  </si>
  <si>
    <t>G1B7</t>
  </si>
  <si>
    <t>G1B8</t>
  </si>
  <si>
    <t>***Uniformity has to be maintained , if we deduct scores for improper indentation &amp; formatting it should be done across all assignments uniformly in Aarti's case indentation&amp; formatting score is reduced but in G1B2 there is indentation issue but score is reduced only for not following packaging  in G1B7 reduced 4 marks but in aartis case reduced 6 marks for same issue Have rated 5 since option for 4.5 is not allowed mentioned this in mail</t>
  </si>
  <si>
    <t>02-Sep-23</t>
  </si>
  <si>
    <t>Yogesh</t>
  </si>
  <si>
    <t>CHECK/respndd/Resolved self</t>
  </si>
  <si>
    <t>04-Sep-23</t>
  </si>
  <si>
    <t>Debakshi Dutta</t>
  </si>
  <si>
    <t>Spring DI</t>
  </si>
  <si>
    <t>Subhasish Pargain</t>
  </si>
  <si>
    <t>SpringIOC</t>
  </si>
  <si>
    <t>Responded(2) CHECK-Resolved</t>
  </si>
  <si>
    <t>05-Sep-23</t>
  </si>
  <si>
    <t>Saumay Ashsish</t>
  </si>
  <si>
    <t>Lab 6 - SpringMVC+Hib+Security</t>
  </si>
  <si>
    <t>Shravya</t>
  </si>
  <si>
    <t>Dhruv Jitendrakumar Dalwadi</t>
  </si>
  <si>
    <t>Poornima Gukanti</t>
  </si>
  <si>
    <t>Implemented Books Use Case instead of Students valid comments</t>
  </si>
  <si>
    <t>Preksha Jain</t>
  </si>
  <si>
    <t>Vidyavathi</t>
  </si>
  <si>
    <t>Ameeth V Pai</t>
  </si>
  <si>
    <t>Good Evaluation - Rated 5</t>
  </si>
  <si>
    <t>SpringDI</t>
  </si>
  <si>
    <t>Init Action</t>
  </si>
  <si>
    <t>Responded/ Resolved</t>
  </si>
  <si>
    <t>Deepthi</t>
  </si>
  <si>
    <t>GLCA-GradAssmt</t>
  </si>
  <si>
    <t>Srinivas</t>
  </si>
  <si>
    <t>Amit Singh</t>
  </si>
  <si>
    <t>08-Sep-2023</t>
  </si>
  <si>
    <t>9-Sep-23</t>
  </si>
  <si>
    <t>Responded(2) / Check-Revised/ Resolved</t>
  </si>
  <si>
    <t>Anushri</t>
  </si>
  <si>
    <t>Upload Rqstd; Responded ; Resolved</t>
  </si>
  <si>
    <t>ReOpened Asked to Close and create new one</t>
  </si>
  <si>
    <t>Maven-Thyme</t>
  </si>
  <si>
    <t>Student wants call with Vishal</t>
  </si>
  <si>
    <t>STS</t>
  </si>
  <si>
    <t>20=Sep-23</t>
  </si>
  <si>
    <t>Lab 1 - OOPS</t>
  </si>
  <si>
    <t>Pinaki Adhikari</t>
  </si>
  <si>
    <t>Dharini Adiga</t>
  </si>
  <si>
    <t>Nithin Aggarwal</t>
  </si>
  <si>
    <t>Golam Mominur Ahmed</t>
  </si>
  <si>
    <t>Bhagya Angadi</t>
  </si>
  <si>
    <t>Rohit Astva</t>
  </si>
  <si>
    <t>AnmolBhadoria</t>
  </si>
  <si>
    <t>Falguni Bhanj</t>
  </si>
  <si>
    <t>Anshul Bhargava</t>
  </si>
  <si>
    <t>Pranav Rajendra</t>
  </si>
  <si>
    <t>Upld rqstd/Responded</t>
  </si>
  <si>
    <t>Resolved/Call Rqstd</t>
  </si>
  <si>
    <t>Upld error/Responded</t>
  </si>
  <si>
    <t>Mangla</t>
  </si>
  <si>
    <t>Upload Demo</t>
  </si>
  <si>
    <t>asked for call with Harshit</t>
  </si>
  <si>
    <t>PO has uploaded</t>
  </si>
  <si>
    <t>Spring-H2</t>
  </si>
  <si>
    <t>Resolved/ Soln Accepted</t>
  </si>
  <si>
    <t>Pavithra A</t>
  </si>
  <si>
    <t>Call schdld</t>
  </si>
  <si>
    <t>SureshBisht</t>
  </si>
  <si>
    <t>sme asnd</t>
  </si>
  <si>
    <t>JDBC/Hibernate</t>
  </si>
  <si>
    <t>Upld rqstd/responded</t>
  </si>
  <si>
    <t>Resolved/CHECK/Respndd/</t>
  </si>
  <si>
    <t>ResolvedCheck/responded</t>
  </si>
  <si>
    <t>Gradd Assmt3</t>
  </si>
  <si>
    <t xml:space="preserve">Kasturi </t>
  </si>
  <si>
    <t>Akash Negi</t>
  </si>
  <si>
    <t>ALLM ASSGND</t>
  </si>
  <si>
    <t>P.O rspndd</t>
  </si>
  <si>
    <t>Ritvik</t>
  </si>
  <si>
    <t>Self Rslvd</t>
  </si>
  <si>
    <t>Amit Bharathi</t>
  </si>
  <si>
    <t>SpringDynamic</t>
  </si>
  <si>
    <t>Ashwin</t>
  </si>
  <si>
    <t>Vinay</t>
  </si>
  <si>
    <t>CollectionsVid</t>
  </si>
  <si>
    <t>Call Scdld</t>
  </si>
  <si>
    <t>lrnr rqst call</t>
  </si>
  <si>
    <t>resoln accptd</t>
  </si>
  <si>
    <t>Spring MVC Lab 5</t>
  </si>
  <si>
    <t>Parmanand Agrawal</t>
  </si>
  <si>
    <t>Suresh Singh Bisht</t>
  </si>
  <si>
    <t>ChandraMouli Budida</t>
  </si>
  <si>
    <t>Veena CK</t>
  </si>
  <si>
    <t>Konnepatti Jayanth</t>
  </si>
  <si>
    <t>Anujeet Kaur</t>
  </si>
  <si>
    <t>Kavya Kumari</t>
  </si>
  <si>
    <t>Neeraj Laul</t>
  </si>
  <si>
    <t>Harsh Patil</t>
  </si>
  <si>
    <t>Nilkanth Shelke</t>
  </si>
  <si>
    <t>Natasha Jyot Singh</t>
  </si>
  <si>
    <t>Rated 5 Stars No Issue and V Good Evaluation</t>
  </si>
  <si>
    <t>Shruti</t>
  </si>
  <si>
    <t>Graded Project 4</t>
  </si>
  <si>
    <t>Evaluator Alumni              Balaji Priyan</t>
  </si>
  <si>
    <t>Call will bearrngd</t>
  </si>
  <si>
    <t>assgn harshit</t>
  </si>
  <si>
    <t xml:space="preserve">                                                                                                                                                                                                                                                                                                                                                                                                                                                                                                                                                                                                                                                                                                                                                                                                                                </t>
  </si>
  <si>
    <t>Shubhankar</t>
  </si>
  <si>
    <t>Grad Quiz16</t>
  </si>
  <si>
    <t>V Bhanu</t>
  </si>
  <si>
    <t>CHECK/Self Rslvd</t>
  </si>
  <si>
    <t>Anish Krishnan</t>
  </si>
  <si>
    <t>Resolved/Responded/</t>
  </si>
  <si>
    <t>Assignment</t>
  </si>
  <si>
    <t>CallResolved</t>
  </si>
  <si>
    <t>Chk Lab Clause</t>
  </si>
  <si>
    <t>swati beniwal</t>
  </si>
  <si>
    <t>Update</t>
  </si>
  <si>
    <t>Yogesh Pandey</t>
  </si>
  <si>
    <t>Lab/GradAst?</t>
  </si>
  <si>
    <t>Self ResolvedLab Clause</t>
  </si>
  <si>
    <t>Chkd ststus</t>
  </si>
  <si>
    <t>CHECKResponded(1)</t>
  </si>
  <si>
    <t>Bindu</t>
  </si>
  <si>
    <t>29.5/50</t>
  </si>
  <si>
    <t>Valid Comments, But Learner has implemented Security which was not required, Evaluator did not comment</t>
  </si>
  <si>
    <r>
      <t xml:space="preserve">This comment given under CREATE operation : </t>
    </r>
    <r>
      <rPr>
        <b/>
        <sz val="11"/>
        <color theme="1"/>
        <rFont val="Calibri"/>
        <family val="2"/>
        <scheme val="minor"/>
      </rPr>
      <t>No correct mapping to create page. Since the HTML page "entry_page" does not exist. Change the name in the controller to "entry_ticket"</t>
    </r>
    <r>
      <rPr>
        <sz val="11"/>
        <color theme="1"/>
        <rFont val="Calibri"/>
        <family val="2"/>
        <scheme val="minor"/>
      </rPr>
      <t xml:space="preserve"> </t>
    </r>
    <r>
      <rPr>
        <b/>
        <sz val="11"/>
        <color theme="1"/>
        <rFont val="Calibri"/>
        <family val="2"/>
        <scheme val="minor"/>
      </rPr>
      <t>Also, for view all tickets method return template name should be "ticket";</t>
    </r>
    <r>
      <rPr>
        <sz val="11"/>
        <color theme="1"/>
        <rFont val="Calibri"/>
        <family val="2"/>
        <scheme val="minor"/>
      </rPr>
      <t xml:space="preserve"> But against read operation given full marks</t>
    </r>
  </si>
  <si>
    <t>20.5/50</t>
  </si>
  <si>
    <t>G1B9</t>
  </si>
  <si>
    <t>21.5/50</t>
  </si>
  <si>
    <t>G1B10</t>
  </si>
  <si>
    <t>Screenshots provided but marks are cut</t>
  </si>
  <si>
    <t>G2B2</t>
  </si>
  <si>
    <t>G2B5</t>
  </si>
  <si>
    <t>New Ticket &amp; View Ticket links are working but had reduced score commenting that they were not working, had to increase 2 points for that</t>
  </si>
  <si>
    <t>45.5--&gt;47.5</t>
  </si>
  <si>
    <t>44/50--&gt;49</t>
  </si>
  <si>
    <t>Rated 4 Stars since there were few mis-evaluations</t>
  </si>
  <si>
    <t>22Sun</t>
  </si>
  <si>
    <t>23rd was onleave 24th Holiday Vijyadashami</t>
  </si>
  <si>
    <t>Restful Srvc</t>
  </si>
  <si>
    <t>chat rsponse</t>
  </si>
  <si>
    <t>Checked SR</t>
  </si>
  <si>
    <t>LAB-REST SecurityLAB</t>
  </si>
  <si>
    <t>Resp+F251:J251onded</t>
  </si>
  <si>
    <t>Punam Roy</t>
  </si>
  <si>
    <t>Graded Lab 6 - SpringMVC-Hib-Security</t>
  </si>
  <si>
    <t>Chandan Jyoti Sarma</t>
  </si>
  <si>
    <t>Ankit Yadav</t>
  </si>
  <si>
    <t>Good Evaluation rated 5 Star</t>
  </si>
  <si>
    <t>long pending</t>
  </si>
  <si>
    <t>Upld Expctd</t>
  </si>
  <si>
    <t>Restful</t>
  </si>
  <si>
    <t>Shaik Shehbaz Abdul Waasi</t>
  </si>
  <si>
    <t>Uploaded On</t>
  </si>
  <si>
    <t>Checked On</t>
  </si>
  <si>
    <t>Time</t>
  </si>
  <si>
    <t>2 Days ago</t>
  </si>
  <si>
    <t>1.24pm</t>
  </si>
  <si>
    <t>Response</t>
  </si>
  <si>
    <t>Restful Service</t>
  </si>
  <si>
    <t>Responded + html upload requested</t>
  </si>
  <si>
    <t>INTERNAL</t>
  </si>
  <si>
    <t>do--</t>
  </si>
  <si>
    <t>Sayan das</t>
  </si>
  <si>
    <t>5 Days ago</t>
  </si>
  <si>
    <t>1.34pm</t>
  </si>
  <si>
    <t>Policy - Clause Shared</t>
  </si>
  <si>
    <t>Week 11</t>
  </si>
  <si>
    <t>Week 12</t>
  </si>
  <si>
    <t>Week 13</t>
  </si>
  <si>
    <t>Week 14</t>
  </si>
  <si>
    <t>Week 15</t>
  </si>
  <si>
    <t>Week 16</t>
  </si>
  <si>
    <t>Week 17</t>
  </si>
  <si>
    <t>JSP/Servlets</t>
  </si>
  <si>
    <t xml:space="preserve">SpringMVC - Maven </t>
  </si>
  <si>
    <t>Spring MVC - SpringBoot</t>
  </si>
  <si>
    <t>Spring MVC - Restful Service</t>
  </si>
  <si>
    <t>Spring MVC - Spring Security</t>
  </si>
  <si>
    <t>Descriptive</t>
  </si>
  <si>
    <t>Conceptual</t>
  </si>
  <si>
    <t>MCQ</t>
  </si>
  <si>
    <t>Choose Correct Stmts</t>
  </si>
  <si>
    <t>Output Based Questions</t>
  </si>
  <si>
    <t>Simple Implementation Problems</t>
  </si>
  <si>
    <t>Nilkanth Bala</t>
  </si>
  <si>
    <t>Graded Assignment 4 -Restful Security</t>
  </si>
  <si>
    <t>Wk8-Addtl Content</t>
  </si>
  <si>
    <t>Project not accessible but not commented given 0</t>
  </si>
  <si>
    <t>Valid Comments-Screenshots Not available</t>
  </si>
  <si>
    <t>11.5/50</t>
  </si>
  <si>
    <t>Uniformity Not maintained in case of Deepshika for Dynamic users/roles not getting created : reduced to 32/35 , but in this case for Update Not working, MYSQL driver Not found (but rightly reduced one mark under configuration)and also dynamic users/roles not created (this point not commented too) reduced 31.5/35</t>
  </si>
  <si>
    <t>G2B8</t>
  </si>
  <si>
    <t>G3B2</t>
  </si>
  <si>
    <r>
      <t xml:space="preserve">"No details
Check below all the errors in the project. Once these errors are corrected all CRUD operations work with the security layer." </t>
    </r>
    <r>
      <rPr>
        <b/>
        <sz val="11"/>
        <color theme="1"/>
        <rFont val="Calibri"/>
        <family val="2"/>
        <scheme val="minor"/>
      </rPr>
      <t>Errors Not Pointed out</t>
    </r>
  </si>
  <si>
    <t>G4B7</t>
  </si>
  <si>
    <t>Screenshots Not available</t>
  </si>
  <si>
    <t xml:space="preserve">Rated 5 </t>
  </si>
  <si>
    <t>Internal Response</t>
  </si>
  <si>
    <t>Garimalla Sai</t>
  </si>
  <si>
    <t>GradAsmReEval</t>
  </si>
  <si>
    <t>Revaluate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</si>
</sst>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b/>
      <sz val="11"/>
      <color theme="1"/>
      <name val="Calibri"/>
      <family val="2"/>
      <scheme val="minor"/>
    </font>
    <font>
      <sz val="10"/>
      <color theme="1"/>
      <name val="Arial"/>
      <family val="2"/>
    </font>
    <font>
      <sz val="10"/>
      <color rgb="FF333333"/>
      <name val="Lato"/>
      <family val="2"/>
    </font>
    <font>
      <sz val="8"/>
      <color rgb="FF2D3B45"/>
      <name val="Arial"/>
      <family val="2"/>
    </font>
    <font>
      <sz val="10"/>
      <color rgb="FF333333"/>
      <name val="Lato"/>
      <family val="2"/>
    </font>
    <font>
      <sz val="10"/>
      <color rgb="FF333333"/>
      <name val="Lato"/>
      <family val="2"/>
    </font>
    <font>
      <b/>
      <strike/>
      <sz val="11"/>
      <color theme="1"/>
      <name val="Calibri"/>
      <family val="2"/>
      <scheme val="minor"/>
    </font>
    <font>
      <b/>
      <sz val="11"/>
      <color rgb="FFFF0000"/>
      <name val="Calibri"/>
      <family val="2"/>
      <scheme val="minor"/>
    </font>
    <font>
      <sz val="11"/>
      <color rgb="FFFF0000"/>
      <name val="Calibri"/>
      <family val="2"/>
      <scheme val="minor"/>
    </font>
    <font>
      <sz val="10"/>
      <color rgb="FF333333"/>
      <name val="Lato"/>
      <family val="2"/>
    </font>
    <font>
      <sz val="10"/>
      <color rgb="FF333333"/>
      <name val="Lato"/>
      <family val="2"/>
    </font>
    <font>
      <b/>
      <sz val="9"/>
      <color rgb="FF6F6F6F"/>
      <name val="Lato"/>
      <family val="2"/>
    </font>
    <font>
      <sz val="10"/>
      <color rgb="FF000000"/>
      <name val="Arial"/>
      <family val="2"/>
    </font>
    <font>
      <sz val="11"/>
      <color rgb="FF0070C0"/>
      <name val="Calibri"/>
      <family val="2"/>
      <scheme val="minor"/>
    </font>
    <font>
      <sz val="11"/>
      <color rgb="FF000000"/>
      <name val="Arial"/>
      <family val="2"/>
    </font>
    <font>
      <i/>
      <sz val="11"/>
      <color rgb="FF000000"/>
      <name val="Arial"/>
      <family val="2"/>
    </font>
    <font>
      <sz val="11"/>
      <color rgb="FF0070C0"/>
      <name val="Arial"/>
      <family val="2"/>
    </font>
    <font>
      <sz val="11"/>
      <color rgb="FF00B050"/>
      <name val="Calibri"/>
      <family val="2"/>
      <scheme val="minor"/>
    </font>
    <font>
      <sz val="10"/>
      <color rgb="FF333333"/>
      <name val="Lato"/>
      <family val="2"/>
    </font>
    <font>
      <sz val="10"/>
      <color rgb="FF333333"/>
      <name val="Lato"/>
      <family val="2"/>
    </font>
    <font>
      <sz val="10"/>
      <color rgb="FF333333"/>
      <name val="Lato"/>
      <family val="2"/>
    </font>
    <font>
      <sz val="12"/>
      <color rgb="FF222222"/>
      <name val="Arial"/>
      <family val="2"/>
    </font>
    <font>
      <b/>
      <sz val="12"/>
      <color rgb="FF222222"/>
      <name val="Arial"/>
      <family val="2"/>
    </font>
    <font>
      <b/>
      <sz val="8"/>
      <color rgb="FF2D3B45"/>
      <name val="Arial"/>
      <family val="2"/>
    </font>
    <font>
      <b/>
      <sz val="8"/>
      <color rgb="FF333333"/>
      <name val="Arial"/>
      <family val="2"/>
    </font>
    <font>
      <sz val="10"/>
      <color rgb="FF333333"/>
      <name val="Lato"/>
      <family val="2"/>
    </font>
    <font>
      <u/>
      <sz val="11"/>
      <color theme="10"/>
      <name val="Calibri"/>
      <family val="2"/>
      <scheme val="minor"/>
    </font>
    <font>
      <sz val="12"/>
      <color rgb="FF333333"/>
      <name val="Segoe UI"/>
      <family val="2"/>
    </font>
  </fonts>
  <fills count="12">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theme="0"/>
        <bgColor indexed="64"/>
      </patternFill>
    </fill>
    <fill>
      <patternFill patternType="solid">
        <fgColor theme="8" tint="0.79998168889431442"/>
        <bgColor indexed="64"/>
      </patternFill>
    </fill>
    <fill>
      <patternFill patternType="solid">
        <fgColor rgb="FF7DF62A"/>
        <bgColor indexed="64"/>
      </patternFill>
    </fill>
    <fill>
      <patternFill patternType="solid">
        <fgColor rgb="FF00B0F0"/>
        <bgColor indexed="64"/>
      </patternFill>
    </fill>
    <fill>
      <patternFill patternType="solid">
        <fgColor theme="7"/>
        <bgColor indexed="64"/>
      </patternFill>
    </fill>
  </fills>
  <borders count="8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right style="medium">
        <color indexed="64"/>
      </right>
      <top style="medium">
        <color indexed="64"/>
      </top>
      <bottom/>
      <diagonal/>
    </border>
    <border>
      <left style="thin">
        <color indexed="64"/>
      </left>
      <right/>
      <top style="thin">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style="medium">
        <color rgb="FF000000"/>
      </top>
      <bottom style="medium">
        <color rgb="FFCCCCCC"/>
      </bottom>
      <diagonal/>
    </border>
    <border>
      <left/>
      <right/>
      <top/>
      <bottom style="thin">
        <color indexed="64"/>
      </bottom>
      <diagonal/>
    </border>
    <border>
      <left style="medium">
        <color theme="4"/>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right/>
      <top style="medium">
        <color theme="4"/>
      </top>
      <bottom style="medium">
        <color theme="4"/>
      </bottom>
      <diagonal/>
    </border>
    <border>
      <left style="medium">
        <color theme="4"/>
      </left>
      <right/>
      <top/>
      <bottom style="medium">
        <color theme="4"/>
      </bottom>
      <diagonal/>
    </border>
    <border>
      <left/>
      <right style="medium">
        <color theme="4"/>
      </right>
      <top/>
      <bottom style="medium">
        <color theme="4"/>
      </bottom>
      <diagonal/>
    </border>
    <border>
      <left style="thick">
        <color indexed="64"/>
      </left>
      <right style="thick">
        <color indexed="64"/>
      </right>
      <top style="thick">
        <color indexed="64"/>
      </top>
      <bottom style="thick">
        <color indexed="64"/>
      </bottom>
      <diagonal/>
    </border>
    <border>
      <left style="medium">
        <color theme="4"/>
      </left>
      <right style="medium">
        <color theme="4"/>
      </right>
      <top/>
      <bottom style="medium">
        <color theme="4"/>
      </bottom>
      <diagonal/>
    </border>
    <border>
      <left style="thick">
        <color indexed="64"/>
      </left>
      <right/>
      <top style="thick">
        <color indexed="64"/>
      </top>
      <bottom style="thick">
        <color indexed="64"/>
      </bottom>
      <diagonal/>
    </border>
    <border>
      <left/>
      <right style="medium">
        <color indexed="64"/>
      </right>
      <top style="medium">
        <color indexed="64"/>
      </top>
      <bottom style="medium">
        <color indexed="64"/>
      </bottom>
      <diagonal/>
    </border>
    <border>
      <left style="thick">
        <color indexed="64"/>
      </left>
      <right/>
      <top/>
      <bottom style="thick">
        <color indexed="64"/>
      </bottom>
      <diagonal/>
    </border>
    <border>
      <left/>
      <right style="thick">
        <color indexed="64"/>
      </right>
      <top/>
      <bottom style="thick">
        <color indexed="64"/>
      </bottom>
      <diagonal/>
    </border>
    <border>
      <left/>
      <right/>
      <top style="medium">
        <color rgb="FFDDDDDD"/>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s>
  <cellStyleXfs count="2">
    <xf numFmtId="0" fontId="0" fillId="0" borderId="0"/>
    <xf numFmtId="0" fontId="27" fillId="0" borderId="0" applyNumberFormat="0" applyFill="0" applyBorder="0" applyAlignment="0" applyProtection="0"/>
  </cellStyleXfs>
  <cellXfs count="600">
    <xf numFmtId="0" fontId="0" fillId="0" borderId="0" xfId="0"/>
    <xf numFmtId="0" fontId="0" fillId="0" borderId="1" xfId="0" applyBorder="1"/>
    <xf numFmtId="15" fontId="0" fillId="0" borderId="1" xfId="0" applyNumberFormat="1" applyBorder="1"/>
    <xf numFmtId="0" fontId="1" fillId="0" borderId="1" xfId="0" applyFont="1" applyBorder="1"/>
    <xf numFmtId="0" fontId="0" fillId="0" borderId="2" xfId="0" applyBorder="1"/>
    <xf numFmtId="0" fontId="0" fillId="0" borderId="5" xfId="0" applyBorder="1"/>
    <xf numFmtId="0" fontId="0" fillId="0" borderId="6" xfId="0" applyBorder="1"/>
    <xf numFmtId="0" fontId="0" fillId="0" borderId="7" xfId="0" applyBorder="1"/>
    <xf numFmtId="0" fontId="2" fillId="0" borderId="1" xfId="0" applyFont="1" applyBorder="1" applyAlignment="1">
      <alignment vertical="center" wrapText="1"/>
    </xf>
    <xf numFmtId="0" fontId="2" fillId="0" borderId="1" xfId="0" applyFont="1" applyBorder="1"/>
    <xf numFmtId="0" fontId="0" fillId="0" borderId="1" xfId="0" applyBorder="1" applyAlignment="1">
      <alignment wrapText="1"/>
    </xf>
    <xf numFmtId="0" fontId="0" fillId="0" borderId="9" xfId="0" applyBorder="1"/>
    <xf numFmtId="0" fontId="0" fillId="0" borderId="9" xfId="0" applyBorder="1" applyAlignment="1">
      <alignment wrapText="1"/>
    </xf>
    <xf numFmtId="0" fontId="0" fillId="0" borderId="10" xfId="0" applyBorder="1"/>
    <xf numFmtId="0" fontId="0" fillId="0" borderId="12" xfId="0" applyBorder="1"/>
    <xf numFmtId="0" fontId="0" fillId="0" borderId="14" xfId="0" applyBorder="1"/>
    <xf numFmtId="0" fontId="0" fillId="0" borderId="15" xfId="0" applyBorder="1"/>
    <xf numFmtId="0" fontId="1" fillId="0" borderId="5" xfId="0" applyFont="1" applyBorder="1"/>
    <xf numFmtId="0" fontId="1" fillId="0" borderId="16" xfId="0" applyFont="1" applyBorder="1"/>
    <xf numFmtId="0" fontId="1" fillId="0" borderId="17" xfId="0" applyFont="1" applyBorder="1"/>
    <xf numFmtId="15" fontId="0" fillId="0" borderId="2" xfId="0" applyNumberFormat="1" applyBorder="1"/>
    <xf numFmtId="0" fontId="0" fillId="0" borderId="18" xfId="0" applyBorder="1"/>
    <xf numFmtId="15" fontId="0" fillId="0" borderId="5" xfId="0" applyNumberFormat="1" applyBorder="1"/>
    <xf numFmtId="0" fontId="0" fillId="0" borderId="16" xfId="0" applyBorder="1"/>
    <xf numFmtId="0" fontId="0" fillId="0" borderId="17" xfId="0" applyBorder="1"/>
    <xf numFmtId="15" fontId="0" fillId="0" borderId="8" xfId="0" applyNumberFormat="1" applyBorder="1"/>
    <xf numFmtId="0" fontId="0" fillId="0" borderId="22" xfId="0" applyBorder="1"/>
    <xf numFmtId="0" fontId="0" fillId="0" borderId="11" xfId="0" applyBorder="1"/>
    <xf numFmtId="0" fontId="0" fillId="0" borderId="13" xfId="0" applyBorder="1"/>
    <xf numFmtId="0" fontId="0" fillId="0" borderId="23" xfId="0" applyBorder="1"/>
    <xf numFmtId="0" fontId="2" fillId="2" borderId="1" xfId="0" applyFont="1" applyFill="1" applyBorder="1" applyAlignment="1">
      <alignment vertical="center" wrapText="1"/>
    </xf>
    <xf numFmtId="0" fontId="0" fillId="2" borderId="1" xfId="0" applyFill="1" applyBorder="1"/>
    <xf numFmtId="0" fontId="1" fillId="0" borderId="0" xfId="0" applyFont="1"/>
    <xf numFmtId="0" fontId="1" fillId="0" borderId="0" xfId="0" applyFont="1" applyAlignment="1">
      <alignment wrapText="1"/>
    </xf>
    <xf numFmtId="0" fontId="0" fillId="3" borderId="1" xfId="0" applyFill="1" applyBorder="1"/>
    <xf numFmtId="0" fontId="0" fillId="3" borderId="1" xfId="0" applyFill="1" applyBorder="1" applyAlignment="1">
      <alignment wrapText="1"/>
    </xf>
    <xf numFmtId="0" fontId="0" fillId="3" borderId="12" xfId="0" applyFill="1" applyBorder="1"/>
    <xf numFmtId="0" fontId="0" fillId="3" borderId="9" xfId="0" applyFill="1" applyBorder="1"/>
    <xf numFmtId="0" fontId="0" fillId="3" borderId="9" xfId="0" applyFill="1" applyBorder="1" applyAlignment="1">
      <alignment wrapText="1"/>
    </xf>
    <xf numFmtId="0" fontId="0" fillId="3" borderId="10" xfId="0" applyFill="1" applyBorder="1"/>
    <xf numFmtId="0" fontId="0" fillId="2" borderId="14" xfId="0" applyFill="1" applyBorder="1"/>
    <xf numFmtId="0" fontId="0" fillId="2" borderId="15" xfId="0" applyFill="1" applyBorder="1"/>
    <xf numFmtId="0" fontId="0" fillId="2" borderId="16" xfId="0" applyFill="1" applyBorder="1" applyAlignment="1">
      <alignment wrapText="1"/>
    </xf>
    <xf numFmtId="0" fontId="0" fillId="3" borderId="16" xfId="0" applyFill="1" applyBorder="1"/>
    <xf numFmtId="0" fontId="0" fillId="3" borderId="19" xfId="0" applyFill="1" applyBorder="1" applyAlignment="1">
      <alignment wrapText="1"/>
    </xf>
    <xf numFmtId="0" fontId="0" fillId="3" borderId="15" xfId="0" applyFill="1" applyBorder="1"/>
    <xf numFmtId="0" fontId="0" fillId="3" borderId="18" xfId="0" applyFill="1" applyBorder="1"/>
    <xf numFmtId="0" fontId="0" fillId="3" borderId="10" xfId="0" applyFill="1" applyBorder="1" applyAlignment="1">
      <alignment wrapText="1"/>
    </xf>
    <xf numFmtId="0" fontId="1" fillId="0" borderId="18" xfId="0" applyFont="1" applyBorder="1"/>
    <xf numFmtId="0" fontId="0" fillId="3" borderId="14" xfId="0" applyFill="1" applyBorder="1"/>
    <xf numFmtId="0" fontId="0" fillId="3" borderId="17" xfId="0" applyFill="1" applyBorder="1"/>
    <xf numFmtId="0" fontId="0" fillId="3" borderId="26" xfId="0" applyFill="1" applyBorder="1" applyAlignment="1">
      <alignment wrapText="1"/>
    </xf>
    <xf numFmtId="0" fontId="0" fillId="0" borderId="27" xfId="0" applyBorder="1"/>
    <xf numFmtId="0" fontId="0" fillId="0" borderId="27" xfId="0" applyBorder="1" applyAlignment="1">
      <alignment wrapText="1"/>
    </xf>
    <xf numFmtId="0" fontId="0" fillId="0" borderId="32" xfId="0" applyBorder="1"/>
    <xf numFmtId="0" fontId="2" fillId="0" borderId="27" xfId="0" applyFont="1" applyBorder="1"/>
    <xf numFmtId="0" fontId="2" fillId="0" borderId="27" xfId="0" applyFont="1" applyBorder="1" applyAlignment="1">
      <alignment vertical="center" wrapText="1"/>
    </xf>
    <xf numFmtId="0" fontId="2" fillId="0" borderId="9" xfId="0" applyFont="1" applyBorder="1" applyAlignment="1">
      <alignment vertical="center" wrapText="1"/>
    </xf>
    <xf numFmtId="0" fontId="2" fillId="0" borderId="0" xfId="0" applyFont="1"/>
    <xf numFmtId="0" fontId="2" fillId="2" borderId="0" xfId="0" applyFont="1" applyFill="1"/>
    <xf numFmtId="0" fontId="0" fillId="2" borderId="12" xfId="0" applyFill="1" applyBorder="1"/>
    <xf numFmtId="0" fontId="2" fillId="0" borderId="14" xfId="0" applyFont="1" applyBorder="1" applyAlignment="1">
      <alignment vertical="center" wrapText="1"/>
    </xf>
    <xf numFmtId="0" fontId="2" fillId="0" borderId="23" xfId="0" applyFont="1" applyBorder="1" applyAlignment="1">
      <alignment vertical="center" wrapText="1"/>
    </xf>
    <xf numFmtId="0" fontId="0" fillId="3" borderId="16" xfId="0" applyFill="1" applyBorder="1" applyAlignment="1">
      <alignment wrapText="1"/>
    </xf>
    <xf numFmtId="0" fontId="2" fillId="2" borderId="23" xfId="0" applyFont="1" applyFill="1" applyBorder="1" applyAlignment="1">
      <alignment vertical="center" wrapText="1"/>
    </xf>
    <xf numFmtId="0" fontId="0" fillId="0" borderId="31" xfId="0" applyBorder="1"/>
    <xf numFmtId="0" fontId="2" fillId="0" borderId="16" xfId="0" applyFont="1" applyBorder="1" applyAlignment="1">
      <alignment vertical="center" wrapText="1"/>
    </xf>
    <xf numFmtId="0" fontId="0" fillId="0" borderId="24" xfId="0" applyBorder="1"/>
    <xf numFmtId="0" fontId="0" fillId="2" borderId="0" xfId="0" applyFill="1"/>
    <xf numFmtId="0" fontId="0" fillId="0" borderId="29" xfId="0" applyBorder="1"/>
    <xf numFmtId="0" fontId="0" fillId="2" borderId="23" xfId="0" applyFill="1" applyBorder="1"/>
    <xf numFmtId="0" fontId="3" fillId="3" borderId="22" xfId="0" applyFont="1" applyFill="1" applyBorder="1"/>
    <xf numFmtId="0" fontId="0" fillId="2" borderId="17" xfId="0" applyFill="1" applyBorder="1" applyAlignment="1">
      <alignment wrapText="1"/>
    </xf>
    <xf numFmtId="0" fontId="0" fillId="3" borderId="34" xfId="0" applyFill="1" applyBorder="1"/>
    <xf numFmtId="0" fontId="0" fillId="3" borderId="35" xfId="0" applyFill="1" applyBorder="1"/>
    <xf numFmtId="0" fontId="0" fillId="2" borderId="37" xfId="0" applyFill="1" applyBorder="1" applyAlignment="1">
      <alignment wrapText="1"/>
    </xf>
    <xf numFmtId="15" fontId="0" fillId="2" borderId="1" xfId="0" applyNumberFormat="1" applyFill="1" applyBorder="1"/>
    <xf numFmtId="0" fontId="0" fillId="0" borderId="23" xfId="0" applyBorder="1" applyAlignment="1">
      <alignment wrapText="1"/>
    </xf>
    <xf numFmtId="0" fontId="0" fillId="0" borderId="6" xfId="0" applyBorder="1" applyAlignment="1">
      <alignment wrapText="1"/>
    </xf>
    <xf numFmtId="0" fontId="0" fillId="0" borderId="14" xfId="0" applyBorder="1" applyAlignment="1">
      <alignment wrapText="1"/>
    </xf>
    <xf numFmtId="15" fontId="0" fillId="3" borderId="1" xfId="0" applyNumberFormat="1" applyFill="1" applyBorder="1"/>
    <xf numFmtId="0" fontId="1" fillId="0" borderId="27" xfId="0" applyFont="1" applyBorder="1"/>
    <xf numFmtId="15" fontId="0" fillId="0" borderId="11" xfId="0" applyNumberFormat="1" applyBorder="1"/>
    <xf numFmtId="0" fontId="4" fillId="0" borderId="0" xfId="0" applyFont="1"/>
    <xf numFmtId="0" fontId="0" fillId="3" borderId="28" xfId="0" applyFill="1" applyBorder="1"/>
    <xf numFmtId="0" fontId="0" fillId="3" borderId="6" xfId="0" applyFill="1" applyBorder="1" applyAlignment="1">
      <alignment wrapText="1"/>
    </xf>
    <xf numFmtId="15" fontId="0" fillId="3" borderId="2" xfId="0" applyNumberFormat="1" applyFill="1" applyBorder="1"/>
    <xf numFmtId="0" fontId="0" fillId="3" borderId="2" xfId="0" applyFill="1" applyBorder="1"/>
    <xf numFmtId="0" fontId="1" fillId="3" borderId="1" xfId="0" applyFont="1" applyFill="1" applyBorder="1" applyAlignment="1">
      <alignment wrapText="1"/>
    </xf>
    <xf numFmtId="0" fontId="1" fillId="3" borderId="1" xfId="0" applyFont="1" applyFill="1" applyBorder="1"/>
    <xf numFmtId="0" fontId="1" fillId="3" borderId="2" xfId="0" applyFont="1" applyFill="1" applyBorder="1"/>
    <xf numFmtId="0" fontId="1" fillId="3" borderId="16" xfId="0" applyFont="1" applyFill="1" applyBorder="1" applyAlignment="1">
      <alignment wrapText="1"/>
    </xf>
    <xf numFmtId="0" fontId="1" fillId="3" borderId="29" xfId="0" applyFont="1" applyFill="1" applyBorder="1"/>
    <xf numFmtId="0" fontId="1" fillId="3" borderId="10" xfId="0" applyFont="1" applyFill="1" applyBorder="1"/>
    <xf numFmtId="0" fontId="1" fillId="3" borderId="12" xfId="0" applyFont="1" applyFill="1" applyBorder="1"/>
    <xf numFmtId="0" fontId="1" fillId="3" borderId="14" xfId="0" applyFont="1" applyFill="1" applyBorder="1"/>
    <xf numFmtId="15" fontId="0" fillId="4" borderId="8" xfId="0" applyNumberFormat="1" applyFill="1" applyBorder="1"/>
    <xf numFmtId="0" fontId="0" fillId="4" borderId="9" xfId="0" applyFill="1" applyBorder="1"/>
    <xf numFmtId="0" fontId="0" fillId="4" borderId="10" xfId="0" applyFill="1" applyBorder="1"/>
    <xf numFmtId="15" fontId="0" fillId="4" borderId="11" xfId="0" applyNumberFormat="1" applyFill="1" applyBorder="1"/>
    <xf numFmtId="0" fontId="0" fillId="4" borderId="1" xfId="0" applyFill="1" applyBorder="1"/>
    <xf numFmtId="0" fontId="0" fillId="4" borderId="12" xfId="0" applyFill="1" applyBorder="1"/>
    <xf numFmtId="15" fontId="0" fillId="4" borderId="13" xfId="0" applyNumberFormat="1" applyFill="1" applyBorder="1"/>
    <xf numFmtId="0" fontId="0" fillId="4" borderId="14" xfId="0" applyFill="1" applyBorder="1"/>
    <xf numFmtId="0" fontId="0" fillId="4" borderId="15" xfId="0" applyFill="1" applyBorder="1"/>
    <xf numFmtId="15" fontId="0" fillId="4" borderId="5" xfId="0" applyNumberFormat="1" applyFill="1" applyBorder="1"/>
    <xf numFmtId="0" fontId="0" fillId="4" borderId="16" xfId="0" applyFill="1" applyBorder="1"/>
    <xf numFmtId="0" fontId="0" fillId="4" borderId="17" xfId="0" applyFill="1" applyBorder="1"/>
    <xf numFmtId="0" fontId="1" fillId="3" borderId="2" xfId="0" applyFont="1" applyFill="1" applyBorder="1" applyAlignment="1">
      <alignment wrapText="1"/>
    </xf>
    <xf numFmtId="0" fontId="1" fillId="0" borderId="45" xfId="0" applyFont="1" applyBorder="1"/>
    <xf numFmtId="0" fontId="1" fillId="3" borderId="0" xfId="0" applyFont="1" applyFill="1"/>
    <xf numFmtId="15" fontId="0" fillId="3" borderId="44" xfId="0" applyNumberFormat="1" applyFill="1" applyBorder="1"/>
    <xf numFmtId="0" fontId="0" fillId="3" borderId="23" xfId="0" applyFill="1" applyBorder="1"/>
    <xf numFmtId="15" fontId="0" fillId="3" borderId="35" xfId="0" applyNumberFormat="1" applyFill="1" applyBorder="1"/>
    <xf numFmtId="0" fontId="5" fillId="3" borderId="0" xfId="0" applyFont="1" applyFill="1"/>
    <xf numFmtId="0" fontId="1" fillId="3" borderId="35" xfId="0" applyFont="1" applyFill="1" applyBorder="1" applyAlignment="1">
      <alignment wrapText="1"/>
    </xf>
    <xf numFmtId="0" fontId="1" fillId="3" borderId="32" xfId="0" applyFont="1" applyFill="1" applyBorder="1" applyAlignment="1">
      <alignment wrapText="1"/>
    </xf>
    <xf numFmtId="0" fontId="1" fillId="3" borderId="23" xfId="0" applyFont="1" applyFill="1" applyBorder="1"/>
    <xf numFmtId="15" fontId="0" fillId="3" borderId="27" xfId="0" applyNumberFormat="1" applyFill="1" applyBorder="1"/>
    <xf numFmtId="0" fontId="0" fillId="3" borderId="27" xfId="0" applyFill="1" applyBorder="1"/>
    <xf numFmtId="0" fontId="1" fillId="3" borderId="27" xfId="0" applyFont="1" applyFill="1" applyBorder="1" applyAlignment="1">
      <alignment wrapText="1"/>
    </xf>
    <xf numFmtId="0" fontId="0" fillId="3" borderId="44" xfId="0" applyFill="1" applyBorder="1"/>
    <xf numFmtId="0" fontId="1" fillId="3" borderId="19" xfId="0" applyFont="1" applyFill="1" applyBorder="1" applyAlignment="1">
      <alignment wrapText="1"/>
    </xf>
    <xf numFmtId="0" fontId="6" fillId="3" borderId="1" xfId="0" applyFont="1" applyFill="1" applyBorder="1"/>
    <xf numFmtId="0" fontId="2" fillId="0" borderId="9" xfId="0" applyFont="1" applyBorder="1"/>
    <xf numFmtId="0" fontId="0" fillId="0" borderId="0" xfId="0" applyAlignment="1">
      <alignment horizontal="center" vertical="center" wrapText="1"/>
    </xf>
    <xf numFmtId="0" fontId="0" fillId="3" borderId="27" xfId="0" applyFill="1" applyBorder="1" applyAlignment="1">
      <alignment wrapText="1"/>
    </xf>
    <xf numFmtId="0" fontId="1" fillId="3" borderId="27" xfId="0" applyFont="1" applyFill="1" applyBorder="1"/>
    <xf numFmtId="0" fontId="1" fillId="0" borderId="47" xfId="0" applyFont="1" applyBorder="1"/>
    <xf numFmtId="0" fontId="0" fillId="3" borderId="48" xfId="0" applyFill="1" applyBorder="1" applyAlignment="1">
      <alignment wrapText="1"/>
    </xf>
    <xf numFmtId="0" fontId="0" fillId="3" borderId="49" xfId="0" applyFill="1" applyBorder="1" applyAlignment="1">
      <alignment wrapText="1"/>
    </xf>
    <xf numFmtId="0" fontId="0" fillId="3" borderId="50" xfId="0" applyFill="1" applyBorder="1"/>
    <xf numFmtId="0" fontId="0" fillId="3" borderId="47" xfId="0" applyFill="1" applyBorder="1"/>
    <xf numFmtId="0" fontId="0" fillId="3" borderId="51" xfId="0" applyFill="1" applyBorder="1" applyAlignment="1">
      <alignment wrapText="1"/>
    </xf>
    <xf numFmtId="0" fontId="0" fillId="3" borderId="41" xfId="0" applyFill="1" applyBorder="1" applyAlignment="1">
      <alignment wrapText="1"/>
    </xf>
    <xf numFmtId="0" fontId="0" fillId="2" borderId="51" xfId="0" applyFill="1" applyBorder="1" applyAlignment="1">
      <alignment wrapText="1"/>
    </xf>
    <xf numFmtId="0" fontId="0" fillId="3" borderId="23" xfId="0" applyFill="1" applyBorder="1" applyAlignment="1">
      <alignment wrapText="1"/>
    </xf>
    <xf numFmtId="0" fontId="0" fillId="3" borderId="18" xfId="0" applyFill="1" applyBorder="1" applyAlignment="1">
      <alignment wrapText="1"/>
    </xf>
    <xf numFmtId="0" fontId="1" fillId="3" borderId="18" xfId="0" applyFont="1" applyFill="1" applyBorder="1" applyAlignment="1">
      <alignment wrapText="1"/>
    </xf>
    <xf numFmtId="0" fontId="1" fillId="3" borderId="47" xfId="0" applyFont="1" applyFill="1" applyBorder="1" applyAlignment="1">
      <alignment wrapText="1"/>
    </xf>
    <xf numFmtId="0" fontId="1" fillId="3" borderId="28" xfId="0" applyFont="1" applyFill="1" applyBorder="1" applyAlignment="1">
      <alignment wrapText="1"/>
    </xf>
    <xf numFmtId="0" fontId="1" fillId="3" borderId="23" xfId="0" applyFont="1" applyFill="1" applyBorder="1" applyAlignment="1">
      <alignment wrapText="1"/>
    </xf>
    <xf numFmtId="0" fontId="1" fillId="3" borderId="52" xfId="0" applyFont="1" applyFill="1" applyBorder="1"/>
    <xf numFmtId="0" fontId="1" fillId="3" borderId="49" xfId="0" applyFont="1" applyFill="1" applyBorder="1"/>
    <xf numFmtId="0" fontId="1" fillId="0" borderId="6" xfId="0" applyFont="1" applyBorder="1" applyAlignment="1">
      <alignment wrapText="1"/>
    </xf>
    <xf numFmtId="0" fontId="1" fillId="0" borderId="6" xfId="0" applyFont="1" applyBorder="1"/>
    <xf numFmtId="0" fontId="1" fillId="2" borderId="6" xfId="0" applyFont="1" applyFill="1" applyBorder="1" applyAlignment="1">
      <alignment wrapText="1"/>
    </xf>
    <xf numFmtId="15" fontId="1" fillId="2" borderId="6" xfId="0" applyNumberFormat="1" applyFont="1" applyFill="1" applyBorder="1" applyAlignment="1">
      <alignment wrapText="1"/>
    </xf>
    <xf numFmtId="15" fontId="1" fillId="0" borderId="6" xfId="0" applyNumberFormat="1" applyFont="1" applyBorder="1"/>
    <xf numFmtId="0" fontId="1" fillId="0" borderId="7" xfId="0" applyFont="1" applyBorder="1"/>
    <xf numFmtId="15" fontId="1" fillId="3" borderId="1" xfId="0" applyNumberFormat="1" applyFont="1" applyFill="1" applyBorder="1" applyAlignment="1">
      <alignment wrapText="1"/>
    </xf>
    <xf numFmtId="15" fontId="1" fillId="3" borderId="1" xfId="0" applyNumberFormat="1" applyFont="1" applyFill="1" applyBorder="1"/>
    <xf numFmtId="15" fontId="0" fillId="3" borderId="46" xfId="0" applyNumberFormat="1" applyFill="1" applyBorder="1"/>
    <xf numFmtId="15" fontId="1" fillId="0" borderId="41" xfId="0" applyNumberFormat="1" applyFont="1" applyBorder="1"/>
    <xf numFmtId="0" fontId="1" fillId="3" borderId="46" xfId="0" applyFont="1" applyFill="1" applyBorder="1" applyAlignment="1">
      <alignment wrapText="1"/>
    </xf>
    <xf numFmtId="0" fontId="0" fillId="3" borderId="0" xfId="0" applyFill="1"/>
    <xf numFmtId="0" fontId="0" fillId="3" borderId="19" xfId="0" applyFill="1" applyBorder="1"/>
    <xf numFmtId="0" fontId="0" fillId="3" borderId="36" xfId="0" applyFill="1" applyBorder="1"/>
    <xf numFmtId="15" fontId="0" fillId="3" borderId="0" xfId="0" applyNumberFormat="1" applyFill="1"/>
    <xf numFmtId="0" fontId="2" fillId="0" borderId="1" xfId="0" applyFont="1" applyBorder="1" applyAlignment="1">
      <alignment wrapText="1"/>
    </xf>
    <xf numFmtId="0" fontId="2" fillId="0" borderId="12" xfId="0" applyFont="1" applyBorder="1"/>
    <xf numFmtId="0" fontId="2" fillId="0" borderId="14" xfId="0" applyFont="1" applyBorder="1"/>
    <xf numFmtId="0" fontId="2" fillId="0" borderId="15" xfId="0" applyFont="1" applyBorder="1"/>
    <xf numFmtId="0" fontId="2" fillId="0" borderId="53" xfId="0" applyFont="1" applyBorder="1" applyAlignment="1">
      <alignment vertical="center" wrapText="1"/>
    </xf>
    <xf numFmtId="0" fontId="2" fillId="0" borderId="54" xfId="0" applyFont="1" applyBorder="1" applyAlignment="1">
      <alignment vertical="center" wrapText="1"/>
    </xf>
    <xf numFmtId="0" fontId="1" fillId="3" borderId="49" xfId="0" applyFont="1" applyFill="1" applyBorder="1" applyAlignment="1">
      <alignment wrapText="1"/>
    </xf>
    <xf numFmtId="0" fontId="0" fillId="3" borderId="2" xfId="0" applyFill="1" applyBorder="1" applyAlignment="1">
      <alignment wrapText="1"/>
    </xf>
    <xf numFmtId="15" fontId="0" fillId="0" borderId="3" xfId="0" applyNumberFormat="1" applyBorder="1"/>
    <xf numFmtId="0" fontId="2" fillId="0" borderId="22" xfId="0" applyFont="1" applyBorder="1"/>
    <xf numFmtId="0" fontId="2" fillId="0" borderId="6" xfId="0" applyFont="1" applyBorder="1" applyAlignment="1">
      <alignment vertical="center" wrapText="1"/>
    </xf>
    <xf numFmtId="0" fontId="2" fillId="0" borderId="55" xfId="0" applyFont="1" applyBorder="1"/>
    <xf numFmtId="0" fontId="0" fillId="0" borderId="4" xfId="0" applyBorder="1"/>
    <xf numFmtId="0" fontId="2" fillId="0" borderId="24" xfId="0" applyFont="1" applyBorder="1"/>
    <xf numFmtId="0" fontId="2" fillId="0" borderId="10" xfId="0" applyFont="1" applyBorder="1"/>
    <xf numFmtId="0" fontId="2" fillId="0" borderId="26" xfId="0" applyFont="1" applyBorder="1"/>
    <xf numFmtId="0" fontId="0" fillId="0" borderId="30" xfId="0" applyBorder="1"/>
    <xf numFmtId="0" fontId="2" fillId="0" borderId="31" xfId="0" applyFont="1" applyBorder="1"/>
    <xf numFmtId="0" fontId="2" fillId="0" borderId="16" xfId="0" applyFont="1" applyBorder="1"/>
    <xf numFmtId="0" fontId="2" fillId="0" borderId="17" xfId="0" applyFont="1" applyBorder="1"/>
    <xf numFmtId="15" fontId="0" fillId="0" borderId="0" xfId="0" applyNumberFormat="1"/>
    <xf numFmtId="0" fontId="0" fillId="2" borderId="27" xfId="0" applyFill="1" applyBorder="1"/>
    <xf numFmtId="0" fontId="1" fillId="3" borderId="56" xfId="0" applyFont="1" applyFill="1" applyBorder="1" applyAlignment="1">
      <alignment wrapText="1"/>
    </xf>
    <xf numFmtId="17" fontId="0" fillId="0" borderId="1" xfId="0" applyNumberFormat="1" applyBorder="1"/>
    <xf numFmtId="0" fontId="2" fillId="2" borderId="1" xfId="0" applyFont="1" applyFill="1" applyBorder="1"/>
    <xf numFmtId="17" fontId="0" fillId="0" borderId="1" xfId="0" quotePrefix="1" applyNumberFormat="1" applyBorder="1"/>
    <xf numFmtId="0" fontId="2" fillId="2" borderId="12" xfId="0" applyFont="1" applyFill="1" applyBorder="1"/>
    <xf numFmtId="0" fontId="2" fillId="0" borderId="32" xfId="0" applyFont="1" applyBorder="1" applyAlignment="1">
      <alignment vertical="center" wrapText="1"/>
    </xf>
    <xf numFmtId="0" fontId="2" fillId="0" borderId="7" xfId="0" applyFont="1" applyBorder="1"/>
    <xf numFmtId="0" fontId="2" fillId="2" borderId="28" xfId="0" applyFont="1" applyFill="1" applyBorder="1"/>
    <xf numFmtId="0" fontId="0" fillId="2" borderId="28" xfId="0" applyFill="1" applyBorder="1"/>
    <xf numFmtId="0" fontId="2" fillId="2" borderId="14" xfId="0" applyFont="1" applyFill="1" applyBorder="1" applyAlignment="1">
      <alignment vertical="center" wrapText="1"/>
    </xf>
    <xf numFmtId="0" fontId="0" fillId="2" borderId="29" xfId="0" applyFill="1" applyBorder="1"/>
    <xf numFmtId="0" fontId="0" fillId="3" borderId="1" xfId="0" applyFill="1" applyBorder="1" applyAlignment="1">
      <alignment horizontal="center" vertical="center" wrapText="1"/>
    </xf>
    <xf numFmtId="0" fontId="1" fillId="3" borderId="52" xfId="0" applyFont="1" applyFill="1" applyBorder="1" applyAlignment="1">
      <alignment wrapText="1"/>
    </xf>
    <xf numFmtId="0" fontId="1" fillId="3" borderId="0" xfId="0" applyFont="1" applyFill="1" applyAlignment="1">
      <alignment wrapText="1"/>
    </xf>
    <xf numFmtId="0" fontId="4" fillId="0" borderId="1" xfId="0" applyFont="1" applyBorder="1"/>
    <xf numFmtId="0" fontId="0" fillId="4" borderId="45" xfId="0" applyFill="1" applyBorder="1"/>
    <xf numFmtId="0" fontId="0" fillId="4" borderId="58" xfId="0" applyFill="1" applyBorder="1"/>
    <xf numFmtId="0" fontId="0" fillId="4" borderId="3" xfId="0" applyFill="1" applyBorder="1"/>
    <xf numFmtId="0" fontId="0" fillId="4" borderId="22" xfId="0" applyFill="1" applyBorder="1"/>
    <xf numFmtId="0" fontId="0" fillId="4" borderId="55" xfId="0" applyFill="1" applyBorder="1"/>
    <xf numFmtId="0" fontId="0" fillId="4" borderId="4" xfId="0" applyFill="1" applyBorder="1"/>
    <xf numFmtId="0" fontId="0" fillId="4" borderId="0" xfId="0" applyFill="1"/>
    <xf numFmtId="0" fontId="0" fillId="4" borderId="24" xfId="0" applyFill="1" applyBorder="1"/>
    <xf numFmtId="0" fontId="0" fillId="4" borderId="57" xfId="0" applyFill="1" applyBorder="1"/>
    <xf numFmtId="0" fontId="0" fillId="4" borderId="28" xfId="0" applyFill="1" applyBorder="1"/>
    <xf numFmtId="0" fontId="0" fillId="4" borderId="29" xfId="0" applyFill="1" applyBorder="1"/>
    <xf numFmtId="0" fontId="0" fillId="2" borderId="2" xfId="0" applyFill="1" applyBorder="1"/>
    <xf numFmtId="0" fontId="0" fillId="3" borderId="49" xfId="0" applyFill="1" applyBorder="1"/>
    <xf numFmtId="15" fontId="0" fillId="3" borderId="23" xfId="0" applyNumberFormat="1" applyFill="1" applyBorder="1"/>
    <xf numFmtId="0" fontId="1" fillId="3" borderId="32" xfId="0" applyFont="1" applyFill="1" applyBorder="1"/>
    <xf numFmtId="0" fontId="0" fillId="0" borderId="1" xfId="0" quotePrefix="1" applyBorder="1"/>
    <xf numFmtId="0" fontId="1" fillId="2" borderId="1" xfId="0" applyFont="1" applyFill="1" applyBorder="1" applyAlignment="1">
      <alignment wrapText="1"/>
    </xf>
    <xf numFmtId="17" fontId="0" fillId="0" borderId="27" xfId="0" quotePrefix="1" applyNumberFormat="1" applyBorder="1"/>
    <xf numFmtId="0" fontId="0" fillId="0" borderId="49" xfId="0" applyBorder="1"/>
    <xf numFmtId="0" fontId="0" fillId="0" borderId="20" xfId="0" applyBorder="1"/>
    <xf numFmtId="15" fontId="0" fillId="0" borderId="6" xfId="0" applyNumberFormat="1" applyBorder="1"/>
    <xf numFmtId="0" fontId="2" fillId="0" borderId="6" xfId="0" applyFont="1" applyBorder="1"/>
    <xf numFmtId="0" fontId="1" fillId="2" borderId="0" xfId="0" applyFont="1" applyFill="1"/>
    <xf numFmtId="15" fontId="0" fillId="2" borderId="27" xfId="0" applyNumberFormat="1" applyFill="1" applyBorder="1"/>
    <xf numFmtId="0" fontId="0" fillId="2" borderId="49" xfId="0" applyFill="1" applyBorder="1"/>
    <xf numFmtId="0" fontId="2" fillId="2" borderId="27" xfId="0" applyFont="1" applyFill="1" applyBorder="1"/>
    <xf numFmtId="0" fontId="2" fillId="2" borderId="27" xfId="0" applyFont="1" applyFill="1" applyBorder="1" applyAlignment="1">
      <alignment vertical="center" wrapText="1"/>
    </xf>
    <xf numFmtId="0" fontId="1" fillId="3" borderId="35" xfId="0" applyFont="1" applyFill="1" applyBorder="1"/>
    <xf numFmtId="15" fontId="0" fillId="0" borderId="45" xfId="0" applyNumberFormat="1" applyBorder="1"/>
    <xf numFmtId="0" fontId="2" fillId="0" borderId="23" xfId="0" applyFont="1" applyBorder="1"/>
    <xf numFmtId="0" fontId="0" fillId="2" borderId="0" xfId="0" applyFill="1" applyAlignment="1">
      <alignment horizontal="center" vertical="center" wrapText="1"/>
    </xf>
    <xf numFmtId="0" fontId="0" fillId="3" borderId="46" xfId="0" applyFill="1" applyBorder="1"/>
    <xf numFmtId="0" fontId="0" fillId="3" borderId="23" xfId="0" applyFill="1" applyBorder="1" applyAlignment="1">
      <alignment horizontal="center" vertical="center" wrapText="1"/>
    </xf>
    <xf numFmtId="17" fontId="0" fillId="0" borderId="12" xfId="0" quotePrefix="1" applyNumberFormat="1" applyBorder="1"/>
    <xf numFmtId="0" fontId="0" fillId="0" borderId="26" xfId="0" applyBorder="1"/>
    <xf numFmtId="0" fontId="0" fillId="0" borderId="19" xfId="0" applyBorder="1"/>
    <xf numFmtId="0" fontId="2" fillId="0" borderId="20" xfId="0" applyFont="1" applyBorder="1"/>
    <xf numFmtId="0" fontId="2" fillId="0" borderId="25" xfId="0" applyFont="1" applyBorder="1"/>
    <xf numFmtId="0" fontId="2" fillId="0" borderId="21" xfId="0" applyFont="1" applyBorder="1"/>
    <xf numFmtId="0" fontId="2" fillId="0" borderId="19" xfId="0" applyFont="1" applyBorder="1"/>
    <xf numFmtId="0" fontId="0" fillId="0" borderId="28" xfId="0" applyBorder="1"/>
    <xf numFmtId="0" fontId="2" fillId="0" borderId="59" xfId="0" applyFont="1" applyBorder="1"/>
    <xf numFmtId="0" fontId="2" fillId="0" borderId="32" xfId="0" applyFont="1" applyBorder="1"/>
    <xf numFmtId="0" fontId="0" fillId="3" borderId="18" xfId="0" applyFill="1" applyBorder="1" applyAlignment="1">
      <alignment horizontal="center" vertical="center" wrapText="1"/>
    </xf>
    <xf numFmtId="0" fontId="0" fillId="3" borderId="49" xfId="0" applyFill="1" applyBorder="1" applyAlignment="1">
      <alignment horizontal="center" vertical="center" wrapText="1"/>
    </xf>
    <xf numFmtId="0" fontId="0" fillId="2" borderId="1" xfId="0" applyFill="1" applyBorder="1" applyAlignment="1">
      <alignment wrapText="1"/>
    </xf>
    <xf numFmtId="0" fontId="0" fillId="3" borderId="2" xfId="0" applyFill="1" applyBorder="1" applyAlignment="1">
      <alignment horizontal="center" vertical="center" wrapText="1"/>
    </xf>
    <xf numFmtId="0" fontId="2" fillId="0" borderId="0" xfId="0" applyFont="1" applyAlignment="1">
      <alignment vertical="center" wrapText="1"/>
    </xf>
    <xf numFmtId="0" fontId="0" fillId="0" borderId="57" xfId="0" applyBorder="1"/>
    <xf numFmtId="0" fontId="0" fillId="2" borderId="11" xfId="0" applyFill="1" applyBorder="1"/>
    <xf numFmtId="0" fontId="2" fillId="0" borderId="28" xfId="0" applyFont="1" applyBorder="1"/>
    <xf numFmtId="0" fontId="2" fillId="0" borderId="29" xfId="0" applyFont="1" applyBorder="1"/>
    <xf numFmtId="17" fontId="0" fillId="0" borderId="0" xfId="0" applyNumberFormat="1"/>
    <xf numFmtId="0" fontId="2" fillId="0" borderId="33" xfId="0" applyFont="1" applyBorder="1"/>
    <xf numFmtId="15" fontId="0" fillId="0" borderId="4" xfId="0" applyNumberFormat="1" applyBorder="1"/>
    <xf numFmtId="0" fontId="2" fillId="2" borderId="6" xfId="0" applyFont="1" applyFill="1" applyBorder="1" applyAlignment="1">
      <alignment vertical="center" wrapText="1"/>
    </xf>
    <xf numFmtId="0" fontId="0" fillId="3" borderId="56" xfId="0" applyFill="1" applyBorder="1"/>
    <xf numFmtId="0" fontId="0" fillId="2" borderId="56" xfId="0" applyFill="1" applyBorder="1"/>
    <xf numFmtId="0" fontId="1" fillId="3" borderId="46" xfId="0" applyFont="1" applyFill="1" applyBorder="1"/>
    <xf numFmtId="0" fontId="9" fillId="3" borderId="35" xfId="0" applyFont="1" applyFill="1" applyBorder="1"/>
    <xf numFmtId="0" fontId="0" fillId="2" borderId="60" xfId="0" applyFill="1" applyBorder="1"/>
    <xf numFmtId="15" fontId="0" fillId="0" borderId="1" xfId="0" applyNumberFormat="1" applyBorder="1" applyAlignment="1">
      <alignment horizontal="center" vertical="center" wrapText="1"/>
    </xf>
    <xf numFmtId="15" fontId="1" fillId="0" borderId="1" xfId="0" applyNumberFormat="1" applyFont="1" applyBorder="1"/>
    <xf numFmtId="0" fontId="12" fillId="0" borderId="0" xfId="0" applyFont="1"/>
    <xf numFmtId="0" fontId="0" fillId="3" borderId="32" xfId="0" applyFill="1" applyBorder="1"/>
    <xf numFmtId="0" fontId="10" fillId="3" borderId="1" xfId="0" applyFont="1" applyFill="1" applyBorder="1"/>
    <xf numFmtId="0" fontId="11" fillId="3" borderId="1" xfId="0" applyFont="1" applyFill="1" applyBorder="1"/>
    <xf numFmtId="0" fontId="1" fillId="0" borderId="1" xfId="0" applyFont="1" applyBorder="1" applyAlignment="1">
      <alignment wrapText="1"/>
    </xf>
    <xf numFmtId="17" fontId="0" fillId="0" borderId="9" xfId="0" applyNumberFormat="1" applyBorder="1"/>
    <xf numFmtId="0" fontId="1" fillId="3" borderId="1" xfId="0" applyFont="1" applyFill="1" applyBorder="1" applyAlignment="1">
      <alignment horizontal="center" vertical="center" wrapText="1"/>
    </xf>
    <xf numFmtId="0" fontId="1" fillId="2" borderId="1" xfId="0" applyFont="1" applyFill="1" applyBorder="1"/>
    <xf numFmtId="0" fontId="1" fillId="3" borderId="23"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0" fillId="2" borderId="35" xfId="0" applyFill="1" applyBorder="1"/>
    <xf numFmtId="0" fontId="1" fillId="4" borderId="1" xfId="0" applyFont="1" applyFill="1" applyBorder="1" applyAlignment="1">
      <alignment horizontal="center" vertical="center" wrapText="1"/>
    </xf>
    <xf numFmtId="0" fontId="0" fillId="5" borderId="0" xfId="0" applyFill="1"/>
    <xf numFmtId="0" fontId="0" fillId="4" borderId="1" xfId="0" applyFill="1" applyBorder="1" applyAlignment="1">
      <alignment wrapText="1"/>
    </xf>
    <xf numFmtId="0" fontId="1" fillId="0" borderId="1" xfId="0" applyFont="1" applyBorder="1" applyAlignment="1">
      <alignment horizontal="center" vertical="center" wrapText="1"/>
    </xf>
    <xf numFmtId="0" fontId="0" fillId="0" borderId="35" xfId="0" applyBorder="1"/>
    <xf numFmtId="15" fontId="0" fillId="0" borderId="27" xfId="0" applyNumberFormat="1" applyBorder="1"/>
    <xf numFmtId="0" fontId="1" fillId="0" borderId="23" xfId="0" applyFont="1" applyBorder="1"/>
    <xf numFmtId="0" fontId="0" fillId="2" borderId="1" xfId="0" applyFill="1" applyBorder="1" applyAlignment="1">
      <alignment horizontal="center" vertical="center" wrapText="1"/>
    </xf>
    <xf numFmtId="0" fontId="1" fillId="2" borderId="1" xfId="0" applyFont="1" applyFill="1" applyBorder="1" applyAlignment="1">
      <alignment horizontal="center" vertical="center" wrapText="1"/>
    </xf>
    <xf numFmtId="15" fontId="1" fillId="0" borderId="1" xfId="0" applyNumberFormat="1" applyFont="1" applyBorder="1" applyAlignment="1">
      <alignment wrapText="1"/>
    </xf>
    <xf numFmtId="0" fontId="0" fillId="5" borderId="1" xfId="0" applyFill="1" applyBorder="1"/>
    <xf numFmtId="0" fontId="13" fillId="0" borderId="0" xfId="0" applyFont="1"/>
    <xf numFmtId="0" fontId="13" fillId="0" borderId="1" xfId="0" applyFont="1" applyBorder="1"/>
    <xf numFmtId="0" fontId="13" fillId="0" borderId="27" xfId="0" applyFont="1" applyBorder="1"/>
    <xf numFmtId="0" fontId="2" fillId="0" borderId="61" xfId="0" applyFont="1" applyBorder="1" applyAlignment="1">
      <alignment wrapText="1"/>
    </xf>
    <xf numFmtId="0" fontId="2" fillId="6" borderId="61" xfId="0" applyFont="1" applyFill="1" applyBorder="1" applyAlignment="1">
      <alignment wrapText="1"/>
    </xf>
    <xf numFmtId="0" fontId="2" fillId="0" borderId="62" xfId="0" applyFont="1" applyBorder="1" applyAlignment="1">
      <alignment wrapText="1"/>
    </xf>
    <xf numFmtId="0" fontId="2" fillId="0" borderId="63" xfId="0" applyFont="1" applyBorder="1" applyAlignment="1">
      <alignment vertical="center" wrapText="1"/>
    </xf>
    <xf numFmtId="0" fontId="2" fillId="0" borderId="61" xfId="0" applyFont="1" applyBorder="1" applyAlignment="1">
      <alignment vertical="center" wrapText="1"/>
    </xf>
    <xf numFmtId="0" fontId="0" fillId="7" borderId="1" xfId="0" applyFill="1" applyBorder="1"/>
    <xf numFmtId="0" fontId="0" fillId="7" borderId="0" xfId="0" applyFill="1"/>
    <xf numFmtId="0" fontId="0" fillId="7" borderId="64" xfId="0" applyFill="1" applyBorder="1"/>
    <xf numFmtId="0" fontId="0" fillId="0" borderId="65" xfId="0" applyBorder="1" applyAlignment="1">
      <alignment horizontal="center"/>
    </xf>
    <xf numFmtId="0" fontId="0" fillId="0" borderId="65" xfId="0" applyBorder="1" applyAlignment="1">
      <alignment horizontal="center" wrapText="1"/>
    </xf>
    <xf numFmtId="0" fontId="0" fillId="0" borderId="72" xfId="0" applyBorder="1" applyAlignment="1">
      <alignment horizontal="center"/>
    </xf>
    <xf numFmtId="0" fontId="0" fillId="0" borderId="71" xfId="0" applyBorder="1"/>
    <xf numFmtId="0" fontId="0" fillId="0" borderId="71" xfId="0" applyBorder="1" applyAlignment="1">
      <alignment horizontal="center"/>
    </xf>
    <xf numFmtId="0" fontId="0" fillId="0" borderId="65" xfId="0" quotePrefix="1" applyBorder="1" applyAlignment="1">
      <alignment horizontal="center"/>
    </xf>
    <xf numFmtId="0" fontId="0" fillId="0" borderId="73" xfId="0" applyBorder="1"/>
    <xf numFmtId="0" fontId="0" fillId="0" borderId="45" xfId="0" applyBorder="1"/>
    <xf numFmtId="0" fontId="0" fillId="0" borderId="74" xfId="0" applyBorder="1"/>
    <xf numFmtId="0" fontId="0" fillId="4" borderId="65" xfId="0" applyFill="1" applyBorder="1" applyAlignment="1">
      <alignment horizontal="center"/>
    </xf>
    <xf numFmtId="0" fontId="0" fillId="0" borderId="0" xfId="0" applyAlignment="1">
      <alignment horizontal="center"/>
    </xf>
    <xf numFmtId="0" fontId="0" fillId="0" borderId="0" xfId="0" applyAlignment="1">
      <alignment wrapText="1"/>
    </xf>
    <xf numFmtId="0" fontId="0" fillId="4" borderId="1" xfId="0" quotePrefix="1" applyFill="1" applyBorder="1"/>
    <xf numFmtId="0" fontId="0" fillId="4" borderId="8" xfId="0" applyFill="1" applyBorder="1"/>
    <xf numFmtId="0" fontId="0" fillId="4" borderId="9" xfId="0" quotePrefix="1" applyFill="1" applyBorder="1"/>
    <xf numFmtId="0" fontId="0" fillId="4" borderId="11" xfId="0" applyFill="1" applyBorder="1"/>
    <xf numFmtId="0" fontId="0" fillId="4" borderId="13" xfId="0" applyFill="1" applyBorder="1"/>
    <xf numFmtId="0" fontId="0" fillId="4" borderId="14" xfId="0" quotePrefix="1" applyFill="1" applyBorder="1"/>
    <xf numFmtId="0" fontId="0" fillId="4" borderId="30" xfId="0" applyFill="1" applyBorder="1"/>
    <xf numFmtId="0" fontId="0" fillId="4" borderId="27" xfId="0" applyFill="1" applyBorder="1"/>
    <xf numFmtId="0" fontId="0" fillId="4" borderId="27" xfId="0" quotePrefix="1" applyFill="1" applyBorder="1"/>
    <xf numFmtId="0" fontId="0" fillId="4" borderId="31" xfId="0" applyFill="1" applyBorder="1"/>
    <xf numFmtId="0" fontId="0" fillId="4" borderId="2" xfId="0" applyFill="1" applyBorder="1"/>
    <xf numFmtId="0" fontId="0" fillId="3" borderId="31" xfId="0" applyFill="1" applyBorder="1"/>
    <xf numFmtId="0" fontId="0" fillId="3" borderId="1" xfId="0" applyFill="1" applyBorder="1" applyAlignment="1">
      <alignment horizontal="left" vertical="center" wrapText="1"/>
    </xf>
    <xf numFmtId="0" fontId="0" fillId="3" borderId="1" xfId="0" applyFill="1" applyBorder="1" applyAlignment="1">
      <alignment vertical="center" wrapText="1"/>
    </xf>
    <xf numFmtId="15" fontId="0" fillId="0" borderId="1" xfId="0" applyNumberFormat="1" applyBorder="1" applyAlignment="1">
      <alignment wrapText="1"/>
    </xf>
    <xf numFmtId="16" fontId="0" fillId="0" borderId="1" xfId="0" applyNumberFormat="1" applyBorder="1"/>
    <xf numFmtId="0" fontId="0" fillId="8" borderId="23" xfId="0" applyFill="1" applyBorder="1"/>
    <xf numFmtId="0" fontId="0" fillId="0" borderId="3" xfId="0" applyBorder="1"/>
    <xf numFmtId="0" fontId="0" fillId="8" borderId="6" xfId="0" applyFill="1" applyBorder="1"/>
    <xf numFmtId="17" fontId="0" fillId="0" borderId="0" xfId="0" quotePrefix="1" applyNumberFormat="1"/>
    <xf numFmtId="0" fontId="0" fillId="0" borderId="8" xfId="0" applyBorder="1"/>
    <xf numFmtId="0" fontId="0" fillId="0" borderId="2" xfId="0" applyBorder="1" applyAlignment="1">
      <alignment wrapText="1"/>
    </xf>
    <xf numFmtId="0" fontId="2" fillId="0" borderId="27" xfId="0" applyFont="1" applyBorder="1" applyAlignment="1">
      <alignment wrapText="1"/>
    </xf>
    <xf numFmtId="0" fontId="9" fillId="0" borderId="1" xfId="0" applyFont="1" applyBorder="1" applyAlignment="1">
      <alignment wrapText="1"/>
    </xf>
    <xf numFmtId="0" fontId="9" fillId="0" borderId="1" xfId="0" applyFont="1" applyBorder="1"/>
    <xf numFmtId="0" fontId="0" fillId="7" borderId="49" xfId="0" applyFill="1" applyBorder="1"/>
    <xf numFmtId="14" fontId="0" fillId="0" borderId="1" xfId="0" applyNumberFormat="1" applyBorder="1"/>
    <xf numFmtId="15" fontId="0" fillId="2" borderId="64" xfId="0" applyNumberFormat="1" applyFill="1" applyBorder="1"/>
    <xf numFmtId="15" fontId="0" fillId="7" borderId="1" xfId="0" applyNumberFormat="1" applyFill="1" applyBorder="1"/>
    <xf numFmtId="15" fontId="0" fillId="7" borderId="1" xfId="0" applyNumberFormat="1" applyFill="1" applyBorder="1" applyAlignment="1">
      <alignment wrapText="1"/>
    </xf>
    <xf numFmtId="0" fontId="0" fillId="7" borderId="35" xfId="0" applyFill="1" applyBorder="1"/>
    <xf numFmtId="14" fontId="0" fillId="7" borderId="1" xfId="0" applyNumberFormat="1" applyFill="1" applyBorder="1"/>
    <xf numFmtId="15" fontId="0" fillId="7" borderId="0" xfId="0" applyNumberFormat="1" applyFill="1"/>
    <xf numFmtId="0" fontId="0" fillId="7" borderId="23" xfId="0" applyFill="1" applyBorder="1"/>
    <xf numFmtId="0" fontId="0" fillId="7" borderId="2" xfId="0" applyFill="1" applyBorder="1"/>
    <xf numFmtId="15" fontId="0" fillId="7" borderId="64" xfId="0" applyNumberFormat="1" applyFill="1" applyBorder="1"/>
    <xf numFmtId="15" fontId="0" fillId="2" borderId="1" xfId="0" applyNumberFormat="1" applyFill="1" applyBorder="1" applyAlignment="1">
      <alignment wrapText="1"/>
    </xf>
    <xf numFmtId="15" fontId="0" fillId="3" borderId="64" xfId="0" applyNumberFormat="1" applyFill="1" applyBorder="1"/>
    <xf numFmtId="16" fontId="0" fillId="7" borderId="1" xfId="0" applyNumberFormat="1" applyFill="1" applyBorder="1"/>
    <xf numFmtId="17" fontId="0" fillId="0" borderId="28" xfId="0" applyNumberFormat="1" applyBorder="1"/>
    <xf numFmtId="17" fontId="0" fillId="0" borderId="22" xfId="0" applyNumberFormat="1" applyBorder="1"/>
    <xf numFmtId="0" fontId="0" fillId="0" borderId="19" xfId="0" applyBorder="1" applyAlignment="1">
      <alignment wrapText="1"/>
    </xf>
    <xf numFmtId="15" fontId="0" fillId="3" borderId="1" xfId="0" applyNumberFormat="1" applyFill="1" applyBorder="1" applyAlignment="1">
      <alignment wrapText="1"/>
    </xf>
    <xf numFmtId="0" fontId="0" fillId="0" borderId="18" xfId="0" applyBorder="1" applyAlignment="1">
      <alignment wrapText="1"/>
    </xf>
    <xf numFmtId="0" fontId="9" fillId="3" borderId="18" xfId="0" applyFont="1" applyFill="1" applyBorder="1" applyAlignment="1">
      <alignment wrapText="1"/>
    </xf>
    <xf numFmtId="16" fontId="0" fillId="3" borderId="1" xfId="0" applyNumberFormat="1" applyFill="1" applyBorder="1"/>
    <xf numFmtId="0" fontId="1" fillId="7" borderId="1" xfId="0" applyFont="1" applyFill="1" applyBorder="1"/>
    <xf numFmtId="16" fontId="0" fillId="3" borderId="2" xfId="0" applyNumberFormat="1" applyFill="1" applyBorder="1"/>
    <xf numFmtId="16" fontId="0" fillId="2" borderId="1" xfId="0" applyNumberFormat="1" applyFill="1" applyBorder="1"/>
    <xf numFmtId="16" fontId="0" fillId="7" borderId="2" xfId="0" applyNumberFormat="1" applyFill="1" applyBorder="1"/>
    <xf numFmtId="15" fontId="1" fillId="2" borderId="1" xfId="0" applyNumberFormat="1" applyFont="1" applyFill="1" applyBorder="1"/>
    <xf numFmtId="16" fontId="1" fillId="3" borderId="1" xfId="0" applyNumberFormat="1" applyFont="1" applyFill="1" applyBorder="1"/>
    <xf numFmtId="0" fontId="0" fillId="7" borderId="27" xfId="0" applyFill="1" applyBorder="1"/>
    <xf numFmtId="16" fontId="1" fillId="0" borderId="1" xfId="0" applyNumberFormat="1" applyFont="1" applyBorder="1"/>
    <xf numFmtId="0" fontId="19" fillId="3" borderId="0" xfId="0" applyFont="1" applyFill="1"/>
    <xf numFmtId="0" fontId="1" fillId="7" borderId="0" xfId="0" applyFont="1" applyFill="1"/>
    <xf numFmtId="17" fontId="0" fillId="0" borderId="9" xfId="0" quotePrefix="1" applyNumberFormat="1" applyBorder="1"/>
    <xf numFmtId="0" fontId="0" fillId="0" borderId="13" xfId="0" applyBorder="1" applyAlignment="1">
      <alignment wrapText="1"/>
    </xf>
    <xf numFmtId="15" fontId="0" fillId="0" borderId="14" xfId="0" applyNumberFormat="1" applyBorder="1"/>
    <xf numFmtId="0" fontId="1" fillId="9" borderId="8" xfId="0" applyFont="1" applyFill="1" applyBorder="1"/>
    <xf numFmtId="0" fontId="1" fillId="9" borderId="9" xfId="0" applyFont="1" applyFill="1" applyBorder="1" applyAlignment="1">
      <alignment wrapText="1"/>
    </xf>
    <xf numFmtId="0" fontId="1" fillId="9" borderId="10" xfId="0" applyFont="1" applyFill="1" applyBorder="1"/>
    <xf numFmtId="0" fontId="0" fillId="7" borderId="44" xfId="0" applyFill="1" applyBorder="1"/>
    <xf numFmtId="0" fontId="0" fillId="7" borderId="46" xfId="0" applyFill="1" applyBorder="1"/>
    <xf numFmtId="17" fontId="0" fillId="0" borderId="27" xfId="0" applyNumberFormat="1" applyBorder="1"/>
    <xf numFmtId="0" fontId="9" fillId="3" borderId="1" xfId="0" applyFont="1" applyFill="1" applyBorder="1"/>
    <xf numFmtId="0" fontId="0" fillId="10" borderId="1" xfId="0" applyFill="1" applyBorder="1"/>
    <xf numFmtId="0" fontId="0" fillId="10" borderId="1" xfId="0" applyFill="1" applyBorder="1" applyAlignment="1">
      <alignment wrapText="1"/>
    </xf>
    <xf numFmtId="0" fontId="1" fillId="4" borderId="1" xfId="0" applyFont="1" applyFill="1" applyBorder="1" applyAlignment="1">
      <alignment wrapText="1"/>
    </xf>
    <xf numFmtId="0" fontId="15" fillId="0" borderId="0" xfId="0" applyFont="1"/>
    <xf numFmtId="0" fontId="1" fillId="4" borderId="1" xfId="0" applyFont="1" applyFill="1" applyBorder="1"/>
    <xf numFmtId="0" fontId="1" fillId="0" borderId="27" xfId="0" applyFont="1" applyBorder="1" applyAlignment="1">
      <alignment wrapText="1"/>
    </xf>
    <xf numFmtId="0" fontId="0" fillId="4" borderId="27" xfId="0" applyFill="1" applyBorder="1" applyAlignment="1">
      <alignment wrapText="1"/>
    </xf>
    <xf numFmtId="0" fontId="0" fillId="0" borderId="27" xfId="0" applyBorder="1" applyAlignment="1">
      <alignment horizontal="center" vertical="center" wrapText="1"/>
    </xf>
    <xf numFmtId="0" fontId="0" fillId="0" borderId="23" xfId="0" applyBorder="1" applyAlignment="1">
      <alignment horizontal="center" vertical="center" wrapText="1"/>
    </xf>
    <xf numFmtId="0" fontId="0" fillId="0" borderId="1" xfId="0" applyBorder="1" applyAlignment="1">
      <alignment horizontal="center"/>
    </xf>
    <xf numFmtId="0" fontId="0" fillId="5" borderId="1" xfId="0" applyFill="1" applyBorder="1" applyAlignment="1">
      <alignment wrapText="1"/>
    </xf>
    <xf numFmtId="0" fontId="1" fillId="9" borderId="48" xfId="0" applyFont="1" applyFill="1" applyBorder="1" applyAlignment="1">
      <alignment wrapText="1"/>
    </xf>
    <xf numFmtId="15" fontId="0" fillId="0" borderId="50" xfId="0" applyNumberFormat="1" applyBorder="1"/>
    <xf numFmtId="0" fontId="0" fillId="0" borderId="2" xfId="0" applyBorder="1" applyAlignment="1">
      <alignment horizontal="center" vertical="center" wrapText="1"/>
    </xf>
    <xf numFmtId="16" fontId="1" fillId="0" borderId="1" xfId="0" applyNumberFormat="1" applyFont="1" applyBorder="1" applyAlignment="1">
      <alignment wrapText="1"/>
    </xf>
    <xf numFmtId="0" fontId="0" fillId="0" borderId="14" xfId="0" quotePrefix="1" applyBorder="1"/>
    <xf numFmtId="15" fontId="0" fillId="0" borderId="23" xfId="0" applyNumberFormat="1" applyBorder="1"/>
    <xf numFmtId="0" fontId="20" fillId="3" borderId="0" xfId="0" applyFont="1" applyFill="1"/>
    <xf numFmtId="0" fontId="21" fillId="3" borderId="0" xfId="0" applyFont="1" applyFill="1"/>
    <xf numFmtId="0" fontId="23" fillId="0" borderId="0" xfId="0" applyFont="1" applyAlignment="1">
      <alignment vertical="center" wrapText="1"/>
    </xf>
    <xf numFmtId="0" fontId="0" fillId="0" borderId="0" xfId="0" applyAlignment="1">
      <alignment vertical="center" wrapText="1"/>
    </xf>
    <xf numFmtId="0" fontId="22" fillId="0" borderId="0" xfId="0" applyFont="1" applyAlignment="1">
      <alignment vertical="center" wrapText="1"/>
    </xf>
    <xf numFmtId="0" fontId="0" fillId="6" borderId="0" xfId="0" applyFill="1" applyAlignment="1">
      <alignment vertical="center" wrapText="1"/>
    </xf>
    <xf numFmtId="0" fontId="23" fillId="6" borderId="0" xfId="0" applyFont="1" applyFill="1" applyAlignment="1">
      <alignment vertical="center" wrapText="1"/>
    </xf>
    <xf numFmtId="0" fontId="22" fillId="6" borderId="0" xfId="0" applyFont="1" applyFill="1" applyAlignment="1">
      <alignment vertical="center" wrapText="1"/>
    </xf>
    <xf numFmtId="0" fontId="4" fillId="0" borderId="0" xfId="0" applyFont="1" applyAlignment="1">
      <alignment vertical="center" wrapText="1"/>
    </xf>
    <xf numFmtId="0" fontId="25" fillId="0" borderId="77" xfId="0" applyFont="1" applyBorder="1" applyAlignment="1">
      <alignment horizontal="left" vertical="center" wrapText="1" indent="2"/>
    </xf>
    <xf numFmtId="0" fontId="4" fillId="0" borderId="0" xfId="0" applyFont="1" applyAlignment="1">
      <alignment horizontal="left" vertical="center" wrapText="1" indent="2"/>
    </xf>
    <xf numFmtId="0" fontId="4" fillId="0" borderId="0" xfId="0" applyFont="1" applyAlignment="1">
      <alignment wrapText="1"/>
    </xf>
    <xf numFmtId="0" fontId="1" fillId="0" borderId="1" xfId="0" applyFont="1" applyBorder="1" applyAlignment="1">
      <alignment horizontal="center" vertical="top" wrapText="1"/>
    </xf>
    <xf numFmtId="0" fontId="4" fillId="0" borderId="1" xfId="0" applyFont="1" applyBorder="1" applyAlignment="1">
      <alignment wrapText="1"/>
    </xf>
    <xf numFmtId="0" fontId="0" fillId="0" borderId="78" xfId="0" applyBorder="1"/>
    <xf numFmtId="0" fontId="0" fillId="0" borderId="79" xfId="0" applyBorder="1"/>
    <xf numFmtId="0" fontId="0" fillId="0" borderId="80" xfId="0" applyBorder="1"/>
    <xf numFmtId="16" fontId="1" fillId="0" borderId="1" xfId="0" quotePrefix="1" applyNumberFormat="1" applyFont="1" applyBorder="1" applyAlignment="1">
      <alignment wrapText="1"/>
    </xf>
    <xf numFmtId="15" fontId="0" fillId="0" borderId="78" xfId="0" applyNumberFormat="1" applyBorder="1" applyAlignment="1">
      <alignment vertical="center"/>
    </xf>
    <xf numFmtId="0" fontId="0" fillId="0" borderId="79" xfId="0" applyBorder="1" applyAlignment="1">
      <alignment vertical="center"/>
    </xf>
    <xf numFmtId="0" fontId="0" fillId="0" borderId="80" xfId="0" applyBorder="1" applyAlignment="1">
      <alignment vertical="center"/>
    </xf>
    <xf numFmtId="0" fontId="0" fillId="0" borderId="79" xfId="0" applyBorder="1" applyAlignment="1">
      <alignment wrapText="1"/>
    </xf>
    <xf numFmtId="17" fontId="0" fillId="0" borderId="79" xfId="0" quotePrefix="1" applyNumberFormat="1" applyBorder="1"/>
    <xf numFmtId="0" fontId="26" fillId="3" borderId="0" xfId="0" applyFont="1" applyFill="1"/>
    <xf numFmtId="0" fontId="0" fillId="0" borderId="1" xfId="0" applyBorder="1"/>
    <xf numFmtId="0" fontId="0" fillId="0" borderId="1" xfId="0" applyBorder="1"/>
    <xf numFmtId="0" fontId="0" fillId="3" borderId="0" xfId="0" applyFont="1" applyFill="1"/>
    <xf numFmtId="0" fontId="0" fillId="0" borderId="1" xfId="0" applyBorder="1"/>
    <xf numFmtId="0" fontId="0" fillId="0" borderId="1" xfId="0" applyBorder="1"/>
    <xf numFmtId="0" fontId="0" fillId="0" borderId="1" xfId="0" applyBorder="1"/>
    <xf numFmtId="17" fontId="0" fillId="0" borderId="80" xfId="0" quotePrefix="1" applyNumberFormat="1"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11" borderId="1" xfId="0" applyFill="1"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80" xfId="0" applyBorder="1" applyAlignment="1">
      <alignment wrapText="1"/>
    </xf>
    <xf numFmtId="0" fontId="0" fillId="0" borderId="1" xfId="0" applyBorder="1"/>
    <xf numFmtId="0" fontId="0" fillId="0" borderId="84" xfId="0" applyBorder="1"/>
    <xf numFmtId="0" fontId="0" fillId="0" borderId="60" xfId="0" applyBorder="1"/>
    <xf numFmtId="0" fontId="0" fillId="0" borderId="85" xfId="0" applyBorder="1"/>
    <xf numFmtId="0" fontId="0" fillId="0" borderId="1" xfId="0" applyBorder="1"/>
    <xf numFmtId="0" fontId="0" fillId="0" borderId="1" xfId="0" applyBorder="1"/>
    <xf numFmtId="0" fontId="0" fillId="0" borderId="1" xfId="0" applyBorder="1"/>
    <xf numFmtId="0" fontId="0" fillId="0" borderId="79" xfId="0" quotePrefix="1"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0" fillId="0" borderId="1" xfId="0" applyBorder="1"/>
    <xf numFmtId="0" fontId="27" fillId="0" borderId="0" xfId="1"/>
    <xf numFmtId="0" fontId="0" fillId="0" borderId="1" xfId="0" applyBorder="1"/>
    <xf numFmtId="0" fontId="0" fillId="0" borderId="1" xfId="0" applyBorder="1" applyAlignment="1">
      <alignment wrapText="1"/>
    </xf>
    <xf numFmtId="0" fontId="0" fillId="0" borderId="1" xfId="0" applyBorder="1"/>
    <xf numFmtId="0" fontId="0" fillId="0" borderId="1" xfId="0" applyBorder="1"/>
    <xf numFmtId="0" fontId="28" fillId="3" borderId="0" xfId="0" applyFont="1" applyFill="1"/>
    <xf numFmtId="0" fontId="0" fillId="0" borderId="1" xfId="0" applyBorder="1"/>
    <xf numFmtId="0" fontId="0" fillId="0" borderId="1" xfId="0" applyBorder="1"/>
    <xf numFmtId="0" fontId="0" fillId="0" borderId="1" xfId="0" applyBorder="1"/>
    <xf numFmtId="15" fontId="1" fillId="0" borderId="8" xfId="0" applyNumberFormat="1" applyFont="1" applyBorder="1" applyAlignment="1">
      <alignment horizontal="center" vertical="center"/>
    </xf>
    <xf numFmtId="0" fontId="1" fillId="0" borderId="11" xfId="0" applyFont="1" applyBorder="1" applyAlignment="1">
      <alignment horizontal="center" vertical="center"/>
    </xf>
    <xf numFmtId="0" fontId="1" fillId="0" borderId="13" xfId="0" applyFont="1" applyBorder="1" applyAlignment="1">
      <alignment horizontal="center" vertical="center"/>
    </xf>
    <xf numFmtId="15" fontId="0" fillId="0" borderId="38" xfId="0" applyNumberFormat="1"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15" fontId="0" fillId="0" borderId="3" xfId="0" applyNumberFormat="1" applyBorder="1" applyAlignment="1">
      <alignment horizontal="center" vertical="center" wrapText="1"/>
    </xf>
    <xf numFmtId="0" fontId="0" fillId="0" borderId="4" xfId="0" applyBorder="1" applyAlignment="1">
      <alignment horizontal="center" vertical="center" wrapText="1"/>
    </xf>
    <xf numFmtId="15" fontId="0" fillId="0" borderId="8" xfId="0" applyNumberFormat="1" applyBorder="1" applyAlignment="1">
      <alignment horizontal="center" vertical="center" wrapText="1"/>
    </xf>
    <xf numFmtId="0" fontId="0" fillId="0" borderId="11" xfId="0" applyBorder="1" applyAlignment="1">
      <alignment horizontal="center" vertical="center" wrapText="1"/>
    </xf>
    <xf numFmtId="0" fontId="0" fillId="0" borderId="13" xfId="0" applyBorder="1" applyAlignment="1">
      <alignment horizontal="center" vertical="center" wrapText="1"/>
    </xf>
    <xf numFmtId="15" fontId="0" fillId="0" borderId="8" xfId="0" applyNumberFormat="1" applyBorder="1" applyAlignment="1">
      <alignment wrapText="1"/>
    </xf>
    <xf numFmtId="0" fontId="0" fillId="0" borderId="11" xfId="0" applyBorder="1" applyAlignment="1">
      <alignment wrapText="1"/>
    </xf>
    <xf numFmtId="0" fontId="0" fillId="0" borderId="30" xfId="0" applyBorder="1" applyAlignment="1">
      <alignment wrapText="1"/>
    </xf>
    <xf numFmtId="0" fontId="0" fillId="0" borderId="57" xfId="0" applyBorder="1" applyAlignment="1">
      <alignment horizontal="center" vertical="center" wrapText="1"/>
    </xf>
    <xf numFmtId="15" fontId="0" fillId="0" borderId="20" xfId="0" applyNumberFormat="1" applyBorder="1" applyAlignment="1">
      <alignment horizontal="center" vertical="center" wrapText="1"/>
    </xf>
    <xf numFmtId="0" fontId="0" fillId="0" borderId="25" xfId="0" applyBorder="1" applyAlignment="1">
      <alignment horizontal="center" vertical="center" wrapText="1"/>
    </xf>
    <xf numFmtId="0" fontId="0" fillId="0" borderId="21" xfId="0" applyBorder="1" applyAlignment="1">
      <alignment horizontal="center" vertical="center" wrapText="1"/>
    </xf>
    <xf numFmtId="15" fontId="0" fillId="0" borderId="3" xfId="0" applyNumberFormat="1" applyBorder="1" applyAlignment="1">
      <alignment horizontal="center" vertical="center"/>
    </xf>
    <xf numFmtId="0" fontId="0" fillId="0" borderId="4" xfId="0" applyBorder="1" applyAlignment="1">
      <alignment horizontal="center" vertical="center"/>
    </xf>
    <xf numFmtId="15" fontId="1" fillId="0" borderId="3" xfId="0" applyNumberFormat="1" applyFont="1" applyBorder="1" applyAlignment="1">
      <alignment horizontal="center" vertical="center"/>
    </xf>
    <xf numFmtId="0" fontId="1" fillId="0" borderId="4" xfId="0" applyFont="1" applyBorder="1" applyAlignment="1">
      <alignment horizontal="center" vertical="center"/>
    </xf>
    <xf numFmtId="15" fontId="0" fillId="0" borderId="81" xfId="0" applyNumberFormat="1" applyBorder="1" applyAlignment="1">
      <alignment horizontal="center" vertical="center" wrapText="1"/>
    </xf>
    <xf numFmtId="0" fontId="0" fillId="0" borderId="83" xfId="0" applyBorder="1" applyAlignment="1">
      <alignment horizontal="center" vertical="center" wrapText="1"/>
    </xf>
    <xf numFmtId="0" fontId="0" fillId="0" borderId="9" xfId="0" applyBorder="1"/>
    <xf numFmtId="0" fontId="0" fillId="0" borderId="1" xfId="0" applyBorder="1"/>
    <xf numFmtId="0" fontId="0" fillId="0" borderId="14" xfId="0" applyBorder="1"/>
    <xf numFmtId="0" fontId="0" fillId="0" borderId="10" xfId="0" applyBorder="1" applyAlignment="1">
      <alignment wrapText="1"/>
    </xf>
    <xf numFmtId="0" fontId="0" fillId="0" borderId="12" xfId="0" applyBorder="1" applyAlignment="1">
      <alignment wrapText="1"/>
    </xf>
    <xf numFmtId="0" fontId="0" fillId="0" borderId="15" xfId="0" applyBorder="1" applyAlignment="1">
      <alignment wrapText="1"/>
    </xf>
    <xf numFmtId="15" fontId="0" fillId="0" borderId="42" xfId="0" applyNumberFormat="1" applyBorder="1" applyAlignment="1">
      <alignment horizontal="center" vertical="center"/>
    </xf>
    <xf numFmtId="0" fontId="0" fillId="0" borderId="11" xfId="0" applyBorder="1" applyAlignment="1">
      <alignment horizontal="center" vertical="center"/>
    </xf>
    <xf numFmtId="0" fontId="0" fillId="0" borderId="30"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0" borderId="27" xfId="0" applyBorder="1" applyAlignment="1">
      <alignment horizontal="center" vertical="center"/>
    </xf>
    <xf numFmtId="0" fontId="0" fillId="0" borderId="43" xfId="0" applyBorder="1" applyAlignment="1">
      <alignment horizontal="center" vertical="center" wrapText="1"/>
    </xf>
    <xf numFmtId="0" fontId="0" fillId="0" borderId="12" xfId="0" applyBorder="1" applyAlignment="1">
      <alignment horizontal="center" vertical="center" wrapText="1"/>
    </xf>
    <xf numFmtId="0" fontId="0" fillId="0" borderId="31" xfId="0" applyBorder="1" applyAlignment="1">
      <alignment horizontal="center" vertical="center" wrapText="1"/>
    </xf>
    <xf numFmtId="0" fontId="0" fillId="0" borderId="23" xfId="0" applyBorder="1" applyAlignment="1">
      <alignment horizontal="center" vertical="center" wrapText="1"/>
    </xf>
    <xf numFmtId="0" fontId="0" fillId="0" borderId="9" xfId="0" applyBorder="1" applyAlignment="1">
      <alignment horizontal="center" vertical="center" wrapText="1"/>
    </xf>
    <xf numFmtId="0" fontId="0" fillId="0" borderId="1" xfId="0" applyBorder="1" applyAlignment="1">
      <alignment horizontal="center" vertical="center" wrapText="1"/>
    </xf>
    <xf numFmtId="0" fontId="0" fillId="0" borderId="14" xfId="0" applyBorder="1" applyAlignment="1">
      <alignment horizontal="center" vertical="center" wrapText="1"/>
    </xf>
    <xf numFmtId="0" fontId="0" fillId="0" borderId="27" xfId="0" applyBorder="1" applyAlignment="1">
      <alignment horizontal="center" vertical="center" wrapText="1"/>
    </xf>
    <xf numFmtId="0" fontId="0" fillId="0" borderId="10" xfId="0" applyBorder="1" applyAlignment="1">
      <alignment horizontal="center" vertical="center" wrapText="1"/>
    </xf>
    <xf numFmtId="15" fontId="0" fillId="0" borderId="8" xfId="0" applyNumberFormat="1"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vertical="center" wrapText="1"/>
    </xf>
    <xf numFmtId="0" fontId="0" fillId="0" borderId="30" xfId="0" applyBorder="1" applyAlignment="1">
      <alignment horizontal="center" vertical="center" wrapText="1"/>
    </xf>
    <xf numFmtId="0" fontId="0" fillId="0" borderId="7" xfId="0" applyBorder="1" applyAlignment="1">
      <alignment horizontal="center" vertical="center" wrapText="1"/>
    </xf>
    <xf numFmtId="0" fontId="0" fillId="0" borderId="26" xfId="0" applyBorder="1" applyAlignment="1">
      <alignment horizontal="center" vertical="center" wrapText="1"/>
    </xf>
    <xf numFmtId="0" fontId="0" fillId="0" borderId="33" xfId="0" applyBorder="1" applyAlignment="1">
      <alignment horizontal="center" vertical="center" wrapText="1"/>
    </xf>
    <xf numFmtId="0" fontId="0" fillId="0" borderId="32" xfId="0" applyBorder="1" applyAlignment="1">
      <alignment horizontal="center" vertical="center" wrapText="1"/>
    </xf>
    <xf numFmtId="0" fontId="0" fillId="0" borderId="41" xfId="0" applyBorder="1" applyAlignment="1">
      <alignment horizontal="center" vertical="center" wrapText="1"/>
    </xf>
    <xf numFmtId="0" fontId="0" fillId="0" borderId="18" xfId="0" applyBorder="1" applyAlignment="1">
      <alignment horizontal="center" vertical="center" wrapText="1"/>
    </xf>
    <xf numFmtId="15" fontId="0" fillId="0" borderId="10" xfId="0" applyNumberFormat="1" applyBorder="1" applyAlignment="1">
      <alignment horizontal="center" vertical="center" wrapText="1"/>
    </xf>
    <xf numFmtId="15" fontId="0" fillId="0" borderId="9" xfId="0" applyNumberFormat="1" applyBorder="1" applyAlignment="1">
      <alignment horizontal="center" vertical="center" wrapText="1"/>
    </xf>
    <xf numFmtId="15" fontId="0" fillId="0" borderId="33" xfId="0" applyNumberFormat="1" applyBorder="1" applyAlignment="1">
      <alignment horizontal="center" vertical="center" wrapText="1"/>
    </xf>
    <xf numFmtId="15" fontId="0" fillId="0" borderId="55" xfId="0" applyNumberFormat="1" applyBorder="1" applyAlignment="1">
      <alignment horizontal="center" vertical="center" wrapText="1"/>
    </xf>
    <xf numFmtId="0" fontId="0" fillId="0" borderId="24" xfId="0" applyBorder="1" applyAlignment="1">
      <alignment horizontal="center" vertical="center" wrapText="1"/>
    </xf>
    <xf numFmtId="0" fontId="0" fillId="0" borderId="55" xfId="0" applyBorder="1" applyAlignment="1">
      <alignment horizontal="center" vertical="center" wrapText="1"/>
    </xf>
    <xf numFmtId="0" fontId="0" fillId="0" borderId="8" xfId="0" applyBorder="1" applyAlignment="1">
      <alignment horizontal="center" vertical="center" wrapText="1"/>
    </xf>
    <xf numFmtId="14" fontId="0" fillId="0" borderId="8" xfId="0" applyNumberFormat="1" applyBorder="1" applyAlignment="1">
      <alignment horizontal="center" vertical="center" wrapText="1"/>
    </xf>
    <xf numFmtId="0" fontId="0" fillId="0" borderId="20" xfId="0" applyBorder="1" applyAlignment="1">
      <alignment horizontal="center" vertical="center" wrapText="1"/>
    </xf>
    <xf numFmtId="0" fontId="0" fillId="0" borderId="1" xfId="0" quotePrefix="1" applyBorder="1" applyAlignment="1">
      <alignment horizontal="center" vertical="center"/>
    </xf>
    <xf numFmtId="0" fontId="0" fillId="0" borderId="24" xfId="0" applyBorder="1" applyAlignment="1">
      <alignment horizontal="center" vertic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1" fillId="0" borderId="12" xfId="0" applyFont="1" applyBorder="1" applyAlignment="1">
      <alignment wrapText="1"/>
    </xf>
    <xf numFmtId="0" fontId="1" fillId="0" borderId="31"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43" xfId="0" applyFont="1" applyBorder="1" applyAlignment="1">
      <alignment horizontal="center" vertical="center" wrapText="1"/>
    </xf>
    <xf numFmtId="0" fontId="0" fillId="0" borderId="38" xfId="0" applyBorder="1" applyAlignment="1">
      <alignment horizontal="center" vertical="center"/>
    </xf>
    <xf numFmtId="0" fontId="0" fillId="0" borderId="39" xfId="0" applyBorder="1" applyAlignment="1">
      <alignment horizontal="center" vertical="center"/>
    </xf>
    <xf numFmtId="0" fontId="0" fillId="3" borderId="7" xfId="0" applyFill="1" applyBorder="1" applyAlignment="1">
      <alignment horizontal="center" vertical="center" wrapText="1"/>
    </xf>
    <xf numFmtId="0" fontId="0" fillId="0" borderId="22" xfId="0" applyBorder="1" applyAlignment="1">
      <alignment horizontal="center" vertical="center"/>
    </xf>
    <xf numFmtId="0" fontId="0" fillId="0" borderId="0" xfId="0" applyAlignment="1">
      <alignment horizontal="center" vertical="center"/>
    </xf>
    <xf numFmtId="15" fontId="0" fillId="0" borderId="8" xfId="0" applyNumberFormat="1" applyBorder="1"/>
    <xf numFmtId="0" fontId="0" fillId="0" borderId="11" xfId="0" applyBorder="1"/>
    <xf numFmtId="0" fontId="0" fillId="0" borderId="13" xfId="0" applyBorder="1"/>
    <xf numFmtId="15" fontId="0" fillId="0" borderId="9" xfId="0" applyNumberFormat="1" applyBorder="1"/>
    <xf numFmtId="15" fontId="0" fillId="0" borderId="10" xfId="0" applyNumberFormat="1" applyBorder="1"/>
    <xf numFmtId="0" fontId="0" fillId="0" borderId="12" xfId="0" applyBorder="1"/>
    <xf numFmtId="0" fontId="0" fillId="0" borderId="15" xfId="0" applyBorder="1"/>
    <xf numFmtId="0" fontId="0" fillId="0" borderId="9" xfId="0" applyBorder="1" applyAlignment="1">
      <alignment horizontal="center" vertical="center"/>
    </xf>
    <xf numFmtId="0" fontId="0" fillId="0" borderId="14" xfId="0" applyBorder="1" applyAlignment="1">
      <alignment horizontal="center" vertical="center"/>
    </xf>
    <xf numFmtId="15" fontId="0" fillId="0" borderId="10" xfId="0" applyNumberFormat="1"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8" xfId="0" applyBorder="1" applyAlignment="1">
      <alignment horizontal="center" vertical="center"/>
    </xf>
    <xf numFmtId="0" fontId="9" fillId="0" borderId="55" xfId="0" applyFont="1" applyBorder="1"/>
    <xf numFmtId="0" fontId="9" fillId="0" borderId="24" xfId="0" applyFont="1" applyBorder="1"/>
    <xf numFmtId="0" fontId="0" fillId="0" borderId="8" xfId="0" quotePrefix="1" applyBorder="1" applyAlignment="1">
      <alignment horizontal="center" vertical="center" wrapText="1"/>
    </xf>
    <xf numFmtId="0" fontId="0" fillId="0" borderId="3" xfId="0" applyBorder="1" applyAlignment="1">
      <alignment horizontal="center" vertical="center"/>
    </xf>
    <xf numFmtId="0" fontId="0" fillId="0" borderId="78" xfId="0" applyBorder="1" applyAlignment="1">
      <alignment horizontal="center" vertical="center" wrapText="1"/>
    </xf>
    <xf numFmtId="0" fontId="0" fillId="0" borderId="79" xfId="0" applyBorder="1" applyAlignment="1">
      <alignment horizontal="center" vertical="center" wrapText="1"/>
    </xf>
    <xf numFmtId="0" fontId="0" fillId="0" borderId="80" xfId="0" applyBorder="1" applyAlignment="1">
      <alignment horizontal="center" vertical="center" wrapText="1"/>
    </xf>
    <xf numFmtId="15" fontId="0" fillId="0" borderId="78" xfId="0" applyNumberFormat="1" applyBorder="1" applyAlignment="1">
      <alignment horizontal="center" vertical="center" wrapText="1"/>
    </xf>
    <xf numFmtId="0" fontId="0" fillId="0" borderId="81" xfId="0" applyBorder="1" applyAlignment="1">
      <alignment horizontal="center" vertical="center" wrapText="1"/>
    </xf>
    <xf numFmtId="0" fontId="0" fillId="0" borderId="82" xfId="0" applyBorder="1" applyAlignment="1">
      <alignment horizontal="center" vertical="center" wrapText="1"/>
    </xf>
    <xf numFmtId="15" fontId="0" fillId="0" borderId="78" xfId="0" applyNumberFormat="1" applyBorder="1" applyAlignment="1">
      <alignment horizontal="center" vertical="center"/>
    </xf>
    <xf numFmtId="0" fontId="0" fillId="0" borderId="79" xfId="0" applyBorder="1" applyAlignment="1">
      <alignment horizontal="center" vertical="center"/>
    </xf>
    <xf numFmtId="0" fontId="0" fillId="0" borderId="80" xfId="0" applyBorder="1" applyAlignment="1">
      <alignment horizontal="center" vertical="center"/>
    </xf>
    <xf numFmtId="15" fontId="0" fillId="0" borderId="81" xfId="0" applyNumberFormat="1" applyBorder="1" applyAlignment="1">
      <alignment horizontal="center" vertical="center"/>
    </xf>
    <xf numFmtId="0" fontId="0" fillId="0" borderId="82" xfId="0" applyBorder="1" applyAlignment="1">
      <alignment horizontal="center" vertical="center"/>
    </xf>
    <xf numFmtId="0" fontId="0" fillId="0" borderId="83" xfId="0" applyBorder="1" applyAlignment="1">
      <alignment horizontal="center" vertical="center"/>
    </xf>
    <xf numFmtId="0" fontId="0" fillId="0" borderId="78" xfId="0" applyBorder="1" applyAlignment="1">
      <alignment horizontal="center" vertical="center"/>
    </xf>
    <xf numFmtId="0" fontId="0" fillId="0" borderId="84" xfId="0" applyBorder="1" applyAlignment="1">
      <alignment horizontal="center" vertical="center"/>
    </xf>
    <xf numFmtId="0" fontId="0" fillId="0" borderId="60" xfId="0" applyBorder="1" applyAlignment="1">
      <alignment horizontal="center" vertical="center"/>
    </xf>
    <xf numFmtId="0" fontId="0" fillId="0" borderId="85" xfId="0" applyBorder="1" applyAlignment="1">
      <alignment horizontal="center" vertical="center"/>
    </xf>
    <xf numFmtId="0" fontId="0" fillId="0" borderId="81" xfId="0" applyBorder="1" applyAlignment="1">
      <alignment horizontal="center" vertical="center"/>
    </xf>
    <xf numFmtId="15" fontId="0" fillId="0" borderId="84" xfId="0" applyNumberFormat="1" applyBorder="1" applyAlignment="1">
      <alignment horizontal="center" vertical="center" wrapText="1"/>
    </xf>
    <xf numFmtId="0" fontId="0" fillId="0" borderId="60" xfId="0" applyBorder="1" applyAlignment="1">
      <alignment horizontal="center" vertical="center" wrapText="1"/>
    </xf>
    <xf numFmtId="0" fontId="0" fillId="0" borderId="85" xfId="0" applyBorder="1" applyAlignment="1">
      <alignment horizontal="center" vertical="center" wrapText="1"/>
    </xf>
    <xf numFmtId="0" fontId="0" fillId="0" borderId="78" xfId="0" applyBorder="1" applyAlignment="1">
      <alignment wrapText="1"/>
    </xf>
    <xf numFmtId="0" fontId="0" fillId="0" borderId="80" xfId="0" applyBorder="1" applyAlignment="1">
      <alignment wrapText="1"/>
    </xf>
    <xf numFmtId="0" fontId="0" fillId="2" borderId="0" xfId="0" applyFill="1" applyAlignment="1">
      <alignment horizontal="center" vertical="center" wrapText="1"/>
    </xf>
    <xf numFmtId="0" fontId="0" fillId="0" borderId="0" xfId="0" applyAlignment="1">
      <alignment horizontal="center" vertical="center" wrapText="1"/>
    </xf>
    <xf numFmtId="14" fontId="0" fillId="3" borderId="33" xfId="0" applyNumberFormat="1" applyFill="1" applyBorder="1" applyAlignment="1">
      <alignment horizontal="center" vertical="center" wrapText="1"/>
    </xf>
    <xf numFmtId="14" fontId="0" fillId="3" borderId="38" xfId="0" applyNumberFormat="1" applyFill="1" applyBorder="1" applyAlignment="1">
      <alignment horizontal="center" vertical="center" wrapText="1"/>
    </xf>
    <xf numFmtId="0" fontId="0" fillId="3" borderId="39" xfId="0" applyFill="1" applyBorder="1" applyAlignment="1">
      <alignment horizontal="center" vertical="center" wrapText="1"/>
    </xf>
    <xf numFmtId="0" fontId="0" fillId="3" borderId="40" xfId="0" applyFill="1" applyBorder="1" applyAlignment="1">
      <alignment horizontal="center" vertical="center" wrapText="1"/>
    </xf>
    <xf numFmtId="0" fontId="0" fillId="0" borderId="75" xfId="0" applyBorder="1"/>
    <xf numFmtId="0" fontId="0" fillId="0" borderId="76" xfId="0" applyBorder="1"/>
    <xf numFmtId="0" fontId="0" fillId="0" borderId="45" xfId="0" applyBorder="1" applyAlignment="1">
      <alignment horizontal="center"/>
    </xf>
    <xf numFmtId="0" fontId="0" fillId="0" borderId="58" xfId="0" applyBorder="1" applyAlignment="1">
      <alignment horizontal="center"/>
    </xf>
    <xf numFmtId="0" fontId="0" fillId="0" borderId="74" xfId="0" applyBorder="1" applyAlignment="1">
      <alignment horizontal="center"/>
    </xf>
    <xf numFmtId="0" fontId="0" fillId="0" borderId="72" xfId="0" applyBorder="1" applyAlignment="1">
      <alignment horizontal="center"/>
    </xf>
    <xf numFmtId="0" fontId="0" fillId="0" borderId="66" xfId="0" applyBorder="1" applyAlignment="1">
      <alignment horizontal="center"/>
    </xf>
    <xf numFmtId="0" fontId="0" fillId="0" borderId="67" xfId="0" applyBorder="1" applyAlignment="1">
      <alignment horizontal="center"/>
    </xf>
    <xf numFmtId="0" fontId="0" fillId="0" borderId="71" xfId="0" applyBorder="1" applyAlignment="1">
      <alignment horizontal="center"/>
    </xf>
    <xf numFmtId="0" fontId="0" fillId="0" borderId="68" xfId="0" applyBorder="1" applyAlignment="1">
      <alignment horizontal="center"/>
    </xf>
    <xf numFmtId="0" fontId="0" fillId="0" borderId="65" xfId="0" applyBorder="1" applyAlignment="1">
      <alignment horizontal="center"/>
    </xf>
    <xf numFmtId="0" fontId="0" fillId="0" borderId="69" xfId="0" applyBorder="1" applyAlignment="1">
      <alignment horizontal="center"/>
    </xf>
    <xf numFmtId="0" fontId="0" fillId="0" borderId="70" xfId="0" applyBorder="1" applyAlignment="1">
      <alignment horizontal="center"/>
    </xf>
    <xf numFmtId="0" fontId="0" fillId="3" borderId="27" xfId="0" applyFill="1" applyBorder="1" applyAlignment="1">
      <alignment textRotation="90"/>
    </xf>
    <xf numFmtId="0" fontId="0" fillId="0" borderId="23" xfId="0" applyBorder="1" applyAlignment="1">
      <alignment textRotation="90"/>
    </xf>
    <xf numFmtId="0" fontId="0" fillId="0" borderId="2" xfId="0" applyBorder="1" applyAlignment="1">
      <alignment textRotation="90"/>
    </xf>
    <xf numFmtId="0" fontId="0" fillId="0" borderId="23" xfId="0" applyBorder="1" applyAlignment="1">
      <alignment horizontal="center" vertical="center"/>
    </xf>
    <xf numFmtId="0" fontId="0" fillId="0" borderId="2" xfId="0" applyBorder="1" applyAlignment="1">
      <alignment horizontal="center" vertical="center" wrapText="1"/>
    </xf>
    <xf numFmtId="0" fontId="0" fillId="0" borderId="1" xfId="0" applyBorder="1" applyAlignment="1">
      <alignment horizontal="center"/>
    </xf>
    <xf numFmtId="0" fontId="0" fillId="0" borderId="1" xfId="0" applyBorder="1" applyAlignment="1">
      <alignment wrapText="1"/>
    </xf>
    <xf numFmtId="0" fontId="0" fillId="0" borderId="27" xfId="0" applyBorder="1" applyAlignment="1">
      <alignment wrapText="1"/>
    </xf>
    <xf numFmtId="0" fontId="0" fillId="0" borderId="23" xfId="0" applyBorder="1" applyAlignment="1">
      <alignment wrapText="1"/>
    </xf>
    <xf numFmtId="0" fontId="0" fillId="0" borderId="2" xfId="0"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7DF6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910004</xdr:colOff>
          <xdr:row>209</xdr:row>
          <xdr:rowOff>41659</xdr:rowOff>
        </xdr:from>
        <xdr:to>
          <xdr:col>4</xdr:col>
          <xdr:colOff>1148129</xdr:colOff>
          <xdr:row>210</xdr:row>
          <xdr:rowOff>90435</xdr:rowOff>
        </xdr:to>
        <xdr:sp macro="" textlink="">
          <xdr:nvSpPr>
            <xdr:cNvPr id="21505" name="Control 1" hidden="1">
              <a:extLst>
                <a:ext uri="{63B3BB69-23CF-44E3-9099-C40C66FF867C}">
                  <a14:compatExt spid="_x0000_s21505"/>
                </a:ext>
                <a:ext uri="{FF2B5EF4-FFF2-40B4-BE49-F238E27FC236}">
                  <a16:creationId xmlns:a16="http://schemas.microsoft.com/office/drawing/2014/main" id="{00000000-0008-0000-1500-0000015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olympus.mygreatlearning.com/accounts/1/users/2956511"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learnercommunity.mygreatlearning.com/member/y4SczXMF7q"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javascript:void%200;"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1.bin"/><Relationship Id="rId5" Type="http://schemas.openxmlformats.org/officeDocument/2006/relationships/image" Target="../media/image1.emf"/><Relationship Id="rId4" Type="http://schemas.openxmlformats.org/officeDocument/2006/relationships/control" Target="../activeX/activeX1.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olympus.mygreatlearning.com/accounts/1/users/4599311" TargetMode="External"/><Relationship Id="rId13" Type="http://schemas.openxmlformats.org/officeDocument/2006/relationships/hyperlink" Target="https://olympus.mygreatlearning.com/accounts/1/users/4795406" TargetMode="External"/><Relationship Id="rId3" Type="http://schemas.openxmlformats.org/officeDocument/2006/relationships/hyperlink" Target="https://olympus.mygreatlearning.com/accounts/1/users/4859467" TargetMode="External"/><Relationship Id="rId7" Type="http://schemas.openxmlformats.org/officeDocument/2006/relationships/hyperlink" Target="https://olympus.mygreatlearning.com/accounts/1/users/4599311" TargetMode="External"/><Relationship Id="rId12" Type="http://schemas.openxmlformats.org/officeDocument/2006/relationships/hyperlink" Target="https://olympus.mygreatlearning.com/accounts/1/users/3642259" TargetMode="External"/><Relationship Id="rId2" Type="http://schemas.openxmlformats.org/officeDocument/2006/relationships/hyperlink" Target="https://olympus.mygreatlearning.com/accounts/1/users/4859467" TargetMode="External"/><Relationship Id="rId1" Type="http://schemas.openxmlformats.org/officeDocument/2006/relationships/hyperlink" Target="https://olympus.mygreatlearning.com/accounts/1/users/4013751" TargetMode="External"/><Relationship Id="rId6" Type="http://schemas.openxmlformats.org/officeDocument/2006/relationships/hyperlink" Target="https://olympus.mygreatlearning.com/accounts/1/users/4220376" TargetMode="External"/><Relationship Id="rId11" Type="http://schemas.openxmlformats.org/officeDocument/2006/relationships/hyperlink" Target="https://olympus.mygreatlearning.com/accounts/1/users/4805172" TargetMode="External"/><Relationship Id="rId5" Type="http://schemas.openxmlformats.org/officeDocument/2006/relationships/hyperlink" Target="https://olympus.mygreatlearning.com/accounts/1/users/4725532" TargetMode="External"/><Relationship Id="rId10" Type="http://schemas.openxmlformats.org/officeDocument/2006/relationships/hyperlink" Target="https://olympus.mygreatlearning.com/accounts/1/users/4859467" TargetMode="External"/><Relationship Id="rId4" Type="http://schemas.openxmlformats.org/officeDocument/2006/relationships/hyperlink" Target="https://olympus.mygreatlearning.com/accounts/1/users/4859467" TargetMode="External"/><Relationship Id="rId9" Type="http://schemas.openxmlformats.org/officeDocument/2006/relationships/hyperlink" Target="https://olympus.mygreatlearning.com/accounts/1/users/4859467" TargetMode="External"/><Relationship Id="rId1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olympus.mygreatlearning.com/accounts/1/users/4065363" TargetMode="External"/><Relationship Id="rId3" Type="http://schemas.openxmlformats.org/officeDocument/2006/relationships/hyperlink" Target="https://olympus.mygreatlearning.com/accounts/1/users/3560352" TargetMode="External"/><Relationship Id="rId7" Type="http://schemas.openxmlformats.org/officeDocument/2006/relationships/hyperlink" Target="https://olympus.mygreatlearning.com/accounts/1/users/3461761" TargetMode="External"/><Relationship Id="rId2" Type="http://schemas.openxmlformats.org/officeDocument/2006/relationships/hyperlink" Target="https://olympus.mygreatlearning.com/accounts/1/users/5050521" TargetMode="External"/><Relationship Id="rId1" Type="http://schemas.openxmlformats.org/officeDocument/2006/relationships/hyperlink" Target="https://olympus.mygreatlearning.com/accounts/1/users/3642259" TargetMode="External"/><Relationship Id="rId6" Type="http://schemas.openxmlformats.org/officeDocument/2006/relationships/hyperlink" Target="https://olympus.mygreatlearning.com/accounts/1/users/2345616" TargetMode="External"/><Relationship Id="rId5" Type="http://schemas.openxmlformats.org/officeDocument/2006/relationships/hyperlink" Target="https://olympus.mygreatlearning.com/accounts/1/users/2451331" TargetMode="External"/><Relationship Id="rId10" Type="http://schemas.openxmlformats.org/officeDocument/2006/relationships/printerSettings" Target="../printerSettings/printerSettings5.bin"/><Relationship Id="rId4" Type="http://schemas.openxmlformats.org/officeDocument/2006/relationships/hyperlink" Target="https://olympus.mygreatlearning.com/accounts/1/users/3923852" TargetMode="External"/><Relationship Id="rId9" Type="http://schemas.openxmlformats.org/officeDocument/2006/relationships/hyperlink" Target="https://olympus.mygreatlearning.com/accounts/1/users/4065363"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olympus.mygreatlearning.com/accounts/1/users/3738048"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2A9BD-57E8-4989-9D69-6CC7E0126152}">
  <dimension ref="F4:Q24"/>
  <sheetViews>
    <sheetView topLeftCell="B7" workbookViewId="0">
      <selection activeCell="L17" sqref="L17"/>
    </sheetView>
  </sheetViews>
  <sheetFormatPr defaultRowHeight="15"/>
  <cols>
    <col min="6" max="6" width="9.140625" bestFit="1" customWidth="1"/>
    <col min="7" max="7" width="16.85546875" bestFit="1" customWidth="1"/>
    <col min="8" max="8" width="14.7109375" bestFit="1" customWidth="1"/>
    <col min="9" max="9" width="16.85546875" bestFit="1" customWidth="1"/>
    <col min="10" max="12" width="14" customWidth="1"/>
    <col min="13" max="13" width="13.7109375" bestFit="1" customWidth="1"/>
    <col min="14" max="14" width="13.140625" bestFit="1" customWidth="1"/>
    <col min="15" max="15" width="19" bestFit="1" customWidth="1"/>
    <col min="16" max="16" width="15.140625" customWidth="1"/>
    <col min="17" max="17" width="26.140625" bestFit="1" customWidth="1"/>
  </cols>
  <sheetData>
    <row r="4" spans="6:17" ht="15.75" thickBot="1"/>
    <row r="5" spans="6:17" ht="15.75" thickBot="1">
      <c r="F5" s="17" t="s">
        <v>0</v>
      </c>
      <c r="G5" s="18" t="s">
        <v>1</v>
      </c>
      <c r="H5" s="18" t="s">
        <v>2</v>
      </c>
      <c r="I5" s="18" t="s">
        <v>3</v>
      </c>
      <c r="J5" s="18" t="s">
        <v>4</v>
      </c>
      <c r="K5" s="18" t="s">
        <v>227</v>
      </c>
      <c r="L5" s="18" t="s">
        <v>326</v>
      </c>
      <c r="M5" s="18" t="s">
        <v>5</v>
      </c>
      <c r="N5" s="18" t="s">
        <v>7</v>
      </c>
      <c r="O5" s="18" t="s">
        <v>6</v>
      </c>
      <c r="P5" s="18" t="s">
        <v>10</v>
      </c>
      <c r="Q5" s="19" t="s">
        <v>8</v>
      </c>
    </row>
    <row r="6" spans="6:17" ht="60">
      <c r="F6" s="455">
        <v>44673</v>
      </c>
      <c r="G6" s="11"/>
      <c r="H6" s="12" t="s">
        <v>72</v>
      </c>
      <c r="I6" s="11" t="s">
        <v>69</v>
      </c>
      <c r="J6" s="12" t="s">
        <v>70</v>
      </c>
      <c r="K6" s="12"/>
      <c r="L6" s="12"/>
      <c r="M6" s="12" t="s">
        <v>71</v>
      </c>
      <c r="N6" s="11"/>
      <c r="O6" s="11"/>
      <c r="P6" s="11"/>
      <c r="Q6" s="13" t="s">
        <v>9</v>
      </c>
    </row>
    <row r="7" spans="6:17">
      <c r="F7" s="456"/>
      <c r="G7" s="1" t="s">
        <v>73</v>
      </c>
      <c r="H7" s="1"/>
      <c r="I7" s="1"/>
      <c r="J7" s="1"/>
      <c r="K7" s="1"/>
      <c r="L7" s="1"/>
      <c r="M7" s="1"/>
      <c r="N7" s="1" t="s">
        <v>52</v>
      </c>
      <c r="O7" s="1"/>
      <c r="P7" s="1"/>
      <c r="Q7" s="14"/>
    </row>
    <row r="8" spans="6:17">
      <c r="F8" s="456"/>
      <c r="G8" s="1" t="s">
        <v>74</v>
      </c>
      <c r="H8" s="1"/>
      <c r="I8" s="1"/>
      <c r="J8" s="1"/>
      <c r="K8" s="1"/>
      <c r="L8" s="1"/>
      <c r="M8" s="1"/>
      <c r="N8" s="1"/>
      <c r="O8" s="1" t="s">
        <v>75</v>
      </c>
      <c r="P8" s="1"/>
      <c r="Q8" s="14"/>
    </row>
    <row r="9" spans="6:17" ht="15.75" thickBot="1">
      <c r="F9" s="457"/>
      <c r="G9" s="15" t="s">
        <v>76</v>
      </c>
      <c r="H9" s="15"/>
      <c r="I9" s="15"/>
      <c r="J9" s="15"/>
      <c r="K9" s="15"/>
      <c r="L9" s="15"/>
      <c r="M9" s="15"/>
      <c r="N9" s="15" t="s">
        <v>60</v>
      </c>
      <c r="O9" s="15"/>
      <c r="P9" s="15"/>
      <c r="Q9" s="16"/>
    </row>
    <row r="10" spans="6:17">
      <c r="F10" s="25">
        <v>44674</v>
      </c>
      <c r="G10" s="11" t="s">
        <v>78</v>
      </c>
      <c r="H10" s="11"/>
      <c r="I10" s="11"/>
      <c r="J10" s="11"/>
      <c r="K10" s="26"/>
      <c r="L10" s="26"/>
      <c r="M10" s="26"/>
      <c r="N10" s="11" t="s">
        <v>79</v>
      </c>
      <c r="O10" s="26"/>
      <c r="P10" s="11"/>
      <c r="Q10" s="13"/>
    </row>
    <row r="11" spans="6:17">
      <c r="F11" s="27"/>
      <c r="G11" s="1"/>
      <c r="H11" s="1">
        <v>206141</v>
      </c>
      <c r="I11" s="1"/>
      <c r="J11" s="1" t="s">
        <v>80</v>
      </c>
      <c r="K11" s="1"/>
      <c r="L11" s="1"/>
      <c r="M11" s="1"/>
      <c r="N11" s="1"/>
      <c r="O11" s="1"/>
      <c r="P11" s="1"/>
      <c r="Q11" s="14"/>
    </row>
    <row r="12" spans="6:17" ht="15.75" thickBot="1">
      <c r="F12" s="28"/>
      <c r="G12" s="15" t="s">
        <v>82</v>
      </c>
      <c r="H12" s="15"/>
      <c r="I12" s="15"/>
      <c r="J12" s="15"/>
      <c r="K12" s="15"/>
      <c r="L12" s="15"/>
      <c r="M12" s="15"/>
      <c r="N12" s="15"/>
      <c r="O12" s="15" t="s">
        <v>83</v>
      </c>
      <c r="P12" s="15"/>
      <c r="Q12" s="16"/>
    </row>
    <row r="13" spans="6:17" ht="15.75" thickBot="1">
      <c r="F13" s="22">
        <v>44676</v>
      </c>
      <c r="G13" s="23"/>
      <c r="H13" s="23">
        <v>202299</v>
      </c>
      <c r="I13" s="23" t="s">
        <v>184</v>
      </c>
      <c r="J13" s="23" t="s">
        <v>184</v>
      </c>
      <c r="K13" s="23"/>
      <c r="L13" s="23"/>
      <c r="M13" s="23" t="s">
        <v>185</v>
      </c>
      <c r="N13" s="23" t="s">
        <v>184</v>
      </c>
      <c r="O13" s="23" t="s">
        <v>185</v>
      </c>
      <c r="P13" s="23" t="s">
        <v>185</v>
      </c>
      <c r="Q13" s="24" t="s">
        <v>186</v>
      </c>
    </row>
    <row r="14" spans="6:17">
      <c r="F14" s="20">
        <v>44677</v>
      </c>
      <c r="G14" s="4" t="s">
        <v>187</v>
      </c>
      <c r="H14" s="4" t="s">
        <v>184</v>
      </c>
      <c r="I14" s="4" t="s">
        <v>184</v>
      </c>
      <c r="J14" s="4" t="s">
        <v>184</v>
      </c>
      <c r="K14" s="4"/>
      <c r="L14" s="4"/>
      <c r="M14" s="4"/>
      <c r="N14" s="4"/>
      <c r="O14" s="4"/>
      <c r="P14" s="4"/>
      <c r="Q14" s="4"/>
    </row>
    <row r="15" spans="6:17">
      <c r="F15" s="2">
        <v>44678</v>
      </c>
      <c r="G15" s="4" t="s">
        <v>187</v>
      </c>
      <c r="H15" s="1" t="s">
        <v>184</v>
      </c>
      <c r="I15" s="1" t="s">
        <v>185</v>
      </c>
      <c r="J15" s="1" t="s">
        <v>185</v>
      </c>
      <c r="K15" s="1" t="s">
        <v>185</v>
      </c>
      <c r="L15" s="1" t="s">
        <v>184</v>
      </c>
      <c r="M15" s="1" t="s">
        <v>185</v>
      </c>
      <c r="N15" s="1" t="s">
        <v>184</v>
      </c>
      <c r="O15" s="1" t="s">
        <v>185</v>
      </c>
      <c r="P15" s="1" t="s">
        <v>185</v>
      </c>
      <c r="Q15" s="1" t="s">
        <v>186</v>
      </c>
    </row>
    <row r="16" spans="6:17">
      <c r="F16" s="2">
        <v>44679</v>
      </c>
      <c r="G16" s="4" t="s">
        <v>187</v>
      </c>
      <c r="H16" s="1" t="s">
        <v>184</v>
      </c>
      <c r="I16" s="1" t="s">
        <v>185</v>
      </c>
      <c r="J16" s="1" t="s">
        <v>184</v>
      </c>
      <c r="K16" s="1" t="s">
        <v>185</v>
      </c>
      <c r="L16" s="1" t="s">
        <v>185</v>
      </c>
      <c r="M16" s="1" t="s">
        <v>185</v>
      </c>
      <c r="N16" s="1" t="s">
        <v>184</v>
      </c>
      <c r="O16" s="1" t="s">
        <v>185</v>
      </c>
      <c r="P16" s="1" t="s">
        <v>185</v>
      </c>
      <c r="Q16" s="1" t="s">
        <v>186</v>
      </c>
    </row>
    <row r="17" spans="6:17">
      <c r="F17" s="1"/>
      <c r="G17" s="4" t="s">
        <v>187</v>
      </c>
      <c r="H17" s="1"/>
      <c r="I17" s="1"/>
      <c r="J17" s="1"/>
      <c r="K17" s="1"/>
      <c r="L17" s="1"/>
      <c r="M17" s="1"/>
      <c r="N17" s="1"/>
      <c r="O17" s="1"/>
      <c r="P17" s="1"/>
      <c r="Q17" s="1"/>
    </row>
    <row r="18" spans="6:17">
      <c r="F18" s="1"/>
      <c r="G18" s="4" t="s">
        <v>187</v>
      </c>
      <c r="H18" s="1"/>
      <c r="I18" s="1"/>
      <c r="J18" s="1"/>
      <c r="K18" s="1"/>
      <c r="L18" s="1"/>
      <c r="M18" s="1"/>
      <c r="N18" s="1"/>
      <c r="O18" s="1"/>
      <c r="P18" s="1"/>
      <c r="Q18" s="1"/>
    </row>
    <row r="19" spans="6:17">
      <c r="F19" s="1"/>
      <c r="G19" s="4" t="s">
        <v>187</v>
      </c>
      <c r="H19" s="1"/>
      <c r="I19" s="1"/>
      <c r="J19" s="1"/>
      <c r="K19" s="1"/>
      <c r="L19" s="1"/>
      <c r="M19" s="1"/>
      <c r="N19" s="1"/>
      <c r="O19" s="1"/>
      <c r="P19" s="1"/>
      <c r="Q19" s="1"/>
    </row>
    <row r="20" spans="6:17">
      <c r="F20" s="1"/>
      <c r="G20" s="4" t="s">
        <v>187</v>
      </c>
      <c r="H20" s="1"/>
      <c r="I20" s="1"/>
      <c r="J20" s="1"/>
      <c r="K20" s="1"/>
      <c r="L20" s="1"/>
      <c r="M20" s="1"/>
      <c r="N20" s="1"/>
      <c r="O20" s="1"/>
      <c r="P20" s="1"/>
      <c r="Q20" s="1"/>
    </row>
    <row r="21" spans="6:17">
      <c r="F21" s="1"/>
      <c r="G21" s="4" t="s">
        <v>187</v>
      </c>
      <c r="H21" s="1"/>
      <c r="I21" s="1"/>
      <c r="J21" s="1"/>
      <c r="K21" s="1"/>
      <c r="L21" s="1"/>
      <c r="M21" s="1"/>
      <c r="N21" s="1"/>
      <c r="O21" s="1"/>
      <c r="P21" s="1"/>
      <c r="Q21" s="1"/>
    </row>
    <row r="22" spans="6:17">
      <c r="F22" s="1"/>
      <c r="G22" s="4" t="s">
        <v>187</v>
      </c>
      <c r="H22" s="1"/>
      <c r="I22" s="1"/>
      <c r="J22" s="1"/>
      <c r="K22" s="1"/>
      <c r="L22" s="1"/>
      <c r="M22" s="1"/>
      <c r="N22" s="1"/>
      <c r="O22" s="1"/>
      <c r="P22" s="1"/>
      <c r="Q22" s="1"/>
    </row>
    <row r="23" spans="6:17">
      <c r="F23" s="1"/>
      <c r="G23" s="4" t="s">
        <v>187</v>
      </c>
      <c r="H23" s="1"/>
      <c r="I23" s="1"/>
      <c r="J23" s="1"/>
      <c r="K23" s="1"/>
      <c r="L23" s="1"/>
      <c r="M23" s="1"/>
      <c r="N23" s="1"/>
      <c r="O23" s="1"/>
      <c r="P23" s="1"/>
      <c r="Q23" s="1"/>
    </row>
    <row r="24" spans="6:17">
      <c r="F24" s="1"/>
      <c r="G24" s="4" t="s">
        <v>187</v>
      </c>
      <c r="H24" s="1"/>
      <c r="I24" s="1"/>
      <c r="J24" s="1"/>
      <c r="K24" s="1"/>
      <c r="L24" s="1"/>
      <c r="M24" s="1"/>
      <c r="N24" s="1"/>
      <c r="O24" s="1"/>
      <c r="P24" s="1"/>
      <c r="Q24" s="1"/>
    </row>
  </sheetData>
  <mergeCells count="1">
    <mergeCell ref="F6:F9"/>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071F1-2EA3-4D93-80D5-C3065704B6FC}">
  <dimension ref="B6:AM137"/>
  <sheetViews>
    <sheetView topLeftCell="E7" zoomScale="96" zoomScaleNormal="96" workbookViewId="0">
      <pane xSplit="7605" ySplit="1155" topLeftCell="AE111" activePane="bottomLeft"/>
      <selection activeCell="E4" sqref="E4:J7"/>
      <selection pane="topRight" activeCell="AG7" sqref="AG7"/>
      <selection pane="bottomLeft" activeCell="J122" sqref="J122"/>
      <selection pane="bottomRight" activeCell="I119" activeCellId="1" sqref="AE119:AG119 E119:I119"/>
    </sheetView>
  </sheetViews>
  <sheetFormatPr defaultRowHeight="15"/>
  <cols>
    <col min="5" max="5" width="13.140625" customWidth="1"/>
    <col min="6" max="6" width="9.85546875" customWidth="1"/>
    <col min="7" max="7" width="7.42578125" customWidth="1"/>
    <col min="8" max="8" width="14.7109375" customWidth="1"/>
    <col min="9" max="9" width="15.42578125" customWidth="1"/>
    <col min="10" max="10" width="11" customWidth="1"/>
    <col min="11" max="11" width="12.7109375" bestFit="1" customWidth="1"/>
    <col min="12" max="29" width="12.7109375" customWidth="1"/>
    <col min="30" max="30" width="15.140625" customWidth="1"/>
    <col min="31" max="32" width="12.7109375" customWidth="1"/>
    <col min="33" max="33" width="19.7109375" bestFit="1" customWidth="1"/>
    <col min="34" max="34" width="18.28515625" bestFit="1" customWidth="1"/>
    <col min="35" max="35" width="10.5703125" bestFit="1" customWidth="1"/>
    <col min="36" max="36" width="9.42578125" bestFit="1" customWidth="1"/>
  </cols>
  <sheetData>
    <row r="6" spans="5:39">
      <c r="J6" s="226" t="s">
        <v>0</v>
      </c>
      <c r="K6" s="125"/>
      <c r="L6" s="125"/>
      <c r="M6" s="125"/>
      <c r="N6" s="125"/>
      <c r="O6" s="125"/>
      <c r="P6" s="125"/>
      <c r="Q6" s="125"/>
      <c r="R6" s="125"/>
      <c r="S6" s="125"/>
      <c r="T6" s="125"/>
      <c r="U6" s="125"/>
      <c r="V6" s="125"/>
      <c r="W6" s="125"/>
      <c r="X6" s="125"/>
      <c r="Y6" s="125"/>
      <c r="Z6" s="125"/>
      <c r="AA6" s="125"/>
      <c r="AB6" s="125"/>
      <c r="AC6" s="125"/>
      <c r="AD6" s="125"/>
      <c r="AE6" s="125"/>
      <c r="AF6" s="125"/>
      <c r="AG6" s="125"/>
      <c r="AH6" s="125"/>
    </row>
    <row r="7" spans="5:39" ht="45">
      <c r="E7" s="3" t="s">
        <v>15</v>
      </c>
      <c r="F7" s="263" t="s">
        <v>340</v>
      </c>
      <c r="G7" s="3" t="s">
        <v>257</v>
      </c>
      <c r="H7" s="3" t="s">
        <v>11</v>
      </c>
      <c r="I7" s="3" t="s">
        <v>43</v>
      </c>
      <c r="J7" s="212" t="s">
        <v>259</v>
      </c>
      <c r="K7" s="258">
        <v>44837</v>
      </c>
      <c r="L7" s="258">
        <v>44838</v>
      </c>
      <c r="M7" s="258">
        <v>44840</v>
      </c>
      <c r="N7" s="258">
        <v>44841</v>
      </c>
      <c r="O7" s="258" t="s">
        <v>2431</v>
      </c>
      <c r="P7" s="258">
        <v>44844</v>
      </c>
      <c r="Q7" s="258">
        <v>44845</v>
      </c>
      <c r="R7" s="258">
        <v>44846</v>
      </c>
      <c r="S7" s="258">
        <v>44847</v>
      </c>
      <c r="T7" s="258">
        <v>44848</v>
      </c>
      <c r="U7" s="258">
        <v>44849</v>
      </c>
      <c r="V7" s="258">
        <v>44850</v>
      </c>
      <c r="W7" s="258">
        <v>44851</v>
      </c>
      <c r="X7" s="258">
        <v>44852</v>
      </c>
      <c r="Y7" s="258">
        <v>44854</v>
      </c>
      <c r="Z7" s="258">
        <v>44855</v>
      </c>
      <c r="AA7" s="258">
        <v>44856</v>
      </c>
      <c r="AB7" s="258">
        <v>44859</v>
      </c>
      <c r="AC7" s="258">
        <v>44860</v>
      </c>
      <c r="AD7" s="258">
        <v>44861</v>
      </c>
      <c r="AE7" s="258">
        <v>44862</v>
      </c>
      <c r="AF7" s="258">
        <v>44863</v>
      </c>
      <c r="AG7" s="258">
        <v>44865</v>
      </c>
      <c r="AH7" s="258" t="s">
        <v>2057</v>
      </c>
      <c r="AI7" s="258"/>
      <c r="AJ7" s="1"/>
      <c r="AM7" t="s">
        <v>2270</v>
      </c>
    </row>
    <row r="8" spans="5:39">
      <c r="E8" s="34" t="s">
        <v>834</v>
      </c>
      <c r="F8" s="80">
        <v>44837</v>
      </c>
      <c r="G8" s="34">
        <v>261958</v>
      </c>
      <c r="H8" s="34" t="s">
        <v>2263</v>
      </c>
      <c r="I8" s="34" t="s">
        <v>441</v>
      </c>
      <c r="J8" s="34" t="s">
        <v>395</v>
      </c>
      <c r="K8" s="34" t="s">
        <v>2264</v>
      </c>
      <c r="L8" s="34" t="s">
        <v>395</v>
      </c>
      <c r="M8" s="34" t="s">
        <v>1467</v>
      </c>
      <c r="N8" s="34"/>
      <c r="O8" s="34"/>
      <c r="P8" s="34" t="s">
        <v>2063</v>
      </c>
      <c r="Q8" s="34"/>
      <c r="R8" s="34"/>
      <c r="S8" s="34"/>
      <c r="T8" s="34"/>
      <c r="U8" s="34"/>
      <c r="V8" s="34"/>
      <c r="W8" s="34"/>
      <c r="X8" s="34"/>
      <c r="Y8" s="34"/>
      <c r="Z8" s="34"/>
      <c r="AA8" s="34"/>
      <c r="AB8" s="34"/>
      <c r="AC8" s="34"/>
      <c r="AD8" s="34"/>
      <c r="AE8" s="34"/>
      <c r="AF8" s="34"/>
      <c r="AG8" s="34"/>
      <c r="AH8" s="34" t="s">
        <v>50</v>
      </c>
      <c r="AI8" s="2">
        <v>44844</v>
      </c>
      <c r="AJ8" s="1"/>
      <c r="AM8">
        <v>262745</v>
      </c>
    </row>
    <row r="9" spans="5:39">
      <c r="E9" s="34" t="s">
        <v>334</v>
      </c>
      <c r="F9" s="80">
        <v>44837</v>
      </c>
      <c r="G9" s="34">
        <v>262610</v>
      </c>
      <c r="H9" s="34" t="s">
        <v>2265</v>
      </c>
      <c r="I9" s="34" t="s">
        <v>441</v>
      </c>
      <c r="J9" s="34" t="s">
        <v>395</v>
      </c>
      <c r="K9" s="35" t="s">
        <v>1954</v>
      </c>
      <c r="L9" s="35"/>
      <c r="M9" s="35"/>
      <c r="N9" s="35"/>
      <c r="O9" s="35"/>
      <c r="P9" s="35"/>
      <c r="Q9" s="35"/>
      <c r="R9" s="35"/>
      <c r="S9" s="35"/>
      <c r="T9" s="35"/>
      <c r="U9" s="35"/>
      <c r="V9" s="35"/>
      <c r="W9" s="35"/>
      <c r="X9" s="35"/>
      <c r="Y9" s="35"/>
      <c r="Z9" s="35"/>
      <c r="AA9" s="35"/>
      <c r="AB9" s="35"/>
      <c r="AC9" s="35"/>
      <c r="AD9" s="35"/>
      <c r="AE9" s="35"/>
      <c r="AF9" s="35"/>
      <c r="AG9" s="35"/>
      <c r="AH9" s="34" t="s">
        <v>50</v>
      </c>
      <c r="AI9" s="2">
        <v>44840</v>
      </c>
      <c r="AJ9" s="1"/>
    </row>
    <row r="10" spans="5:39">
      <c r="E10" s="34" t="s">
        <v>834</v>
      </c>
      <c r="F10" s="80">
        <v>44837</v>
      </c>
      <c r="G10" s="34">
        <v>261920</v>
      </c>
      <c r="H10" s="34" t="s">
        <v>2260</v>
      </c>
      <c r="I10" s="34" t="s">
        <v>441</v>
      </c>
      <c r="J10" s="34" t="s">
        <v>395</v>
      </c>
      <c r="K10" s="34" t="s">
        <v>1467</v>
      </c>
      <c r="L10" s="34"/>
      <c r="M10" s="34"/>
      <c r="N10" s="34"/>
      <c r="O10" s="34"/>
      <c r="P10" s="34"/>
      <c r="Q10" s="34"/>
      <c r="R10" s="34"/>
      <c r="S10" s="34"/>
      <c r="T10" s="34"/>
      <c r="U10" s="34"/>
      <c r="V10" s="34"/>
      <c r="W10" s="34"/>
      <c r="X10" s="34"/>
      <c r="Y10" s="34"/>
      <c r="Z10" s="34"/>
      <c r="AA10" s="34"/>
      <c r="AB10" s="34"/>
      <c r="AC10" s="34"/>
      <c r="AD10" s="34"/>
      <c r="AE10" s="34"/>
      <c r="AF10" s="34"/>
      <c r="AG10" s="34"/>
      <c r="AH10" s="34" t="s">
        <v>50</v>
      </c>
      <c r="AI10" s="2">
        <v>44840</v>
      </c>
      <c r="AJ10" s="1"/>
    </row>
    <row r="11" spans="5:39">
      <c r="E11" s="34" t="s">
        <v>334</v>
      </c>
      <c r="F11" s="80">
        <v>44837</v>
      </c>
      <c r="G11" s="34">
        <v>262587</v>
      </c>
      <c r="H11" s="34" t="s">
        <v>1999</v>
      </c>
      <c r="I11" s="34" t="s">
        <v>2266</v>
      </c>
      <c r="J11" s="34" t="s">
        <v>395</v>
      </c>
      <c r="K11" s="34" t="s">
        <v>186</v>
      </c>
      <c r="L11" s="34"/>
      <c r="M11" s="34"/>
      <c r="N11" s="34"/>
      <c r="O11" s="34"/>
      <c r="P11" s="34"/>
      <c r="Q11" s="34"/>
      <c r="R11" s="34"/>
      <c r="S11" s="34"/>
      <c r="T11" s="34"/>
      <c r="U11" s="34"/>
      <c r="V11" s="34"/>
      <c r="W11" s="34"/>
      <c r="X11" s="34"/>
      <c r="Y11" s="34"/>
      <c r="Z11" s="34"/>
      <c r="AA11" s="34"/>
      <c r="AB11" s="34"/>
      <c r="AC11" s="34"/>
      <c r="AD11" s="34"/>
      <c r="AE11" s="34"/>
      <c r="AF11" s="34"/>
      <c r="AG11" s="34"/>
      <c r="AH11" s="34" t="s">
        <v>50</v>
      </c>
      <c r="AI11" s="2">
        <v>44843</v>
      </c>
      <c r="AJ11" s="1"/>
    </row>
    <row r="12" spans="5:39">
      <c r="E12" s="34" t="s">
        <v>334</v>
      </c>
      <c r="F12" s="80">
        <v>44837</v>
      </c>
      <c r="G12" s="34">
        <v>262545</v>
      </c>
      <c r="H12" s="34" t="s">
        <v>1996</v>
      </c>
      <c r="I12" s="34" t="s">
        <v>2267</v>
      </c>
      <c r="J12" s="34" t="s">
        <v>395</v>
      </c>
      <c r="K12" s="34" t="s">
        <v>395</v>
      </c>
      <c r="L12" s="34" t="s">
        <v>2408</v>
      </c>
      <c r="M12" s="34"/>
      <c r="N12" s="34"/>
      <c r="O12" s="34"/>
      <c r="P12" s="34"/>
      <c r="Q12" s="34"/>
      <c r="R12" s="34"/>
      <c r="S12" s="34"/>
      <c r="T12" s="34"/>
      <c r="U12" s="34"/>
      <c r="V12" s="34"/>
      <c r="W12" s="34"/>
      <c r="X12" s="34"/>
      <c r="Y12" s="34"/>
      <c r="Z12" s="34"/>
      <c r="AA12" s="34"/>
      <c r="AB12" s="34"/>
      <c r="AC12" s="34"/>
      <c r="AD12" s="34"/>
      <c r="AE12" s="34"/>
      <c r="AF12" s="34"/>
      <c r="AG12" s="34"/>
      <c r="AH12" s="317" t="s">
        <v>50</v>
      </c>
      <c r="AI12" s="2">
        <v>44840</v>
      </c>
      <c r="AJ12" s="1"/>
    </row>
    <row r="13" spans="5:39" ht="45.75" customHeight="1">
      <c r="E13" s="34" t="s">
        <v>334</v>
      </c>
      <c r="F13" s="80">
        <v>44837</v>
      </c>
      <c r="G13" s="34">
        <v>262571</v>
      </c>
      <c r="H13" s="34" t="s">
        <v>2035</v>
      </c>
      <c r="I13" s="34" t="s">
        <v>2268</v>
      </c>
      <c r="J13" s="34" t="s">
        <v>395</v>
      </c>
      <c r="K13" s="34" t="s">
        <v>2264</v>
      </c>
      <c r="L13" s="34"/>
      <c r="M13" s="34"/>
      <c r="N13" s="34" t="s">
        <v>2430</v>
      </c>
      <c r="O13" s="34" t="s">
        <v>50</v>
      </c>
      <c r="P13" s="34"/>
      <c r="Q13" s="34"/>
      <c r="R13" s="34"/>
      <c r="S13" s="34"/>
      <c r="T13" s="34"/>
      <c r="U13" s="34"/>
      <c r="V13" s="34"/>
      <c r="W13" s="34"/>
      <c r="X13" s="34"/>
      <c r="Y13" s="34"/>
      <c r="Z13" s="34"/>
      <c r="AA13" s="34"/>
      <c r="AB13" s="34"/>
      <c r="AC13" s="34"/>
      <c r="AD13" s="34"/>
      <c r="AE13" s="34"/>
      <c r="AF13" s="34"/>
      <c r="AG13" s="34"/>
      <c r="AH13" s="35" t="s">
        <v>2433</v>
      </c>
      <c r="AI13" s="318" t="s">
        <v>2434</v>
      </c>
      <c r="AJ13" s="1"/>
    </row>
    <row r="14" spans="5:39">
      <c r="E14" s="34" t="s">
        <v>334</v>
      </c>
      <c r="F14" s="80">
        <v>44837</v>
      </c>
      <c r="G14" s="34">
        <v>262651</v>
      </c>
      <c r="H14" s="34" t="s">
        <v>1408</v>
      </c>
      <c r="I14" s="34" t="s">
        <v>441</v>
      </c>
      <c r="J14" s="34" t="s">
        <v>395</v>
      </c>
      <c r="K14" s="34" t="s">
        <v>2264</v>
      </c>
      <c r="L14" s="34"/>
      <c r="M14" s="34" t="s">
        <v>1411</v>
      </c>
      <c r="N14" s="34" t="s">
        <v>1650</v>
      </c>
      <c r="O14" s="34" t="s">
        <v>50</v>
      </c>
      <c r="P14" s="34"/>
      <c r="Q14" s="34"/>
      <c r="R14" s="34"/>
      <c r="S14" s="34"/>
      <c r="T14" s="34"/>
      <c r="U14" s="34"/>
      <c r="V14" s="34"/>
      <c r="W14" s="34"/>
      <c r="X14" s="34"/>
      <c r="Y14" s="34"/>
      <c r="Z14" s="34"/>
      <c r="AA14" s="34"/>
      <c r="AB14" s="34"/>
      <c r="AC14" s="34"/>
      <c r="AD14" s="34"/>
      <c r="AE14" s="34"/>
      <c r="AF14" s="34"/>
      <c r="AG14" s="34"/>
      <c r="AH14" s="34" t="s">
        <v>50</v>
      </c>
      <c r="AI14" s="2">
        <v>44842</v>
      </c>
      <c r="AJ14" s="1"/>
    </row>
    <row r="15" spans="5:39">
      <c r="E15" s="34" t="s">
        <v>334</v>
      </c>
      <c r="F15" s="80">
        <v>44837</v>
      </c>
      <c r="G15" s="34">
        <v>262683</v>
      </c>
      <c r="H15" s="34" t="s">
        <v>2269</v>
      </c>
      <c r="I15" s="34" t="s">
        <v>2272</v>
      </c>
      <c r="J15" s="34" t="s">
        <v>395</v>
      </c>
      <c r="K15" s="34" t="s">
        <v>1467</v>
      </c>
      <c r="L15" s="34" t="s">
        <v>2247</v>
      </c>
      <c r="M15" s="34"/>
      <c r="N15" s="34"/>
      <c r="O15" s="34"/>
      <c r="P15" s="34"/>
      <c r="Q15" s="34"/>
      <c r="R15" s="34"/>
      <c r="S15" s="34"/>
      <c r="T15" s="34"/>
      <c r="U15" s="34"/>
      <c r="V15" s="34"/>
      <c r="W15" s="34"/>
      <c r="X15" s="34"/>
      <c r="Y15" s="34"/>
      <c r="Z15" s="34"/>
      <c r="AA15" s="34"/>
      <c r="AB15" s="34"/>
      <c r="AC15" s="34"/>
      <c r="AD15" s="34"/>
      <c r="AE15" s="34"/>
      <c r="AF15" s="34"/>
      <c r="AG15" s="34"/>
      <c r="AH15" s="316" t="s">
        <v>50</v>
      </c>
      <c r="AI15" s="2">
        <v>44838</v>
      </c>
      <c r="AJ15" s="1"/>
    </row>
    <row r="16" spans="5:39">
      <c r="E16" s="34" t="s">
        <v>334</v>
      </c>
      <c r="F16" s="80">
        <v>44837</v>
      </c>
      <c r="G16" s="34">
        <v>262745</v>
      </c>
      <c r="H16" s="34" t="s">
        <v>2271</v>
      </c>
      <c r="I16" s="34" t="s">
        <v>2272</v>
      </c>
      <c r="J16" s="34" t="s">
        <v>395</v>
      </c>
      <c r="K16" s="34" t="s">
        <v>2273</v>
      </c>
      <c r="L16" s="34"/>
      <c r="M16" s="34"/>
      <c r="N16" s="34"/>
      <c r="O16" s="34"/>
      <c r="P16" s="34"/>
      <c r="Q16" s="34"/>
      <c r="R16" s="34"/>
      <c r="S16" s="34"/>
      <c r="T16" s="34"/>
      <c r="U16" s="34"/>
      <c r="V16" s="34"/>
      <c r="W16" s="34"/>
      <c r="X16" s="34"/>
      <c r="Y16" s="34"/>
      <c r="Z16" s="34"/>
      <c r="AA16" s="34"/>
      <c r="AB16" s="34"/>
      <c r="AC16" s="34"/>
      <c r="AD16" s="34"/>
      <c r="AE16" s="34"/>
      <c r="AF16" s="34"/>
      <c r="AG16" s="34"/>
      <c r="AH16" s="34" t="s">
        <v>50</v>
      </c>
      <c r="AI16" s="2">
        <v>44840</v>
      </c>
      <c r="AJ16" s="1"/>
    </row>
    <row r="17" spans="5:36">
      <c r="E17" s="34" t="s">
        <v>334</v>
      </c>
      <c r="F17" s="80">
        <v>44837</v>
      </c>
      <c r="G17" s="34">
        <v>262865</v>
      </c>
      <c r="H17" s="34" t="s">
        <v>2274</v>
      </c>
      <c r="I17" s="34" t="s">
        <v>2272</v>
      </c>
      <c r="J17" s="34" t="s">
        <v>395</v>
      </c>
      <c r="K17" s="34" t="s">
        <v>2264</v>
      </c>
      <c r="L17" s="34" t="s">
        <v>1411</v>
      </c>
      <c r="M17" s="34"/>
      <c r="N17" s="34"/>
      <c r="O17" s="34" t="s">
        <v>2432</v>
      </c>
      <c r="P17" s="34" t="s">
        <v>395</v>
      </c>
      <c r="Q17" s="34"/>
      <c r="R17" s="34"/>
      <c r="S17" s="34"/>
      <c r="T17" s="34"/>
      <c r="U17" s="34"/>
      <c r="V17" s="34"/>
      <c r="W17" s="34"/>
      <c r="X17" s="34"/>
      <c r="Y17" s="34"/>
      <c r="Z17" s="34"/>
      <c r="AA17" s="34"/>
      <c r="AB17" s="34"/>
      <c r="AC17" s="34"/>
      <c r="AD17" s="34"/>
      <c r="AE17" s="34"/>
      <c r="AF17" s="34"/>
      <c r="AG17" s="34"/>
      <c r="AH17" s="34" t="s">
        <v>2447</v>
      </c>
      <c r="AI17" s="2">
        <v>44844</v>
      </c>
      <c r="AJ17" s="1" t="s">
        <v>2439</v>
      </c>
    </row>
    <row r="18" spans="5:36">
      <c r="E18" s="34" t="s">
        <v>334</v>
      </c>
      <c r="F18" s="80">
        <v>44837</v>
      </c>
      <c r="G18" s="34">
        <v>263183</v>
      </c>
      <c r="H18" s="34" t="s">
        <v>1405</v>
      </c>
      <c r="I18" s="34" t="s">
        <v>441</v>
      </c>
      <c r="J18" s="34" t="s">
        <v>395</v>
      </c>
      <c r="K18" s="34" t="s">
        <v>2275</v>
      </c>
      <c r="L18" s="34"/>
      <c r="M18" s="34" t="s">
        <v>1393</v>
      </c>
      <c r="N18" s="34"/>
      <c r="O18" s="34"/>
      <c r="P18" s="34"/>
      <c r="Q18" s="34"/>
      <c r="R18" s="34"/>
      <c r="S18" s="34"/>
      <c r="T18" s="34"/>
      <c r="U18" s="34"/>
      <c r="V18" s="34"/>
      <c r="W18" s="34"/>
      <c r="X18" s="34"/>
      <c r="Y18" s="34"/>
      <c r="Z18" s="34"/>
      <c r="AA18" s="34"/>
      <c r="AB18" s="34"/>
      <c r="AC18" s="34"/>
      <c r="AD18" s="34"/>
      <c r="AE18" s="34"/>
      <c r="AF18" s="34"/>
      <c r="AG18" s="34"/>
      <c r="AH18" s="34" t="s">
        <v>50</v>
      </c>
      <c r="AI18" s="2">
        <v>44840</v>
      </c>
      <c r="AJ18" s="1"/>
    </row>
    <row r="19" spans="5:36">
      <c r="E19" s="34" t="s">
        <v>334</v>
      </c>
      <c r="F19" s="80">
        <v>44837</v>
      </c>
      <c r="G19" s="34">
        <v>263138</v>
      </c>
      <c r="H19" s="34" t="s">
        <v>2229</v>
      </c>
      <c r="I19" s="34" t="s">
        <v>1974</v>
      </c>
      <c r="J19" s="34" t="s">
        <v>395</v>
      </c>
      <c r="K19" s="34" t="s">
        <v>1467</v>
      </c>
      <c r="L19" s="34" t="s">
        <v>50</v>
      </c>
      <c r="M19" s="34"/>
      <c r="N19" s="34"/>
      <c r="O19" s="34"/>
      <c r="P19" s="34"/>
      <c r="Q19" s="34"/>
      <c r="R19" s="34"/>
      <c r="S19" s="34"/>
      <c r="T19" s="34"/>
      <c r="U19" s="34"/>
      <c r="V19" s="34"/>
      <c r="W19" s="34"/>
      <c r="X19" s="34"/>
      <c r="Y19" s="34"/>
      <c r="Z19" s="34"/>
      <c r="AA19" s="34"/>
      <c r="AB19" s="34"/>
      <c r="AC19" s="34"/>
      <c r="AD19" s="34"/>
      <c r="AE19" s="34"/>
      <c r="AF19" s="34"/>
      <c r="AG19" s="34"/>
      <c r="AH19" s="34" t="s">
        <v>50</v>
      </c>
      <c r="AI19" s="2">
        <v>44840</v>
      </c>
      <c r="AJ19" s="1"/>
    </row>
    <row r="20" spans="5:36">
      <c r="E20" s="34" t="s">
        <v>334</v>
      </c>
      <c r="F20" s="80">
        <v>44837</v>
      </c>
      <c r="G20" s="34">
        <v>262871</v>
      </c>
      <c r="H20" s="34" t="s">
        <v>2276</v>
      </c>
      <c r="I20" s="34" t="s">
        <v>441</v>
      </c>
      <c r="J20" s="34" t="s">
        <v>395</v>
      </c>
      <c r="K20" s="34" t="s">
        <v>2275</v>
      </c>
      <c r="L20" s="34"/>
      <c r="M20" s="34"/>
      <c r="N20" s="34"/>
      <c r="O20" s="34"/>
      <c r="P20" s="34"/>
      <c r="Q20" s="34"/>
      <c r="R20" s="34"/>
      <c r="S20" s="34"/>
      <c r="T20" s="34"/>
      <c r="U20" s="34"/>
      <c r="V20" s="34"/>
      <c r="W20" s="34"/>
      <c r="X20" s="34"/>
      <c r="Y20" s="34"/>
      <c r="Z20" s="34"/>
      <c r="AA20" s="34"/>
      <c r="AB20" s="34"/>
      <c r="AC20" s="34"/>
      <c r="AD20" s="34"/>
      <c r="AE20" s="34"/>
      <c r="AF20" s="34"/>
      <c r="AG20" s="34"/>
      <c r="AH20" s="34" t="s">
        <v>50</v>
      </c>
      <c r="AI20" s="2">
        <v>44840</v>
      </c>
      <c r="AJ20" s="1"/>
    </row>
    <row r="21" spans="5:36">
      <c r="E21" s="34" t="s">
        <v>334</v>
      </c>
      <c r="F21" s="80">
        <v>44838</v>
      </c>
      <c r="G21" s="34">
        <v>263386</v>
      </c>
      <c r="H21" s="34" t="s">
        <v>740</v>
      </c>
      <c r="I21" s="34" t="s">
        <v>441</v>
      </c>
      <c r="J21" s="34" t="s">
        <v>395</v>
      </c>
      <c r="K21" s="34"/>
      <c r="L21" s="34" t="s">
        <v>1467</v>
      </c>
      <c r="M21" s="34" t="s">
        <v>395</v>
      </c>
      <c r="N21" s="34" t="s">
        <v>1471</v>
      </c>
      <c r="O21" s="34" t="s">
        <v>50</v>
      </c>
      <c r="P21" s="34"/>
      <c r="Q21" s="34"/>
      <c r="R21" s="34"/>
      <c r="S21" s="34"/>
      <c r="T21" s="34"/>
      <c r="U21" s="34"/>
      <c r="V21" s="34"/>
      <c r="W21" s="34"/>
      <c r="X21" s="34"/>
      <c r="Y21" s="34"/>
      <c r="Z21" s="34"/>
      <c r="AA21" s="34"/>
      <c r="AB21" s="34"/>
      <c r="AC21" s="34"/>
      <c r="AD21" s="34"/>
      <c r="AE21" s="34"/>
      <c r="AF21" s="34"/>
      <c r="AG21" s="34"/>
      <c r="AH21" s="34" t="s">
        <v>50</v>
      </c>
      <c r="AI21" s="2">
        <v>44842</v>
      </c>
      <c r="AJ21" s="1"/>
    </row>
    <row r="22" spans="5:36">
      <c r="E22" s="34" t="s">
        <v>334</v>
      </c>
      <c r="F22" s="80">
        <v>44840</v>
      </c>
      <c r="G22" s="34">
        <v>263653</v>
      </c>
      <c r="H22" s="34" t="s">
        <v>2400</v>
      </c>
      <c r="I22" s="34" t="s">
        <v>2401</v>
      </c>
      <c r="J22" s="34" t="s">
        <v>395</v>
      </c>
      <c r="K22" s="31"/>
      <c r="L22" s="31" t="s">
        <v>2402</v>
      </c>
      <c r="M22" s="31" t="s">
        <v>2407</v>
      </c>
      <c r="N22" s="31"/>
      <c r="O22" s="31"/>
      <c r="P22" s="31"/>
      <c r="Q22" s="31"/>
      <c r="R22" s="34"/>
      <c r="S22" s="34"/>
      <c r="T22" s="34" t="s">
        <v>50</v>
      </c>
      <c r="U22" s="34"/>
      <c r="V22" s="34"/>
      <c r="W22" s="34"/>
      <c r="X22" s="34"/>
      <c r="Y22" s="34"/>
      <c r="Z22" s="34"/>
      <c r="AA22" s="34"/>
      <c r="AB22" s="34"/>
      <c r="AC22" s="34"/>
      <c r="AD22" s="34"/>
      <c r="AE22" s="34"/>
      <c r="AF22" s="34"/>
      <c r="AG22" s="34"/>
      <c r="AH22" s="34" t="s">
        <v>50</v>
      </c>
      <c r="AI22" s="2">
        <v>44848</v>
      </c>
      <c r="AJ22" s="1"/>
    </row>
    <row r="23" spans="5:36">
      <c r="E23" s="34" t="s">
        <v>334</v>
      </c>
      <c r="F23" s="80">
        <v>44840</v>
      </c>
      <c r="G23" s="34">
        <v>263644</v>
      </c>
      <c r="H23" s="34" t="s">
        <v>467</v>
      </c>
      <c r="I23" s="34" t="s">
        <v>2268</v>
      </c>
      <c r="J23" s="34" t="s">
        <v>395</v>
      </c>
      <c r="K23" s="34"/>
      <c r="L23" s="34" t="s">
        <v>1467</v>
      </c>
      <c r="M23" s="34" t="s">
        <v>1471</v>
      </c>
      <c r="N23" s="34" t="s">
        <v>2245</v>
      </c>
      <c r="O23" s="34" t="s">
        <v>1467</v>
      </c>
      <c r="P23" s="34"/>
      <c r="Q23" s="34"/>
      <c r="R23" s="34"/>
      <c r="S23" s="34"/>
      <c r="T23" s="34"/>
      <c r="U23" s="34"/>
      <c r="V23" s="34"/>
      <c r="W23" s="34"/>
      <c r="X23" s="34"/>
      <c r="Y23" s="34"/>
      <c r="Z23" s="34"/>
      <c r="AA23" s="34"/>
      <c r="AB23" s="34"/>
      <c r="AC23" s="34"/>
      <c r="AD23" s="34"/>
      <c r="AE23" s="34"/>
      <c r="AF23" s="34"/>
      <c r="AG23" s="34"/>
      <c r="AH23" s="34" t="s">
        <v>50</v>
      </c>
      <c r="AI23" s="2">
        <v>44844</v>
      </c>
      <c r="AJ23" s="1"/>
    </row>
    <row r="24" spans="5:36">
      <c r="E24" s="34" t="s">
        <v>334</v>
      </c>
      <c r="F24" s="80">
        <v>44840</v>
      </c>
      <c r="G24" s="34">
        <v>263634</v>
      </c>
      <c r="H24" s="34" t="s">
        <v>2403</v>
      </c>
      <c r="I24" s="34" t="s">
        <v>2272</v>
      </c>
      <c r="J24" s="34" t="s">
        <v>395</v>
      </c>
      <c r="K24" s="34"/>
      <c r="L24" s="34"/>
      <c r="M24" s="34" t="s">
        <v>2049</v>
      </c>
      <c r="N24" s="34"/>
      <c r="O24" s="34" t="s">
        <v>1467</v>
      </c>
      <c r="P24" s="34" t="s">
        <v>395</v>
      </c>
      <c r="Q24" s="34"/>
      <c r="R24" s="34"/>
      <c r="S24" s="34"/>
      <c r="T24" s="34"/>
      <c r="U24" s="34"/>
      <c r="V24" s="34"/>
      <c r="W24" s="34"/>
      <c r="X24" s="34"/>
      <c r="Y24" s="34"/>
      <c r="Z24" s="34"/>
      <c r="AA24" s="34"/>
      <c r="AB24" s="34"/>
      <c r="AC24" s="34"/>
      <c r="AD24" s="34"/>
      <c r="AE24" s="34"/>
      <c r="AF24" s="34"/>
      <c r="AG24" s="34"/>
      <c r="AH24" s="34" t="s">
        <v>50</v>
      </c>
      <c r="AI24" s="2">
        <v>44844</v>
      </c>
      <c r="AJ24" s="1"/>
    </row>
    <row r="25" spans="5:36">
      <c r="E25" s="34" t="s">
        <v>1918</v>
      </c>
      <c r="F25" s="80">
        <v>44840</v>
      </c>
      <c r="G25" s="34">
        <v>263938</v>
      </c>
      <c r="H25" s="34" t="s">
        <v>1928</v>
      </c>
      <c r="I25" s="34" t="s">
        <v>1942</v>
      </c>
      <c r="J25" s="34" t="s">
        <v>395</v>
      </c>
      <c r="K25" s="34"/>
      <c r="L25" s="34"/>
      <c r="M25" s="34" t="s">
        <v>1467</v>
      </c>
      <c r="N25" s="34" t="s">
        <v>1471</v>
      </c>
      <c r="O25" s="34"/>
      <c r="P25" s="34"/>
      <c r="Q25" s="34"/>
      <c r="R25" s="34"/>
      <c r="S25" s="34"/>
      <c r="T25" s="34"/>
      <c r="U25" s="34"/>
      <c r="V25" s="34"/>
      <c r="W25" s="34"/>
      <c r="X25" s="34"/>
      <c r="Y25" s="34"/>
      <c r="Z25" s="34"/>
      <c r="AA25" s="34"/>
      <c r="AB25" s="34"/>
      <c r="AC25" s="34"/>
      <c r="AD25" s="34"/>
      <c r="AE25" s="34"/>
      <c r="AF25" s="34"/>
      <c r="AG25" s="34"/>
      <c r="AH25" s="34" t="s">
        <v>50</v>
      </c>
      <c r="AI25" s="2">
        <v>44843</v>
      </c>
      <c r="AJ25" s="1"/>
    </row>
    <row r="26" spans="5:36">
      <c r="E26" s="34" t="s">
        <v>1918</v>
      </c>
      <c r="F26" s="80">
        <v>44840</v>
      </c>
      <c r="G26" s="34">
        <v>264013</v>
      </c>
      <c r="H26" s="34" t="s">
        <v>2404</v>
      </c>
      <c r="I26" s="34" t="s">
        <v>1389</v>
      </c>
      <c r="J26" s="34" t="s">
        <v>395</v>
      </c>
      <c r="K26" s="34"/>
      <c r="L26" s="34"/>
      <c r="M26" s="34" t="s">
        <v>1467</v>
      </c>
      <c r="N26" s="34" t="s">
        <v>395</v>
      </c>
      <c r="O26" s="34"/>
      <c r="P26" s="34"/>
      <c r="Q26" s="34"/>
      <c r="R26" s="34"/>
      <c r="S26" s="34"/>
      <c r="T26" s="34"/>
      <c r="U26" s="34"/>
      <c r="V26" s="34"/>
      <c r="W26" s="34"/>
      <c r="X26" s="34"/>
      <c r="Y26" s="34"/>
      <c r="Z26" s="34"/>
      <c r="AA26" s="34"/>
      <c r="AB26" s="34"/>
      <c r="AC26" s="34"/>
      <c r="AD26" s="34"/>
      <c r="AE26" s="34"/>
      <c r="AF26" s="34"/>
      <c r="AG26" s="34"/>
      <c r="AH26" s="34" t="s">
        <v>50</v>
      </c>
      <c r="AI26" s="2">
        <v>44843</v>
      </c>
      <c r="AJ26" s="1"/>
    </row>
    <row r="27" spans="5:36">
      <c r="E27" s="34" t="s">
        <v>1918</v>
      </c>
      <c r="F27" s="80">
        <v>44840</v>
      </c>
      <c r="G27" s="34">
        <v>263831</v>
      </c>
      <c r="H27" s="34" t="s">
        <v>2404</v>
      </c>
      <c r="I27" s="34" t="s">
        <v>1389</v>
      </c>
      <c r="J27" s="34" t="s">
        <v>395</v>
      </c>
      <c r="K27" s="34"/>
      <c r="L27" s="34"/>
      <c r="M27" s="34" t="s">
        <v>395</v>
      </c>
      <c r="N27" s="34" t="s">
        <v>1650</v>
      </c>
      <c r="O27" s="34"/>
      <c r="P27" s="34"/>
      <c r="Q27" s="34"/>
      <c r="R27" s="34"/>
      <c r="S27" s="34"/>
      <c r="T27" s="34"/>
      <c r="U27" s="34"/>
      <c r="V27" s="34"/>
      <c r="W27" s="34"/>
      <c r="X27" s="34"/>
      <c r="Y27" s="34"/>
      <c r="Z27" s="34"/>
      <c r="AA27" s="34"/>
      <c r="AB27" s="34"/>
      <c r="AC27" s="34"/>
      <c r="AD27" s="34"/>
      <c r="AE27" s="34"/>
      <c r="AF27" s="34"/>
      <c r="AG27" s="34"/>
      <c r="AH27" s="34" t="s">
        <v>50</v>
      </c>
      <c r="AI27" s="2">
        <v>44843</v>
      </c>
      <c r="AJ27" s="1"/>
    </row>
    <row r="28" spans="5:36">
      <c r="E28" s="34" t="s">
        <v>834</v>
      </c>
      <c r="F28" s="80" t="s">
        <v>2405</v>
      </c>
      <c r="G28" s="34">
        <v>264077</v>
      </c>
      <c r="H28" s="34" t="s">
        <v>1969</v>
      </c>
      <c r="I28" s="34" t="s">
        <v>441</v>
      </c>
      <c r="J28" s="34" t="s">
        <v>395</v>
      </c>
      <c r="K28" s="34"/>
      <c r="L28" s="34"/>
      <c r="M28" s="34" t="s">
        <v>2406</v>
      </c>
      <c r="N28" s="34" t="s">
        <v>1411</v>
      </c>
      <c r="O28" s="34" t="s">
        <v>2247</v>
      </c>
      <c r="P28" s="34"/>
      <c r="Q28" s="34"/>
      <c r="R28" s="34"/>
      <c r="S28" s="34"/>
      <c r="T28" s="34"/>
      <c r="U28" s="34"/>
      <c r="V28" s="34"/>
      <c r="W28" s="34"/>
      <c r="X28" s="34"/>
      <c r="Y28" s="34"/>
      <c r="Z28" s="34"/>
      <c r="AA28" s="34"/>
      <c r="AB28" s="34"/>
      <c r="AC28" s="34"/>
      <c r="AD28" s="34"/>
      <c r="AE28" s="34"/>
      <c r="AF28" s="34"/>
      <c r="AG28" s="34"/>
      <c r="AH28" s="34" t="s">
        <v>50</v>
      </c>
      <c r="AI28" s="2">
        <v>44844</v>
      </c>
      <c r="AJ28" s="1"/>
    </row>
    <row r="29" spans="5:36">
      <c r="E29" s="34" t="s">
        <v>834</v>
      </c>
      <c r="F29" s="80">
        <v>44840</v>
      </c>
      <c r="G29" s="34">
        <v>263820</v>
      </c>
      <c r="H29" s="34" t="s">
        <v>1002</v>
      </c>
      <c r="I29" s="34" t="s">
        <v>441</v>
      </c>
      <c r="J29" s="34" t="s">
        <v>395</v>
      </c>
      <c r="K29" s="34"/>
      <c r="L29" s="34"/>
      <c r="M29" s="34" t="s">
        <v>2407</v>
      </c>
      <c r="N29" s="34"/>
      <c r="O29" s="34" t="s">
        <v>2063</v>
      </c>
      <c r="P29" s="34" t="s">
        <v>395</v>
      </c>
      <c r="Q29" s="34"/>
      <c r="R29" s="34"/>
      <c r="S29" s="34"/>
      <c r="T29" s="34"/>
      <c r="U29" s="34"/>
      <c r="V29" s="34"/>
      <c r="W29" s="34"/>
      <c r="X29" s="34"/>
      <c r="Y29" s="34"/>
      <c r="Z29" s="34"/>
      <c r="AA29" s="34"/>
      <c r="AB29" s="34"/>
      <c r="AC29" s="34"/>
      <c r="AD29" s="34"/>
      <c r="AE29" s="34"/>
      <c r="AF29" s="34"/>
      <c r="AG29" s="34"/>
      <c r="AH29" s="34" t="s">
        <v>50</v>
      </c>
      <c r="AI29" s="2">
        <v>44844</v>
      </c>
      <c r="AJ29" s="1"/>
    </row>
    <row r="30" spans="5:36">
      <c r="E30" s="34" t="s">
        <v>834</v>
      </c>
      <c r="F30" s="80">
        <v>44833</v>
      </c>
      <c r="G30" s="34">
        <v>261634</v>
      </c>
      <c r="H30" s="34" t="s">
        <v>2257</v>
      </c>
      <c r="I30" s="34" t="s">
        <v>1451</v>
      </c>
      <c r="J30" s="34" t="s">
        <v>395</v>
      </c>
      <c r="K30" s="34"/>
      <c r="L30" s="34"/>
      <c r="M30" s="34" t="s">
        <v>1467</v>
      </c>
      <c r="N30" s="34" t="s">
        <v>1975</v>
      </c>
      <c r="O30" s="34"/>
      <c r="P30" s="34"/>
      <c r="Q30" s="34"/>
      <c r="R30" s="34"/>
      <c r="S30" s="34"/>
      <c r="T30" s="34"/>
      <c r="U30" s="34"/>
      <c r="V30" s="34"/>
      <c r="W30" s="34"/>
      <c r="X30" s="34"/>
      <c r="Y30" s="34"/>
      <c r="Z30" s="34"/>
      <c r="AA30" s="34"/>
      <c r="AB30" s="34"/>
      <c r="AC30" s="34"/>
      <c r="AD30" s="34"/>
      <c r="AE30" s="34"/>
      <c r="AF30" s="34"/>
      <c r="AG30" s="34"/>
      <c r="AH30" s="34" t="s">
        <v>50</v>
      </c>
      <c r="AI30" s="2">
        <v>44842</v>
      </c>
      <c r="AJ30" s="1"/>
    </row>
    <row r="31" spans="5:36">
      <c r="E31" s="34" t="s">
        <v>834</v>
      </c>
      <c r="F31" s="80">
        <v>44832</v>
      </c>
      <c r="G31" s="34">
        <v>261380</v>
      </c>
      <c r="H31" s="34" t="s">
        <v>1065</v>
      </c>
      <c r="I31" s="34" t="s">
        <v>2253</v>
      </c>
      <c r="J31" s="34" t="s">
        <v>395</v>
      </c>
      <c r="K31" s="34"/>
      <c r="L31" s="34"/>
      <c r="M31" s="34" t="s">
        <v>1467</v>
      </c>
      <c r="N31" s="34" t="s">
        <v>395</v>
      </c>
      <c r="O31" s="34"/>
      <c r="P31" s="34"/>
      <c r="Q31" s="34"/>
      <c r="R31" s="34"/>
      <c r="S31" s="34"/>
      <c r="T31" s="34"/>
      <c r="U31" s="34"/>
      <c r="V31" s="34"/>
      <c r="W31" s="34"/>
      <c r="X31" s="34"/>
      <c r="Y31" s="34"/>
      <c r="Z31" s="34"/>
      <c r="AA31" s="34"/>
      <c r="AB31" s="34"/>
      <c r="AC31" s="34"/>
      <c r="AD31" s="34"/>
      <c r="AE31" s="34"/>
      <c r="AF31" s="34"/>
      <c r="AG31" s="34"/>
      <c r="AH31" s="34" t="s">
        <v>50</v>
      </c>
      <c r="AI31" s="2">
        <v>44841</v>
      </c>
      <c r="AJ31" s="1"/>
    </row>
    <row r="32" spans="5:36">
      <c r="E32" s="34" t="s">
        <v>834</v>
      </c>
      <c r="F32" s="80">
        <v>44827</v>
      </c>
      <c r="G32" s="34">
        <v>259111</v>
      </c>
      <c r="H32" s="34" t="s">
        <v>2014</v>
      </c>
      <c r="I32" s="34" t="s">
        <v>441</v>
      </c>
      <c r="J32" s="34" t="s">
        <v>395</v>
      </c>
      <c r="K32" s="34"/>
      <c r="L32" s="34"/>
      <c r="M32" s="34" t="s">
        <v>1467</v>
      </c>
      <c r="N32" s="34" t="s">
        <v>1650</v>
      </c>
      <c r="O32" s="34" t="s">
        <v>50</v>
      </c>
      <c r="P32" s="34"/>
      <c r="Q32" s="34"/>
      <c r="R32" s="34"/>
      <c r="S32" s="34"/>
      <c r="T32" s="34"/>
      <c r="U32" s="34"/>
      <c r="V32" s="34"/>
      <c r="W32" s="34"/>
      <c r="X32" s="34"/>
      <c r="Y32" s="34"/>
      <c r="Z32" s="34"/>
      <c r="AA32" s="34"/>
      <c r="AB32" s="34"/>
      <c r="AC32" s="34"/>
      <c r="AD32" s="34"/>
      <c r="AE32" s="34"/>
      <c r="AF32" s="34"/>
      <c r="AG32" s="34"/>
      <c r="AH32" s="34" t="s">
        <v>50</v>
      </c>
      <c r="AI32" s="2">
        <v>44842</v>
      </c>
      <c r="AJ32" s="1"/>
    </row>
    <row r="33" spans="5:36">
      <c r="E33" s="34" t="s">
        <v>1957</v>
      </c>
      <c r="F33" s="80">
        <v>44841</v>
      </c>
      <c r="G33" s="34">
        <v>264218</v>
      </c>
      <c r="H33" s="34" t="s">
        <v>2005</v>
      </c>
      <c r="I33" s="34" t="s">
        <v>2409</v>
      </c>
      <c r="J33" s="34" t="s">
        <v>395</v>
      </c>
      <c r="K33" s="34"/>
      <c r="L33" s="34"/>
      <c r="M33" s="34"/>
      <c r="N33" s="34" t="s">
        <v>1471</v>
      </c>
      <c r="O33" s="34"/>
      <c r="P33" s="34"/>
      <c r="Q33" s="34"/>
      <c r="R33" s="34"/>
      <c r="S33" s="34"/>
      <c r="T33" s="34"/>
      <c r="U33" s="34"/>
      <c r="V33" s="34"/>
      <c r="W33" s="34"/>
      <c r="X33" s="34"/>
      <c r="Y33" s="34"/>
      <c r="Z33" s="34"/>
      <c r="AA33" s="34"/>
      <c r="AB33" s="34"/>
      <c r="AC33" s="34"/>
      <c r="AD33" s="34"/>
      <c r="AE33" s="34"/>
      <c r="AF33" s="34"/>
      <c r="AG33" s="34"/>
      <c r="AH33" s="34" t="s">
        <v>50</v>
      </c>
      <c r="AI33" s="2">
        <v>44843</v>
      </c>
      <c r="AJ33" s="1"/>
    </row>
    <row r="34" spans="5:36">
      <c r="E34" s="34" t="s">
        <v>1957</v>
      </c>
      <c r="F34" s="80">
        <v>44841</v>
      </c>
      <c r="G34" s="34">
        <v>264216</v>
      </c>
      <c r="H34" s="34" t="s">
        <v>2005</v>
      </c>
      <c r="I34" s="34" t="s">
        <v>2410</v>
      </c>
      <c r="J34" s="34" t="s">
        <v>395</v>
      </c>
      <c r="K34" s="34"/>
      <c r="L34" s="34"/>
      <c r="M34" s="34"/>
      <c r="N34" s="34" t="s">
        <v>1471</v>
      </c>
      <c r="O34" s="34"/>
      <c r="P34" s="34"/>
      <c r="Q34" s="34"/>
      <c r="R34" s="34"/>
      <c r="S34" s="34"/>
      <c r="T34" s="34"/>
      <c r="U34" s="34"/>
      <c r="V34" s="34"/>
      <c r="W34" s="34"/>
      <c r="X34" s="34"/>
      <c r="Y34" s="34"/>
      <c r="Z34" s="34"/>
      <c r="AA34" s="34"/>
      <c r="AB34" s="34"/>
      <c r="AC34" s="34"/>
      <c r="AD34" s="34"/>
      <c r="AE34" s="34"/>
      <c r="AF34" s="34"/>
      <c r="AG34" s="34"/>
      <c r="AH34" s="34" t="s">
        <v>50</v>
      </c>
      <c r="AI34" s="2">
        <v>44843</v>
      </c>
      <c r="AJ34" s="1"/>
    </row>
    <row r="35" spans="5:36">
      <c r="E35" s="34" t="s">
        <v>1957</v>
      </c>
      <c r="F35" s="80">
        <v>44841</v>
      </c>
      <c r="G35" s="34">
        <v>264119</v>
      </c>
      <c r="H35" s="34" t="s">
        <v>1960</v>
      </c>
      <c r="I35" s="34" t="s">
        <v>1389</v>
      </c>
      <c r="J35" s="34" t="s">
        <v>395</v>
      </c>
      <c r="K35" s="34"/>
      <c r="L35" s="34"/>
      <c r="M35" s="34"/>
      <c r="N35" s="34" t="s">
        <v>1411</v>
      </c>
      <c r="O35" s="34"/>
      <c r="P35" s="34" t="s">
        <v>1467</v>
      </c>
      <c r="Q35" s="34"/>
      <c r="R35" s="34"/>
      <c r="S35" s="34"/>
      <c r="T35" s="34"/>
      <c r="U35" s="34"/>
      <c r="V35" s="34"/>
      <c r="W35" s="34"/>
      <c r="X35" s="34"/>
      <c r="Y35" s="34"/>
      <c r="Z35" s="34"/>
      <c r="AA35" s="34"/>
      <c r="AB35" s="34"/>
      <c r="AC35" s="34"/>
      <c r="AD35" s="34"/>
      <c r="AE35" s="34"/>
      <c r="AF35" s="34"/>
      <c r="AG35" s="34"/>
      <c r="AH35" s="34" t="s">
        <v>50</v>
      </c>
      <c r="AI35" s="2">
        <v>44844</v>
      </c>
      <c r="AJ35" s="1"/>
    </row>
    <row r="36" spans="5:36">
      <c r="E36" s="34" t="s">
        <v>1957</v>
      </c>
      <c r="F36" s="80">
        <v>44841</v>
      </c>
      <c r="G36" s="34">
        <v>264153</v>
      </c>
      <c r="H36" s="34" t="s">
        <v>2411</v>
      </c>
      <c r="I36" s="34" t="s">
        <v>2412</v>
      </c>
      <c r="J36" s="34" t="s">
        <v>395</v>
      </c>
      <c r="K36" s="34"/>
      <c r="L36" s="34"/>
      <c r="M36" s="34"/>
      <c r="N36" s="34" t="s">
        <v>1471</v>
      </c>
      <c r="O36" s="34"/>
      <c r="P36" s="34"/>
      <c r="Q36" s="34"/>
      <c r="R36" s="34"/>
      <c r="S36" s="34"/>
      <c r="T36" s="34"/>
      <c r="U36" s="34"/>
      <c r="V36" s="34"/>
      <c r="W36" s="34"/>
      <c r="X36" s="34"/>
      <c r="Y36" s="34"/>
      <c r="Z36" s="34"/>
      <c r="AA36" s="34"/>
      <c r="AB36" s="34"/>
      <c r="AC36" s="34"/>
      <c r="AD36" s="34"/>
      <c r="AE36" s="34"/>
      <c r="AF36" s="34"/>
      <c r="AG36" s="34"/>
      <c r="AH36" s="34" t="s">
        <v>50</v>
      </c>
      <c r="AI36" s="2">
        <v>44843</v>
      </c>
      <c r="AJ36" s="1"/>
    </row>
    <row r="37" spans="5:36">
      <c r="E37" s="34" t="s">
        <v>834</v>
      </c>
      <c r="F37" s="80">
        <v>44841</v>
      </c>
      <c r="G37" s="34">
        <v>264641</v>
      </c>
      <c r="H37" s="34" t="s">
        <v>2426</v>
      </c>
      <c r="I37" s="34" t="s">
        <v>441</v>
      </c>
      <c r="J37" s="34" t="s">
        <v>395</v>
      </c>
      <c r="K37" s="34"/>
      <c r="L37" s="34"/>
      <c r="M37" s="34"/>
      <c r="N37" s="34" t="s">
        <v>2427</v>
      </c>
      <c r="O37" s="34"/>
      <c r="P37" s="34"/>
      <c r="Q37" s="34"/>
      <c r="R37" s="34"/>
      <c r="S37" s="34"/>
      <c r="T37" s="34"/>
      <c r="U37" s="34"/>
      <c r="V37" s="34"/>
      <c r="W37" s="34"/>
      <c r="X37" s="34"/>
      <c r="Y37" s="34"/>
      <c r="Z37" s="34"/>
      <c r="AA37" s="34"/>
      <c r="AB37" s="34"/>
      <c r="AC37" s="34"/>
      <c r="AD37" s="34"/>
      <c r="AE37" s="34"/>
      <c r="AF37" s="34"/>
      <c r="AG37" s="34"/>
      <c r="AH37" s="34" t="s">
        <v>50</v>
      </c>
      <c r="AI37" s="2">
        <v>44844</v>
      </c>
      <c r="AJ37" s="1"/>
    </row>
    <row r="38" spans="5:36">
      <c r="E38" s="34" t="s">
        <v>834</v>
      </c>
      <c r="F38" s="80">
        <v>44841</v>
      </c>
      <c r="G38" s="34">
        <v>264516</v>
      </c>
      <c r="H38" s="34" t="s">
        <v>2428</v>
      </c>
      <c r="I38" s="34" t="s">
        <v>2429</v>
      </c>
      <c r="J38" s="34" t="s">
        <v>395</v>
      </c>
      <c r="K38" s="34"/>
      <c r="L38" s="34"/>
      <c r="M38" s="34"/>
      <c r="N38" s="34" t="s">
        <v>2245</v>
      </c>
      <c r="O38" s="34"/>
      <c r="P38" s="34" t="s">
        <v>2441</v>
      </c>
      <c r="Q38" s="34"/>
      <c r="R38" s="34"/>
      <c r="S38" s="34"/>
      <c r="T38" s="34"/>
      <c r="U38" s="34"/>
      <c r="V38" s="34"/>
      <c r="W38" s="34"/>
      <c r="X38" s="34"/>
      <c r="Y38" s="34"/>
      <c r="Z38" s="34"/>
      <c r="AA38" s="34"/>
      <c r="AB38" s="34"/>
      <c r="AC38" s="34"/>
      <c r="AD38" s="34"/>
      <c r="AE38" s="34"/>
      <c r="AF38" s="34"/>
      <c r="AG38" s="34"/>
      <c r="AH38" s="34" t="s">
        <v>50</v>
      </c>
      <c r="AI38" s="2">
        <v>44844</v>
      </c>
      <c r="AJ38" s="1"/>
    </row>
    <row r="39" spans="5:36">
      <c r="E39" s="34" t="s">
        <v>834</v>
      </c>
      <c r="F39" s="80">
        <v>44842</v>
      </c>
      <c r="G39" s="34">
        <v>264621</v>
      </c>
      <c r="H39" s="34" t="s">
        <v>1444</v>
      </c>
      <c r="I39" s="34" t="s">
        <v>2259</v>
      </c>
      <c r="J39" s="34" t="s">
        <v>395</v>
      </c>
      <c r="K39" s="31"/>
      <c r="L39" s="31"/>
      <c r="M39" s="31"/>
      <c r="N39" s="68"/>
      <c r="O39" s="34" t="s">
        <v>395</v>
      </c>
      <c r="P39" s="31" t="s">
        <v>1411</v>
      </c>
      <c r="Q39" s="31"/>
      <c r="R39" s="34"/>
      <c r="S39" s="34"/>
      <c r="T39" s="34"/>
      <c r="U39" s="34"/>
      <c r="V39" s="34" t="s">
        <v>50</v>
      </c>
      <c r="W39" s="34"/>
      <c r="X39" s="34"/>
      <c r="Y39" s="34"/>
      <c r="Z39" s="34"/>
      <c r="AA39" s="34"/>
      <c r="AB39" s="34"/>
      <c r="AC39" s="34"/>
      <c r="AD39" s="34"/>
      <c r="AE39" s="34"/>
      <c r="AF39" s="34"/>
      <c r="AG39" s="34"/>
      <c r="AH39" s="34" t="s">
        <v>50</v>
      </c>
      <c r="AI39" s="2">
        <v>44849</v>
      </c>
      <c r="AJ39" s="1"/>
    </row>
    <row r="40" spans="5:36">
      <c r="E40" s="34" t="s">
        <v>834</v>
      </c>
      <c r="F40" s="80">
        <v>44842</v>
      </c>
      <c r="G40" s="34">
        <v>264758</v>
      </c>
      <c r="H40" s="34" t="s">
        <v>2435</v>
      </c>
      <c r="I40" s="34" t="s">
        <v>2259</v>
      </c>
      <c r="J40" s="34" t="s">
        <v>395</v>
      </c>
      <c r="K40" s="34"/>
      <c r="L40" s="34"/>
      <c r="M40" s="34"/>
      <c r="N40" s="34"/>
      <c r="O40" s="34" t="s">
        <v>1411</v>
      </c>
      <c r="P40" s="34" t="s">
        <v>2441</v>
      </c>
      <c r="Q40" s="34"/>
      <c r="R40" s="34"/>
      <c r="S40" s="34"/>
      <c r="T40" s="34"/>
      <c r="U40" s="34"/>
      <c r="V40" s="34"/>
      <c r="W40" s="34"/>
      <c r="X40" s="34"/>
      <c r="Y40" s="34"/>
      <c r="Z40" s="34"/>
      <c r="AA40" s="34"/>
      <c r="AB40" s="34"/>
      <c r="AC40" s="34"/>
      <c r="AD40" s="34"/>
      <c r="AE40" s="34"/>
      <c r="AF40" s="34"/>
      <c r="AG40" s="34"/>
      <c r="AH40" s="34" t="s">
        <v>50</v>
      </c>
      <c r="AI40" s="2">
        <v>44844</v>
      </c>
      <c r="AJ40" s="1"/>
    </row>
    <row r="41" spans="5:36">
      <c r="E41" s="34" t="s">
        <v>1918</v>
      </c>
      <c r="F41" s="80">
        <v>44842</v>
      </c>
      <c r="G41" s="34">
        <v>264102</v>
      </c>
      <c r="H41" s="34" t="s">
        <v>2437</v>
      </c>
      <c r="I41" s="34" t="s">
        <v>1942</v>
      </c>
      <c r="J41" s="34" t="s">
        <v>395</v>
      </c>
      <c r="K41" s="31"/>
      <c r="L41" s="31"/>
      <c r="M41" s="31"/>
      <c r="N41" s="31"/>
      <c r="O41" s="31" t="s">
        <v>2438</v>
      </c>
      <c r="P41" s="31" t="s">
        <v>395</v>
      </c>
      <c r="Q41" s="31"/>
      <c r="R41" s="34"/>
      <c r="S41" s="34"/>
      <c r="T41" s="34"/>
      <c r="U41" s="34"/>
      <c r="V41" s="34"/>
      <c r="W41" s="34"/>
      <c r="X41" s="34"/>
      <c r="Y41" s="34"/>
      <c r="Z41" s="34"/>
      <c r="AA41" s="34"/>
      <c r="AB41" s="34"/>
      <c r="AC41" s="34"/>
      <c r="AD41" s="34"/>
      <c r="AE41" s="34"/>
      <c r="AF41" s="34"/>
      <c r="AG41" s="34"/>
      <c r="AH41" s="34" t="s">
        <v>50</v>
      </c>
      <c r="AI41" s="2">
        <v>44845</v>
      </c>
      <c r="AJ41" s="1"/>
    </row>
    <row r="42" spans="5:36">
      <c r="E42" s="34" t="s">
        <v>1918</v>
      </c>
      <c r="F42" s="80">
        <v>44842</v>
      </c>
      <c r="G42" s="34">
        <v>264678</v>
      </c>
      <c r="H42" s="34" t="s">
        <v>2026</v>
      </c>
      <c r="I42" s="34" t="s">
        <v>1942</v>
      </c>
      <c r="J42" s="34" t="s">
        <v>395</v>
      </c>
      <c r="K42" s="34"/>
      <c r="L42" s="34"/>
      <c r="M42" s="34"/>
      <c r="N42" s="34"/>
      <c r="O42" s="34" t="s">
        <v>1411</v>
      </c>
      <c r="P42" s="34"/>
      <c r="Q42" s="34" t="s">
        <v>1467</v>
      </c>
      <c r="R42" s="34" t="s">
        <v>2502</v>
      </c>
      <c r="S42" s="34"/>
      <c r="T42" s="34"/>
      <c r="U42" s="34"/>
      <c r="V42" s="34"/>
      <c r="W42" s="34"/>
      <c r="X42" s="34"/>
      <c r="Y42" s="34"/>
      <c r="Z42" s="34"/>
      <c r="AA42" s="34"/>
      <c r="AB42" s="34"/>
      <c r="AC42" s="34"/>
      <c r="AD42" s="34"/>
      <c r="AE42" s="34"/>
      <c r="AF42" s="34"/>
      <c r="AG42" s="34"/>
      <c r="AH42" s="34" t="s">
        <v>50</v>
      </c>
      <c r="AI42" s="2">
        <v>44847</v>
      </c>
      <c r="AJ42" s="1"/>
    </row>
    <row r="43" spans="5:36">
      <c r="E43" s="34" t="s">
        <v>834</v>
      </c>
      <c r="F43" s="80">
        <v>44842</v>
      </c>
      <c r="G43" s="34">
        <v>263826</v>
      </c>
      <c r="H43" s="34" t="s">
        <v>1572</v>
      </c>
      <c r="I43" s="34" t="s">
        <v>642</v>
      </c>
      <c r="J43" s="34" t="s">
        <v>395</v>
      </c>
      <c r="K43" s="34"/>
      <c r="L43" s="34"/>
      <c r="M43" s="34"/>
      <c r="N43" s="34"/>
      <c r="O43" s="34" t="s">
        <v>2407</v>
      </c>
      <c r="P43" s="34"/>
      <c r="Q43" s="34" t="s">
        <v>2063</v>
      </c>
      <c r="R43" s="34"/>
      <c r="S43" s="34"/>
      <c r="T43" s="34"/>
      <c r="U43" s="34"/>
      <c r="V43" s="34"/>
      <c r="W43" s="34"/>
      <c r="X43" s="34"/>
      <c r="Y43" s="34"/>
      <c r="Z43" s="34"/>
      <c r="AA43" s="34"/>
      <c r="AB43" s="34"/>
      <c r="AC43" s="34"/>
      <c r="AD43" s="34"/>
      <c r="AE43" s="34"/>
      <c r="AF43" s="34"/>
      <c r="AG43" s="34"/>
      <c r="AH43" s="34" t="s">
        <v>50</v>
      </c>
      <c r="AI43" s="1"/>
      <c r="AJ43" s="1"/>
    </row>
    <row r="44" spans="5:36">
      <c r="E44" s="34" t="s">
        <v>1957</v>
      </c>
      <c r="F44" s="80">
        <v>44844</v>
      </c>
      <c r="G44" s="34">
        <v>265342</v>
      </c>
      <c r="H44" s="34" t="s">
        <v>2440</v>
      </c>
      <c r="I44" s="34" t="s">
        <v>441</v>
      </c>
      <c r="J44" s="34" t="s">
        <v>395</v>
      </c>
      <c r="K44" s="34"/>
      <c r="L44" s="34"/>
      <c r="M44" s="34"/>
      <c r="N44" s="34"/>
      <c r="O44" s="34"/>
      <c r="P44" s="34" t="s">
        <v>395</v>
      </c>
      <c r="Q44" s="34"/>
      <c r="R44" s="34" t="s">
        <v>2502</v>
      </c>
      <c r="S44" s="34"/>
      <c r="T44" s="34"/>
      <c r="U44" s="34"/>
      <c r="V44" s="34"/>
      <c r="W44" s="34"/>
      <c r="X44" s="34"/>
      <c r="Y44" s="34"/>
      <c r="Z44" s="34"/>
      <c r="AA44" s="34"/>
      <c r="AB44" s="34"/>
      <c r="AC44" s="34"/>
      <c r="AD44" s="34"/>
      <c r="AE44" s="34"/>
      <c r="AF44" s="34"/>
      <c r="AG44" s="34"/>
      <c r="AH44" s="34" t="s">
        <v>50</v>
      </c>
      <c r="AI44" s="2">
        <v>44847</v>
      </c>
      <c r="AJ44" s="1"/>
    </row>
    <row r="45" spans="5:36" ht="37.5" customHeight="1">
      <c r="E45" s="34" t="s">
        <v>834</v>
      </c>
      <c r="F45" s="80">
        <v>44844</v>
      </c>
      <c r="G45" s="34">
        <v>263850</v>
      </c>
      <c r="H45" s="34" t="s">
        <v>2442</v>
      </c>
      <c r="I45" s="34" t="s">
        <v>441</v>
      </c>
      <c r="J45" s="34" t="s">
        <v>395</v>
      </c>
      <c r="K45" s="31"/>
      <c r="L45" s="31"/>
      <c r="M45" s="31"/>
      <c r="N45" s="31"/>
      <c r="O45" s="31"/>
      <c r="P45" s="34" t="s">
        <v>2443</v>
      </c>
      <c r="Q45" s="34"/>
      <c r="R45" s="34"/>
      <c r="S45" s="34" t="s">
        <v>2158</v>
      </c>
      <c r="T45" s="34"/>
      <c r="U45" s="34"/>
      <c r="V45" s="34"/>
      <c r="W45" s="34"/>
      <c r="X45" s="34"/>
      <c r="Y45" s="34"/>
      <c r="Z45" s="34"/>
      <c r="AA45" s="34"/>
      <c r="AB45" s="34"/>
      <c r="AC45" s="34"/>
      <c r="AD45" s="34"/>
      <c r="AE45" s="34"/>
      <c r="AF45" s="34"/>
      <c r="AG45" s="34"/>
      <c r="AH45" s="34" t="s">
        <v>50</v>
      </c>
      <c r="AI45" s="2">
        <v>44847</v>
      </c>
      <c r="AJ45" s="1"/>
    </row>
    <row r="46" spans="5:36">
      <c r="E46" s="34" t="s">
        <v>2446</v>
      </c>
      <c r="F46" s="80">
        <v>44844</v>
      </c>
      <c r="G46" s="34">
        <v>265407</v>
      </c>
      <c r="H46" s="34" t="s">
        <v>2444</v>
      </c>
      <c r="I46" s="34" t="s">
        <v>2445</v>
      </c>
      <c r="J46" s="34" t="s">
        <v>395</v>
      </c>
      <c r="K46" s="34"/>
      <c r="L46" s="34"/>
      <c r="M46" s="34"/>
      <c r="N46" s="34"/>
      <c r="O46" s="34"/>
      <c r="P46" s="34" t="s">
        <v>395</v>
      </c>
      <c r="Q46" s="34"/>
      <c r="R46" s="34"/>
      <c r="S46" s="34"/>
      <c r="T46" s="34"/>
      <c r="U46" s="34"/>
      <c r="V46" s="34" t="s">
        <v>50</v>
      </c>
      <c r="W46" s="34"/>
      <c r="X46" s="34"/>
      <c r="Y46" s="34"/>
      <c r="Z46" s="34"/>
      <c r="AA46" s="34"/>
      <c r="AB46" s="34"/>
      <c r="AC46" s="34"/>
      <c r="AD46" s="34"/>
      <c r="AE46" s="34"/>
      <c r="AF46" s="34"/>
      <c r="AG46" s="34"/>
      <c r="AH46" s="34" t="s">
        <v>50</v>
      </c>
      <c r="AI46" s="2">
        <v>44850</v>
      </c>
      <c r="AJ46" s="1"/>
    </row>
    <row r="47" spans="5:36">
      <c r="E47" s="34" t="s">
        <v>834</v>
      </c>
      <c r="F47" s="80">
        <v>44844</v>
      </c>
      <c r="G47" s="34">
        <v>265255</v>
      </c>
      <c r="H47" s="34" t="s">
        <v>2448</v>
      </c>
      <c r="I47" s="34" t="s">
        <v>441</v>
      </c>
      <c r="J47" s="34" t="s">
        <v>395</v>
      </c>
      <c r="K47" s="34"/>
      <c r="L47" s="34"/>
      <c r="M47" s="34"/>
      <c r="N47" s="34"/>
      <c r="O47" s="34"/>
      <c r="P47" s="34" t="s">
        <v>1411</v>
      </c>
      <c r="Q47" s="34"/>
      <c r="R47" s="34" t="s">
        <v>2495</v>
      </c>
      <c r="S47" s="34"/>
      <c r="T47" s="34" t="s">
        <v>2443</v>
      </c>
      <c r="U47" s="34"/>
      <c r="V47" s="34" t="s">
        <v>50</v>
      </c>
      <c r="W47" s="34"/>
      <c r="X47" s="34"/>
      <c r="Y47" s="34"/>
      <c r="Z47" s="34"/>
      <c r="AA47" s="34"/>
      <c r="AB47" s="34"/>
      <c r="AC47" s="34"/>
      <c r="AD47" s="34"/>
      <c r="AE47" s="34"/>
      <c r="AF47" s="34"/>
      <c r="AG47" s="34"/>
      <c r="AH47" s="34" t="s">
        <v>2543</v>
      </c>
      <c r="AI47" s="2">
        <v>44846</v>
      </c>
      <c r="AJ47" s="2">
        <v>44850</v>
      </c>
    </row>
    <row r="48" spans="5:36">
      <c r="E48" s="34" t="s">
        <v>834</v>
      </c>
      <c r="F48" s="80">
        <v>44844</v>
      </c>
      <c r="G48" s="34">
        <v>264943</v>
      </c>
      <c r="H48" s="34" t="s">
        <v>1999</v>
      </c>
      <c r="I48" s="34" t="s">
        <v>2449</v>
      </c>
      <c r="J48" s="34" t="s">
        <v>395</v>
      </c>
      <c r="K48" s="34"/>
      <c r="L48" s="34"/>
      <c r="M48" s="34"/>
      <c r="N48" s="34"/>
      <c r="O48" s="34"/>
      <c r="P48" s="34" t="s">
        <v>1411</v>
      </c>
      <c r="Q48" s="34"/>
      <c r="R48" s="34" t="s">
        <v>1467</v>
      </c>
      <c r="S48" s="34"/>
      <c r="T48" s="34"/>
      <c r="U48" s="34"/>
      <c r="V48" s="34"/>
      <c r="W48" s="34"/>
      <c r="X48" s="34"/>
      <c r="Y48" s="34"/>
      <c r="Z48" s="34"/>
      <c r="AA48" s="34"/>
      <c r="AB48" s="34"/>
      <c r="AC48" s="34"/>
      <c r="AD48" s="34"/>
      <c r="AE48" s="34"/>
      <c r="AF48" s="34"/>
      <c r="AG48" s="34"/>
      <c r="AH48" s="34" t="s">
        <v>50</v>
      </c>
      <c r="AI48" s="2">
        <v>44848</v>
      </c>
      <c r="AJ48" s="1"/>
    </row>
    <row r="49" spans="5:36">
      <c r="E49" s="34" t="s">
        <v>834</v>
      </c>
      <c r="F49" s="80">
        <v>44845</v>
      </c>
      <c r="G49" s="34">
        <v>265769</v>
      </c>
      <c r="H49" s="34" t="s">
        <v>2478</v>
      </c>
      <c r="I49" s="34" t="s">
        <v>2479</v>
      </c>
      <c r="J49" s="34" t="s">
        <v>395</v>
      </c>
      <c r="K49" s="34"/>
      <c r="L49" s="34"/>
      <c r="M49" s="34"/>
      <c r="N49" s="34"/>
      <c r="O49" s="34"/>
      <c r="P49" s="34"/>
      <c r="Q49" s="34" t="s">
        <v>1467</v>
      </c>
      <c r="R49" s="34" t="s">
        <v>395</v>
      </c>
      <c r="S49" s="34"/>
      <c r="T49" s="34" t="s">
        <v>2527</v>
      </c>
      <c r="U49" s="34"/>
      <c r="V49" s="34"/>
      <c r="W49" s="34"/>
      <c r="X49" s="34"/>
      <c r="Y49" s="34"/>
      <c r="Z49" s="34"/>
      <c r="AA49" s="34"/>
      <c r="AB49" s="34"/>
      <c r="AC49" s="34"/>
      <c r="AD49" s="34"/>
      <c r="AE49" s="34"/>
      <c r="AF49" s="34"/>
      <c r="AG49" s="34"/>
      <c r="AH49" s="34" t="s">
        <v>50</v>
      </c>
      <c r="AI49" s="2">
        <v>44848</v>
      </c>
      <c r="AJ49" s="1"/>
    </row>
    <row r="50" spans="5:36">
      <c r="E50" s="34" t="s">
        <v>2446</v>
      </c>
      <c r="F50" s="80">
        <v>44846</v>
      </c>
      <c r="G50" s="34">
        <v>266182</v>
      </c>
      <c r="H50" s="34" t="s">
        <v>2489</v>
      </c>
      <c r="I50" s="34" t="s">
        <v>1942</v>
      </c>
      <c r="J50" s="34" t="s">
        <v>395</v>
      </c>
      <c r="K50" s="34"/>
      <c r="L50" s="34"/>
      <c r="M50" s="34"/>
      <c r="N50" s="34"/>
      <c r="O50" s="34"/>
      <c r="P50" s="34"/>
      <c r="Q50" s="34"/>
      <c r="R50" s="34" t="s">
        <v>1467</v>
      </c>
      <c r="S50" s="34" t="s">
        <v>395</v>
      </c>
      <c r="T50" s="34"/>
      <c r="U50" s="34"/>
      <c r="V50" s="34" t="s">
        <v>395</v>
      </c>
      <c r="W50" s="34" t="s">
        <v>50</v>
      </c>
      <c r="X50" s="34"/>
      <c r="Y50" s="34"/>
      <c r="Z50" s="34"/>
      <c r="AA50" s="34"/>
      <c r="AB50" s="34"/>
      <c r="AC50" s="34"/>
      <c r="AD50" s="34"/>
      <c r="AE50" s="34"/>
      <c r="AF50" s="34"/>
      <c r="AG50" s="34"/>
      <c r="AH50" s="34" t="s">
        <v>50</v>
      </c>
      <c r="AI50" s="2">
        <v>44851</v>
      </c>
      <c r="AJ50" s="1"/>
    </row>
    <row r="51" spans="5:36">
      <c r="E51" s="34" t="s">
        <v>834</v>
      </c>
      <c r="F51" s="80">
        <v>44846</v>
      </c>
      <c r="G51" s="34">
        <v>265489</v>
      </c>
      <c r="H51" s="34" t="s">
        <v>2490</v>
      </c>
      <c r="I51" s="34" t="s">
        <v>441</v>
      </c>
      <c r="J51" s="34" t="s">
        <v>395</v>
      </c>
      <c r="K51" s="31"/>
      <c r="L51" s="31"/>
      <c r="M51" s="31"/>
      <c r="N51" s="31"/>
      <c r="O51" s="31"/>
      <c r="P51" s="31"/>
      <c r="Q51" s="31"/>
      <c r="R51" s="34" t="s">
        <v>1411</v>
      </c>
      <c r="S51" s="34"/>
      <c r="T51" s="34"/>
      <c r="U51" s="34" t="s">
        <v>2542</v>
      </c>
      <c r="V51" s="34" t="s">
        <v>50</v>
      </c>
      <c r="W51" s="34"/>
      <c r="X51" s="34"/>
      <c r="Y51" s="34"/>
      <c r="Z51" s="34"/>
      <c r="AA51" s="34"/>
      <c r="AB51" s="34"/>
      <c r="AC51" s="34"/>
      <c r="AD51" s="34"/>
      <c r="AE51" s="34"/>
      <c r="AF51" s="34"/>
      <c r="AG51" s="34"/>
      <c r="AH51" s="34" t="s">
        <v>50</v>
      </c>
      <c r="AI51" s="2">
        <v>44850</v>
      </c>
      <c r="AJ51" s="1"/>
    </row>
    <row r="52" spans="5:36">
      <c r="E52" s="34" t="s">
        <v>834</v>
      </c>
      <c r="F52" s="80">
        <v>44846</v>
      </c>
      <c r="G52" s="34">
        <v>265711</v>
      </c>
      <c r="H52" s="34" t="s">
        <v>2459</v>
      </c>
      <c r="I52" s="34" t="s">
        <v>2267</v>
      </c>
      <c r="J52" s="34" t="s">
        <v>395</v>
      </c>
      <c r="K52" s="34"/>
      <c r="L52" s="34"/>
      <c r="M52" s="34"/>
      <c r="N52" s="34"/>
      <c r="O52" s="34"/>
      <c r="P52" s="34"/>
      <c r="Q52" s="34"/>
      <c r="R52" s="34" t="s">
        <v>1467</v>
      </c>
      <c r="S52" s="34" t="s">
        <v>395</v>
      </c>
      <c r="T52" s="34" t="s">
        <v>395</v>
      </c>
      <c r="U52" s="34" t="s">
        <v>2247</v>
      </c>
      <c r="V52" s="34" t="s">
        <v>50</v>
      </c>
      <c r="W52" s="34"/>
      <c r="X52" s="34"/>
      <c r="Y52" s="34"/>
      <c r="Z52" s="34"/>
      <c r="AA52" s="34"/>
      <c r="AB52" s="34"/>
      <c r="AC52" s="34"/>
      <c r="AD52" s="34"/>
      <c r="AE52" s="34"/>
      <c r="AF52" s="34"/>
      <c r="AG52" s="34"/>
      <c r="AH52" s="34" t="s">
        <v>50</v>
      </c>
      <c r="AI52" s="2">
        <v>44850</v>
      </c>
      <c r="AJ52" s="1"/>
    </row>
    <row r="53" spans="5:36">
      <c r="E53" s="34" t="s">
        <v>18</v>
      </c>
      <c r="F53" s="80">
        <v>44846</v>
      </c>
      <c r="G53" s="34">
        <v>265878</v>
      </c>
      <c r="H53" s="34" t="s">
        <v>2491</v>
      </c>
      <c r="I53" s="34" t="s">
        <v>2492</v>
      </c>
      <c r="J53" s="34" t="s">
        <v>395</v>
      </c>
      <c r="K53" s="34"/>
      <c r="L53" s="34"/>
      <c r="M53" s="34"/>
      <c r="N53" s="34"/>
      <c r="O53" s="34"/>
      <c r="P53" s="34"/>
      <c r="Q53" s="34"/>
      <c r="R53" s="34" t="s">
        <v>1467</v>
      </c>
      <c r="S53" s="34"/>
      <c r="T53" s="34"/>
      <c r="U53" s="34"/>
      <c r="V53" s="34"/>
      <c r="W53" s="34"/>
      <c r="X53" s="34"/>
      <c r="Y53" s="34"/>
      <c r="Z53" s="34"/>
      <c r="AA53" s="34"/>
      <c r="AB53" s="34"/>
      <c r="AC53" s="34"/>
      <c r="AD53" s="34"/>
      <c r="AE53" s="34"/>
      <c r="AF53" s="34"/>
      <c r="AG53" s="34"/>
      <c r="AH53" s="34" t="s">
        <v>50</v>
      </c>
      <c r="AI53" s="2">
        <v>44846</v>
      </c>
      <c r="AJ53" s="1"/>
    </row>
    <row r="54" spans="5:36">
      <c r="E54" s="34" t="s">
        <v>334</v>
      </c>
      <c r="F54" s="80">
        <v>44846</v>
      </c>
      <c r="G54" s="34">
        <v>266218</v>
      </c>
      <c r="H54" s="34" t="s">
        <v>2159</v>
      </c>
      <c r="I54" s="34" t="s">
        <v>2493</v>
      </c>
      <c r="J54" s="34" t="s">
        <v>395</v>
      </c>
      <c r="K54" s="34"/>
      <c r="L54" s="34"/>
      <c r="M54" s="34"/>
      <c r="N54" s="34"/>
      <c r="O54" s="34"/>
      <c r="P54" s="34"/>
      <c r="Q54" s="34"/>
      <c r="R54" s="34" t="s">
        <v>1467</v>
      </c>
      <c r="S54" s="34" t="s">
        <v>2527</v>
      </c>
      <c r="T54" s="34"/>
      <c r="U54" s="34"/>
      <c r="V54" s="34"/>
      <c r="W54" s="34"/>
      <c r="X54" s="34"/>
      <c r="Y54" s="34"/>
      <c r="Z54" s="34"/>
      <c r="AA54" s="34"/>
      <c r="AB54" s="34"/>
      <c r="AC54" s="34"/>
      <c r="AD54" s="34"/>
      <c r="AE54" s="34"/>
      <c r="AF54" s="34"/>
      <c r="AG54" s="34"/>
      <c r="AH54" s="34" t="s">
        <v>50</v>
      </c>
      <c r="AI54" s="2">
        <v>44848</v>
      </c>
      <c r="AJ54" s="1"/>
    </row>
    <row r="55" spans="5:36">
      <c r="E55" s="34" t="s">
        <v>334</v>
      </c>
      <c r="F55" s="80">
        <v>44846</v>
      </c>
      <c r="G55" s="34">
        <v>266098</v>
      </c>
      <c r="H55" s="34" t="s">
        <v>2159</v>
      </c>
      <c r="I55" s="34" t="s">
        <v>2494</v>
      </c>
      <c r="J55" s="34" t="s">
        <v>395</v>
      </c>
      <c r="K55" s="34"/>
      <c r="L55" s="34"/>
      <c r="M55" s="34"/>
      <c r="N55" s="34"/>
      <c r="O55" s="34"/>
      <c r="P55" s="34"/>
      <c r="Q55" s="34"/>
      <c r="R55" s="34" t="s">
        <v>1467</v>
      </c>
      <c r="S55" s="34" t="s">
        <v>395</v>
      </c>
      <c r="T55" s="34" t="s">
        <v>2247</v>
      </c>
      <c r="U55" s="34"/>
      <c r="V55" s="34"/>
      <c r="W55" s="34"/>
      <c r="X55" s="34"/>
      <c r="Y55" s="34"/>
      <c r="Z55" s="34"/>
      <c r="AA55" s="34"/>
      <c r="AB55" s="34"/>
      <c r="AC55" s="34"/>
      <c r="AD55" s="34"/>
      <c r="AE55" s="34"/>
      <c r="AF55" s="34"/>
      <c r="AG55" s="34"/>
      <c r="AH55" s="34" t="s">
        <v>50</v>
      </c>
      <c r="AI55" s="2">
        <v>44848</v>
      </c>
      <c r="AJ55" s="1"/>
    </row>
    <row r="56" spans="5:36">
      <c r="E56" s="34" t="s">
        <v>834</v>
      </c>
      <c r="F56" s="80">
        <v>44846</v>
      </c>
      <c r="G56" s="34">
        <v>266164</v>
      </c>
      <c r="H56" s="34" t="s">
        <v>1973</v>
      </c>
      <c r="I56" s="34" t="s">
        <v>2498</v>
      </c>
      <c r="J56" s="34" t="s">
        <v>395</v>
      </c>
      <c r="K56" s="31"/>
      <c r="L56" s="31"/>
      <c r="M56" s="31"/>
      <c r="N56" s="31"/>
      <c r="O56" s="31"/>
      <c r="P56" s="31"/>
      <c r="Q56" s="31"/>
      <c r="R56" s="34" t="s">
        <v>2499</v>
      </c>
      <c r="S56" s="34"/>
      <c r="T56" s="34"/>
      <c r="U56" s="34"/>
      <c r="V56" s="34"/>
      <c r="W56" s="34"/>
      <c r="X56" s="34" t="s">
        <v>50</v>
      </c>
      <c r="Y56" s="34"/>
      <c r="Z56" s="34"/>
      <c r="AA56" s="34"/>
      <c r="AB56" s="34"/>
      <c r="AC56" s="34"/>
      <c r="AD56" s="34"/>
      <c r="AE56" s="34"/>
      <c r="AF56" s="34"/>
      <c r="AG56" s="34"/>
      <c r="AH56" s="34" t="s">
        <v>50</v>
      </c>
      <c r="AI56" s="2">
        <v>44851</v>
      </c>
      <c r="AJ56" s="1"/>
    </row>
    <row r="57" spans="5:36">
      <c r="E57" s="34" t="s">
        <v>834</v>
      </c>
      <c r="F57" s="80">
        <v>44846</v>
      </c>
      <c r="G57" s="34">
        <v>266201</v>
      </c>
      <c r="H57" s="34" t="s">
        <v>2504</v>
      </c>
      <c r="I57" s="34" t="s">
        <v>2505</v>
      </c>
      <c r="J57" s="34" t="s">
        <v>395</v>
      </c>
      <c r="K57" s="31"/>
      <c r="L57" s="31"/>
      <c r="M57" s="31"/>
      <c r="N57" s="31"/>
      <c r="O57" s="31"/>
      <c r="P57" s="31"/>
      <c r="Q57" s="31"/>
      <c r="R57" s="34" t="s">
        <v>395</v>
      </c>
      <c r="S57" s="34"/>
      <c r="T57" s="34" t="s">
        <v>50</v>
      </c>
      <c r="U57" s="34"/>
      <c r="V57" s="34"/>
      <c r="W57" s="34"/>
      <c r="X57" s="34"/>
      <c r="Y57" s="34"/>
      <c r="Z57" s="34"/>
      <c r="AA57" s="34"/>
      <c r="AB57" s="34"/>
      <c r="AC57" s="34"/>
      <c r="AD57" s="34"/>
      <c r="AE57" s="34"/>
      <c r="AF57" s="34"/>
      <c r="AG57" s="34"/>
      <c r="AH57" s="34" t="s">
        <v>50</v>
      </c>
      <c r="AI57" s="2">
        <v>44848</v>
      </c>
      <c r="AJ57" s="1"/>
    </row>
    <row r="58" spans="5:36">
      <c r="E58" s="34" t="s">
        <v>525</v>
      </c>
      <c r="F58" s="80">
        <v>44846</v>
      </c>
      <c r="G58" s="34">
        <v>266408</v>
      </c>
      <c r="H58" s="34" t="s">
        <v>1308</v>
      </c>
      <c r="I58" s="34" t="s">
        <v>2506</v>
      </c>
      <c r="J58" s="34" t="s">
        <v>395</v>
      </c>
      <c r="K58" s="31"/>
      <c r="L58" s="31"/>
      <c r="M58" s="31"/>
      <c r="N58" s="31"/>
      <c r="O58" s="31"/>
      <c r="P58" s="31"/>
      <c r="Q58" s="31"/>
      <c r="R58" s="34" t="s">
        <v>2443</v>
      </c>
      <c r="S58" s="34" t="s">
        <v>2158</v>
      </c>
      <c r="T58" s="34"/>
      <c r="U58" s="34"/>
      <c r="V58" s="34"/>
      <c r="W58" s="34"/>
      <c r="X58" s="34"/>
      <c r="Y58" s="34"/>
      <c r="Z58" s="34"/>
      <c r="AA58" s="34"/>
      <c r="AB58" s="34"/>
      <c r="AC58" s="34"/>
      <c r="AD58" s="34"/>
      <c r="AE58" s="34"/>
      <c r="AF58" s="34"/>
      <c r="AG58" s="34"/>
      <c r="AH58" s="34" t="s">
        <v>50</v>
      </c>
      <c r="AI58" s="2">
        <v>44847</v>
      </c>
      <c r="AJ58" s="1"/>
    </row>
    <row r="59" spans="5:36">
      <c r="E59" s="34" t="s">
        <v>834</v>
      </c>
      <c r="F59" s="80">
        <v>44847</v>
      </c>
      <c r="G59" s="34">
        <v>266140</v>
      </c>
      <c r="H59" s="34" t="s">
        <v>2507</v>
      </c>
      <c r="I59" s="34" t="s">
        <v>2259</v>
      </c>
      <c r="J59" s="34" t="s">
        <v>395</v>
      </c>
      <c r="K59" s="289"/>
      <c r="L59" s="289"/>
      <c r="M59" s="289"/>
      <c r="N59" s="289"/>
      <c r="O59" s="31"/>
      <c r="P59" s="31"/>
      <c r="Q59" s="31"/>
      <c r="R59" s="34"/>
      <c r="S59" s="34" t="s">
        <v>2508</v>
      </c>
      <c r="T59" s="34" t="s">
        <v>395</v>
      </c>
      <c r="U59" s="34"/>
      <c r="V59" s="34" t="s">
        <v>2406</v>
      </c>
      <c r="W59" s="34"/>
      <c r="X59" s="34" t="s">
        <v>50</v>
      </c>
      <c r="Y59" s="34"/>
      <c r="Z59" s="34"/>
      <c r="AA59" s="34"/>
      <c r="AB59" s="34"/>
      <c r="AC59" s="34"/>
      <c r="AD59" s="34"/>
      <c r="AE59" s="34"/>
      <c r="AF59" s="34"/>
      <c r="AG59" s="34"/>
      <c r="AH59" s="34" t="s">
        <v>50</v>
      </c>
      <c r="AI59" s="2">
        <v>44853</v>
      </c>
      <c r="AJ59" s="1"/>
    </row>
    <row r="60" spans="5:36">
      <c r="E60" s="34" t="s">
        <v>2446</v>
      </c>
      <c r="F60" s="80">
        <v>44847</v>
      </c>
      <c r="G60" s="34">
        <v>266614</v>
      </c>
      <c r="H60" s="34" t="s">
        <v>2509</v>
      </c>
      <c r="I60" s="34" t="s">
        <v>2510</v>
      </c>
      <c r="J60" s="34" t="s">
        <v>395</v>
      </c>
      <c r="K60" s="289"/>
      <c r="L60" s="289"/>
      <c r="M60" s="289"/>
      <c r="N60" s="289"/>
      <c r="O60" s="34"/>
      <c r="P60" s="34"/>
      <c r="Q60" s="34"/>
      <c r="R60" s="34"/>
      <c r="S60" s="34" t="s">
        <v>1467</v>
      </c>
      <c r="T60" s="34" t="s">
        <v>395</v>
      </c>
      <c r="U60" s="34"/>
      <c r="V60" s="34"/>
      <c r="W60" s="34"/>
      <c r="X60" s="34"/>
      <c r="Y60" s="34"/>
      <c r="Z60" s="34"/>
      <c r="AA60" s="34" t="s">
        <v>2645</v>
      </c>
      <c r="AB60" s="34"/>
      <c r="AC60" s="34"/>
      <c r="AD60" s="34"/>
      <c r="AE60" s="34"/>
      <c r="AF60" s="34"/>
      <c r="AG60" s="34"/>
      <c r="AH60" s="34" t="s">
        <v>2068</v>
      </c>
      <c r="AI60" s="2">
        <v>44848</v>
      </c>
      <c r="AJ60" s="2">
        <v>44856</v>
      </c>
    </row>
    <row r="61" spans="5:36">
      <c r="E61" s="34" t="s">
        <v>2446</v>
      </c>
      <c r="F61" s="80">
        <v>44847</v>
      </c>
      <c r="G61" s="34">
        <v>266519</v>
      </c>
      <c r="H61" s="34" t="s">
        <v>2489</v>
      </c>
      <c r="I61" s="34" t="s">
        <v>1136</v>
      </c>
      <c r="J61" s="34" t="s">
        <v>395</v>
      </c>
      <c r="K61" s="289"/>
      <c r="L61" s="289"/>
      <c r="M61" s="289"/>
      <c r="N61" s="289"/>
      <c r="O61" s="34"/>
      <c r="P61" s="34"/>
      <c r="Q61" s="34"/>
      <c r="R61" s="34"/>
      <c r="S61" s="34" t="s">
        <v>1467</v>
      </c>
      <c r="T61" s="34"/>
      <c r="U61" s="34"/>
      <c r="V61" s="34"/>
      <c r="W61" s="34"/>
      <c r="X61" s="34"/>
      <c r="Y61" s="34"/>
      <c r="Z61" s="34"/>
      <c r="AA61" s="34"/>
      <c r="AB61" s="34"/>
      <c r="AC61" s="34"/>
      <c r="AD61" s="34"/>
      <c r="AE61" s="34"/>
      <c r="AF61" s="34"/>
      <c r="AG61" s="34"/>
      <c r="AH61" s="34" t="s">
        <v>50</v>
      </c>
      <c r="AI61" s="2">
        <v>44847</v>
      </c>
      <c r="AJ61" s="1"/>
    </row>
    <row r="62" spans="5:36">
      <c r="E62" s="34" t="s">
        <v>834</v>
      </c>
      <c r="F62" s="80">
        <v>44847</v>
      </c>
      <c r="G62" s="34">
        <v>266556</v>
      </c>
      <c r="H62" s="34" t="s">
        <v>1006</v>
      </c>
      <c r="I62" s="34" t="s">
        <v>1671</v>
      </c>
      <c r="J62" s="34" t="s">
        <v>395</v>
      </c>
      <c r="K62" s="289"/>
      <c r="L62" s="289"/>
      <c r="M62" s="289"/>
      <c r="N62" s="289"/>
      <c r="O62" s="289"/>
      <c r="P62" s="289"/>
      <c r="Q62" s="289"/>
      <c r="R62" s="34"/>
      <c r="S62" s="34" t="s">
        <v>1467</v>
      </c>
      <c r="T62" s="34"/>
      <c r="U62" s="34"/>
      <c r="V62" s="34"/>
      <c r="W62" s="34"/>
      <c r="X62" s="34"/>
      <c r="Y62" s="34"/>
      <c r="Z62" s="34"/>
      <c r="AA62" s="34"/>
      <c r="AB62" s="34"/>
      <c r="AC62" s="34"/>
      <c r="AD62" s="34"/>
      <c r="AE62" s="34"/>
      <c r="AF62" s="34"/>
      <c r="AG62" s="34"/>
      <c r="AH62" s="34" t="s">
        <v>50</v>
      </c>
      <c r="AI62" s="2">
        <v>44851</v>
      </c>
      <c r="AJ62" s="1"/>
    </row>
    <row r="63" spans="5:36">
      <c r="E63" s="34" t="s">
        <v>834</v>
      </c>
      <c r="F63" s="80">
        <v>44847</v>
      </c>
      <c r="G63" s="34">
        <v>266481</v>
      </c>
      <c r="H63" s="34" t="s">
        <v>887</v>
      </c>
      <c r="I63" s="34" t="s">
        <v>2531</v>
      </c>
      <c r="J63" s="34" t="s">
        <v>395</v>
      </c>
      <c r="K63" s="289"/>
      <c r="L63" s="289"/>
      <c r="M63" s="289"/>
      <c r="N63" s="289"/>
      <c r="O63" s="289"/>
      <c r="P63" s="289"/>
      <c r="Q63" s="289"/>
      <c r="R63" s="34"/>
      <c r="S63" s="34" t="s">
        <v>2508</v>
      </c>
      <c r="T63" s="34" t="s">
        <v>1467</v>
      </c>
      <c r="U63" s="34" t="s">
        <v>50</v>
      </c>
      <c r="V63" s="34"/>
      <c r="W63" s="34"/>
      <c r="X63" s="34"/>
      <c r="Y63" s="34"/>
      <c r="Z63" s="34"/>
      <c r="AA63" s="34"/>
      <c r="AB63" s="34"/>
      <c r="AC63" s="34"/>
      <c r="AD63" s="34"/>
      <c r="AE63" s="34"/>
      <c r="AF63" s="34"/>
      <c r="AG63" s="34"/>
      <c r="AH63" s="34" t="s">
        <v>50</v>
      </c>
      <c r="AI63" s="2">
        <v>44849</v>
      </c>
      <c r="AJ63" s="1"/>
    </row>
    <row r="64" spans="5:36">
      <c r="E64" s="34" t="s">
        <v>834</v>
      </c>
      <c r="F64" s="80">
        <v>44847</v>
      </c>
      <c r="G64" s="34">
        <v>266437</v>
      </c>
      <c r="H64" s="34" t="s">
        <v>1996</v>
      </c>
      <c r="I64" s="34" t="s">
        <v>2505</v>
      </c>
      <c r="J64" s="34" t="s">
        <v>395</v>
      </c>
      <c r="K64" s="289"/>
      <c r="L64" s="289"/>
      <c r="M64" s="289"/>
      <c r="N64" s="289"/>
      <c r="O64" s="289"/>
      <c r="P64" s="289"/>
      <c r="Q64" s="289"/>
      <c r="R64" s="34"/>
      <c r="S64" s="34" t="s">
        <v>1467</v>
      </c>
      <c r="T64" s="34" t="s">
        <v>395</v>
      </c>
      <c r="U64" s="34"/>
      <c r="V64" s="34"/>
      <c r="W64" s="34"/>
      <c r="X64" s="34"/>
      <c r="Y64" s="34"/>
      <c r="Z64" s="34"/>
      <c r="AA64" s="34"/>
      <c r="AB64" s="34"/>
      <c r="AC64" s="34"/>
      <c r="AD64" s="34"/>
      <c r="AE64" s="34"/>
      <c r="AF64" s="34"/>
      <c r="AG64" s="34"/>
      <c r="AH64" s="34" t="s">
        <v>50</v>
      </c>
      <c r="AI64" s="2">
        <v>44849</v>
      </c>
      <c r="AJ64" s="1"/>
    </row>
    <row r="65" spans="5:36">
      <c r="E65" s="34" t="s">
        <v>2446</v>
      </c>
      <c r="F65" s="80">
        <v>44848</v>
      </c>
      <c r="G65" s="34">
        <v>266808</v>
      </c>
      <c r="H65" s="34" t="s">
        <v>2532</v>
      </c>
      <c r="I65" s="34" t="s">
        <v>1942</v>
      </c>
      <c r="J65" s="34" t="s">
        <v>395</v>
      </c>
      <c r="K65" s="289"/>
      <c r="L65" s="289"/>
      <c r="M65" s="289"/>
      <c r="N65" s="289"/>
      <c r="O65" s="289"/>
      <c r="P65" s="289"/>
      <c r="Q65" s="289"/>
      <c r="R65" s="34"/>
      <c r="S65" s="34"/>
      <c r="T65" s="34" t="s">
        <v>1467</v>
      </c>
      <c r="U65" s="34"/>
      <c r="V65" s="34"/>
      <c r="W65" s="34"/>
      <c r="X65" s="34"/>
      <c r="Y65" s="34"/>
      <c r="Z65" s="34"/>
      <c r="AA65" s="34"/>
      <c r="AB65" s="34"/>
      <c r="AC65" s="34"/>
      <c r="AD65" s="34"/>
      <c r="AE65" s="34"/>
      <c r="AF65" s="34"/>
      <c r="AG65" s="34"/>
      <c r="AH65" s="34" t="s">
        <v>50</v>
      </c>
      <c r="AI65" s="2">
        <v>44848</v>
      </c>
      <c r="AJ65" s="1"/>
    </row>
    <row r="66" spans="5:36">
      <c r="E66" s="34" t="s">
        <v>2446</v>
      </c>
      <c r="F66" s="80">
        <v>44848</v>
      </c>
      <c r="G66" s="34">
        <v>266862</v>
      </c>
      <c r="H66" s="34" t="s">
        <v>2533</v>
      </c>
      <c r="I66" s="34" t="s">
        <v>2534</v>
      </c>
      <c r="J66" s="34" t="s">
        <v>395</v>
      </c>
      <c r="K66" s="289"/>
      <c r="L66" s="289"/>
      <c r="M66" s="289"/>
      <c r="N66" s="289"/>
      <c r="O66" s="289"/>
      <c r="P66" s="289"/>
      <c r="Q66" s="289"/>
      <c r="R66" s="34"/>
      <c r="S66" s="34"/>
      <c r="T66" s="34" t="s">
        <v>1467</v>
      </c>
      <c r="U66" s="34" t="s">
        <v>2247</v>
      </c>
      <c r="V66" s="34"/>
      <c r="W66" s="34"/>
      <c r="X66" s="34"/>
      <c r="Y66" s="34"/>
      <c r="Z66" s="34"/>
      <c r="AA66" s="34"/>
      <c r="AB66" s="34"/>
      <c r="AC66" s="34"/>
      <c r="AD66" s="34"/>
      <c r="AE66" s="34"/>
      <c r="AF66" s="34"/>
      <c r="AG66" s="34"/>
      <c r="AH66" s="34" t="s">
        <v>50</v>
      </c>
      <c r="AI66" s="2">
        <v>44849</v>
      </c>
      <c r="AJ66" s="1"/>
    </row>
    <row r="67" spans="5:36">
      <c r="E67" s="34" t="s">
        <v>834</v>
      </c>
      <c r="F67" s="80">
        <v>44848</v>
      </c>
      <c r="G67" s="34">
        <v>266463</v>
      </c>
      <c r="H67" s="34" t="s">
        <v>2469</v>
      </c>
      <c r="I67" s="34" t="s">
        <v>642</v>
      </c>
      <c r="J67" s="34" t="s">
        <v>395</v>
      </c>
      <c r="K67" s="289"/>
      <c r="L67" s="289"/>
      <c r="M67" s="289"/>
      <c r="N67" s="289"/>
      <c r="O67" s="289"/>
      <c r="P67" s="289"/>
      <c r="Q67" s="289"/>
      <c r="R67" s="34"/>
      <c r="S67" s="34"/>
      <c r="T67" s="34" t="s">
        <v>395</v>
      </c>
      <c r="U67" s="34"/>
      <c r="V67" s="34"/>
      <c r="W67" s="34" t="s">
        <v>50</v>
      </c>
      <c r="X67" s="34"/>
      <c r="Y67" s="34"/>
      <c r="Z67" s="34"/>
      <c r="AA67" s="34"/>
      <c r="AB67" s="34"/>
      <c r="AC67" s="34"/>
      <c r="AD67" s="34"/>
      <c r="AE67" s="34"/>
      <c r="AF67" s="34"/>
      <c r="AG67" s="34"/>
      <c r="AH67" s="34" t="s">
        <v>50</v>
      </c>
      <c r="AI67" s="2">
        <v>44851</v>
      </c>
      <c r="AJ67" s="1"/>
    </row>
    <row r="68" spans="5:36">
      <c r="E68" s="34" t="s">
        <v>834</v>
      </c>
      <c r="F68" s="80">
        <v>44848</v>
      </c>
      <c r="G68" s="34">
        <v>266052</v>
      </c>
      <c r="H68" s="34" t="s">
        <v>2478</v>
      </c>
      <c r="I68" s="34" t="s">
        <v>2272</v>
      </c>
      <c r="J68" s="34" t="s">
        <v>395</v>
      </c>
      <c r="K68" s="289"/>
      <c r="L68" s="289"/>
      <c r="M68" s="289"/>
      <c r="N68" s="289"/>
      <c r="O68" s="289"/>
      <c r="P68" s="289"/>
      <c r="Q68" s="289"/>
      <c r="R68" s="34"/>
      <c r="S68" s="34"/>
      <c r="T68" s="34" t="s">
        <v>1467</v>
      </c>
      <c r="U68" s="34" t="s">
        <v>2247</v>
      </c>
      <c r="V68" s="34"/>
      <c r="W68" s="34"/>
      <c r="X68" s="34"/>
      <c r="Y68" s="34"/>
      <c r="Z68" s="34"/>
      <c r="AA68" s="34"/>
      <c r="AB68" s="34"/>
      <c r="AC68" s="34"/>
      <c r="AD68" s="34"/>
      <c r="AE68" s="34"/>
      <c r="AF68" s="34"/>
      <c r="AG68" s="34"/>
      <c r="AH68" s="34" t="s">
        <v>50</v>
      </c>
      <c r="AI68" s="2">
        <v>44849</v>
      </c>
      <c r="AJ68" s="1"/>
    </row>
    <row r="69" spans="5:36">
      <c r="E69" s="34" t="s">
        <v>334</v>
      </c>
      <c r="F69" s="80">
        <v>44848</v>
      </c>
      <c r="G69" s="34">
        <v>266597</v>
      </c>
      <c r="H69" s="34" t="s">
        <v>1977</v>
      </c>
      <c r="I69" s="34" t="s">
        <v>441</v>
      </c>
      <c r="J69" s="34" t="s">
        <v>395</v>
      </c>
      <c r="K69" s="289"/>
      <c r="L69" s="289"/>
      <c r="M69" s="289"/>
      <c r="N69" s="289"/>
      <c r="O69" s="289"/>
      <c r="P69" s="289"/>
      <c r="Q69" s="289"/>
      <c r="R69" s="34"/>
      <c r="S69" s="34"/>
      <c r="T69" s="34" t="s">
        <v>2443</v>
      </c>
      <c r="U69" s="34"/>
      <c r="V69" s="34"/>
      <c r="W69" s="34" t="s">
        <v>2577</v>
      </c>
      <c r="X69" s="34" t="s">
        <v>50</v>
      </c>
      <c r="Y69" s="34"/>
      <c r="Z69" s="34"/>
      <c r="AA69" s="34"/>
      <c r="AB69" s="34"/>
      <c r="AC69" s="34"/>
      <c r="AD69" s="34"/>
      <c r="AE69" s="34"/>
      <c r="AF69" s="34"/>
      <c r="AG69" s="34"/>
      <c r="AH69" s="34" t="s">
        <v>50</v>
      </c>
      <c r="AI69" s="2">
        <v>44851</v>
      </c>
      <c r="AJ69" s="1"/>
    </row>
    <row r="70" spans="5:36">
      <c r="E70" s="34" t="s">
        <v>2446</v>
      </c>
      <c r="F70" s="80">
        <v>44848</v>
      </c>
      <c r="G70" s="34">
        <v>266645</v>
      </c>
      <c r="H70" s="34" t="s">
        <v>2535</v>
      </c>
      <c r="I70" s="34" t="s">
        <v>2510</v>
      </c>
      <c r="J70" s="34" t="s">
        <v>395</v>
      </c>
      <c r="K70" s="289"/>
      <c r="L70" s="289"/>
      <c r="M70" s="289"/>
      <c r="N70" s="289"/>
      <c r="O70" s="289"/>
      <c r="P70" s="289"/>
      <c r="Q70" s="289"/>
      <c r="R70" s="34"/>
      <c r="S70" s="34"/>
      <c r="T70" s="34" t="s">
        <v>2158</v>
      </c>
      <c r="U70" s="34"/>
      <c r="V70" s="34"/>
      <c r="W70" s="34"/>
      <c r="X70" s="34"/>
      <c r="Y70" s="34"/>
      <c r="Z70" s="34"/>
      <c r="AA70" s="34"/>
      <c r="AB70" s="34"/>
      <c r="AC70" s="34"/>
      <c r="AD70" s="34"/>
      <c r="AE70" s="34"/>
      <c r="AF70" s="34"/>
      <c r="AG70" s="34"/>
      <c r="AH70" s="34" t="s">
        <v>50</v>
      </c>
      <c r="AI70" s="1"/>
      <c r="AJ70" s="1"/>
    </row>
    <row r="71" spans="5:36">
      <c r="E71" s="34" t="s">
        <v>2446</v>
      </c>
      <c r="F71" s="80">
        <v>44848</v>
      </c>
      <c r="G71" s="34">
        <v>266929</v>
      </c>
      <c r="H71" s="34" t="s">
        <v>2536</v>
      </c>
      <c r="I71" s="34" t="s">
        <v>1942</v>
      </c>
      <c r="J71" s="34" t="s">
        <v>395</v>
      </c>
      <c r="K71" s="289"/>
      <c r="L71" s="289"/>
      <c r="M71" s="289"/>
      <c r="N71" s="289"/>
      <c r="O71" s="289"/>
      <c r="P71" s="289"/>
      <c r="Q71" s="289"/>
      <c r="R71" s="34"/>
      <c r="S71" s="34"/>
      <c r="T71" s="34" t="s">
        <v>1467</v>
      </c>
      <c r="U71" s="34"/>
      <c r="V71" s="34"/>
      <c r="W71" s="34"/>
      <c r="X71" s="34"/>
      <c r="Y71" s="34"/>
      <c r="Z71" s="34"/>
      <c r="AA71" s="34"/>
      <c r="AB71" s="34"/>
      <c r="AC71" s="34"/>
      <c r="AD71" s="34"/>
      <c r="AE71" s="34"/>
      <c r="AF71" s="34"/>
      <c r="AG71" s="34"/>
      <c r="AH71" s="34" t="s">
        <v>50</v>
      </c>
      <c r="AI71" s="2">
        <v>44849</v>
      </c>
      <c r="AJ71" s="1"/>
    </row>
    <row r="72" spans="5:36">
      <c r="E72" s="34" t="s">
        <v>2446</v>
      </c>
      <c r="F72" s="80">
        <v>44848</v>
      </c>
      <c r="G72" s="34">
        <v>266957</v>
      </c>
      <c r="H72" s="34" t="s">
        <v>2489</v>
      </c>
      <c r="I72" s="34" t="s">
        <v>1942</v>
      </c>
      <c r="J72" s="34" t="s">
        <v>395</v>
      </c>
      <c r="K72" s="289"/>
      <c r="L72" s="289"/>
      <c r="M72" s="289"/>
      <c r="N72" s="289"/>
      <c r="O72" s="289"/>
      <c r="P72" s="289"/>
      <c r="Q72" s="289"/>
      <c r="R72" s="34"/>
      <c r="S72" s="34"/>
      <c r="T72" s="34" t="s">
        <v>1467</v>
      </c>
      <c r="U72" s="34"/>
      <c r="V72" s="34"/>
      <c r="W72" s="34"/>
      <c r="X72" s="34"/>
      <c r="Y72" s="34"/>
      <c r="Z72" s="34"/>
      <c r="AA72" s="34"/>
      <c r="AB72" s="34"/>
      <c r="AC72" s="34"/>
      <c r="AD72" s="34"/>
      <c r="AE72" s="34"/>
      <c r="AF72" s="34"/>
      <c r="AG72" s="34"/>
      <c r="AH72" s="34" t="s">
        <v>50</v>
      </c>
      <c r="AI72" s="2">
        <v>44849</v>
      </c>
      <c r="AJ72" s="1"/>
    </row>
    <row r="73" spans="5:36">
      <c r="E73" s="34" t="s">
        <v>2446</v>
      </c>
      <c r="F73" s="80">
        <v>44848</v>
      </c>
      <c r="G73" s="34">
        <v>266935</v>
      </c>
      <c r="H73" s="34" t="s">
        <v>2537</v>
      </c>
      <c r="I73" s="34" t="s">
        <v>2538</v>
      </c>
      <c r="J73" s="34" t="s">
        <v>395</v>
      </c>
      <c r="K73" s="289"/>
      <c r="L73" s="289"/>
      <c r="M73" s="289"/>
      <c r="N73" s="289"/>
      <c r="O73" s="289"/>
      <c r="P73" s="289"/>
      <c r="Q73" s="289"/>
      <c r="R73" s="34"/>
      <c r="S73" s="34"/>
      <c r="T73" s="34" t="s">
        <v>1467</v>
      </c>
      <c r="U73" s="34" t="s">
        <v>2247</v>
      </c>
      <c r="V73" s="34"/>
      <c r="W73" s="34"/>
      <c r="X73" s="34"/>
      <c r="Y73" s="34"/>
      <c r="Z73" s="34"/>
      <c r="AA73" s="34"/>
      <c r="AB73" s="34"/>
      <c r="AC73" s="34"/>
      <c r="AD73" s="34"/>
      <c r="AE73" s="34"/>
      <c r="AF73" s="34"/>
      <c r="AG73" s="34"/>
      <c r="AH73" s="34" t="s">
        <v>50</v>
      </c>
      <c r="AI73" s="2">
        <v>44849</v>
      </c>
      <c r="AJ73" s="1"/>
    </row>
    <row r="74" spans="5:36">
      <c r="E74" s="34" t="s">
        <v>2446</v>
      </c>
      <c r="F74" s="80">
        <v>44849</v>
      </c>
      <c r="G74" s="34">
        <v>267164</v>
      </c>
      <c r="H74" s="34" t="s">
        <v>782</v>
      </c>
      <c r="I74" s="34" t="s">
        <v>441</v>
      </c>
      <c r="J74" s="34" t="s">
        <v>395</v>
      </c>
      <c r="K74" s="289"/>
      <c r="L74" s="289"/>
      <c r="M74" s="289"/>
      <c r="N74" s="289"/>
      <c r="O74" s="289"/>
      <c r="P74" s="289"/>
      <c r="Q74" s="289"/>
      <c r="R74" s="34"/>
      <c r="S74" s="34"/>
      <c r="T74" s="34"/>
      <c r="U74" s="34" t="s">
        <v>2247</v>
      </c>
      <c r="V74" s="34" t="s">
        <v>50</v>
      </c>
      <c r="W74" s="34"/>
      <c r="X74" s="34"/>
      <c r="Y74" s="34"/>
      <c r="Z74" s="34"/>
      <c r="AA74" s="34"/>
      <c r="AB74" s="34"/>
      <c r="AC74" s="34"/>
      <c r="AD74" s="34"/>
      <c r="AE74" s="34"/>
      <c r="AF74" s="34"/>
      <c r="AG74" s="34"/>
      <c r="AH74" s="34" t="s">
        <v>50</v>
      </c>
      <c r="AI74" s="2">
        <v>44850</v>
      </c>
      <c r="AJ74" s="1"/>
    </row>
    <row r="75" spans="5:36">
      <c r="E75" s="34" t="s">
        <v>2446</v>
      </c>
      <c r="F75" s="80">
        <v>44849</v>
      </c>
      <c r="G75" s="34">
        <v>267224</v>
      </c>
      <c r="H75" s="34" t="s">
        <v>2533</v>
      </c>
      <c r="I75" s="34" t="s">
        <v>1136</v>
      </c>
      <c r="J75" s="34" t="s">
        <v>395</v>
      </c>
      <c r="K75" s="289"/>
      <c r="L75" s="289"/>
      <c r="M75" s="289"/>
      <c r="N75" s="289"/>
      <c r="O75" s="289"/>
      <c r="P75" s="289"/>
      <c r="Q75" s="289"/>
      <c r="R75" s="34"/>
      <c r="S75" s="34"/>
      <c r="T75" s="34"/>
      <c r="U75" s="34" t="s">
        <v>395</v>
      </c>
      <c r="V75" s="34"/>
      <c r="W75" s="34"/>
      <c r="X75" s="34"/>
      <c r="Y75" s="34"/>
      <c r="Z75" s="34"/>
      <c r="AA75" s="34"/>
      <c r="AB75" s="34"/>
      <c r="AC75" s="34"/>
      <c r="AD75" s="34"/>
      <c r="AE75" s="34"/>
      <c r="AF75" s="34"/>
      <c r="AG75" s="34"/>
      <c r="AH75" s="34" t="s">
        <v>50</v>
      </c>
      <c r="AI75" s="2">
        <v>44849</v>
      </c>
      <c r="AJ75" s="1"/>
    </row>
    <row r="76" spans="5:36">
      <c r="E76" s="34" t="s">
        <v>834</v>
      </c>
      <c r="F76" s="80">
        <v>44849</v>
      </c>
      <c r="G76" s="34">
        <v>266921</v>
      </c>
      <c r="H76" s="34" t="s">
        <v>1892</v>
      </c>
      <c r="I76" s="34" t="s">
        <v>2539</v>
      </c>
      <c r="J76" s="34" t="s">
        <v>395</v>
      </c>
      <c r="K76" s="289"/>
      <c r="L76" s="289"/>
      <c r="M76" s="289"/>
      <c r="N76" s="289"/>
      <c r="O76" s="289"/>
      <c r="P76" s="289"/>
      <c r="Q76" s="289"/>
      <c r="R76" s="34"/>
      <c r="S76" s="34"/>
      <c r="T76" s="34"/>
      <c r="U76" s="34" t="s">
        <v>1411</v>
      </c>
      <c r="V76" s="34"/>
      <c r="W76" s="34"/>
      <c r="X76" s="34" t="s">
        <v>2578</v>
      </c>
      <c r="Y76" s="34"/>
      <c r="Z76" s="34"/>
      <c r="AA76" s="34"/>
      <c r="AB76" s="34"/>
      <c r="AC76" s="34"/>
      <c r="AD76" s="34"/>
      <c r="AE76" s="34"/>
      <c r="AF76" s="34"/>
      <c r="AG76" s="34"/>
      <c r="AH76" s="34" t="s">
        <v>50</v>
      </c>
      <c r="AI76" s="2">
        <v>44852</v>
      </c>
      <c r="AJ76" s="1"/>
    </row>
    <row r="77" spans="5:36">
      <c r="E77" s="34" t="s">
        <v>2446</v>
      </c>
      <c r="F77" s="80">
        <v>44850</v>
      </c>
      <c r="G77" s="34">
        <v>267310</v>
      </c>
      <c r="H77" s="34" t="s">
        <v>2540</v>
      </c>
      <c r="I77" s="34" t="s">
        <v>2541</v>
      </c>
      <c r="J77" s="34" t="s">
        <v>395</v>
      </c>
      <c r="K77" s="34"/>
      <c r="L77" s="34"/>
      <c r="M77" s="34"/>
      <c r="N77" s="34"/>
      <c r="O77" s="34"/>
      <c r="P77" s="34"/>
      <c r="Q77" s="34"/>
      <c r="R77" s="34"/>
      <c r="S77" s="34"/>
      <c r="T77" s="34"/>
      <c r="U77" s="34"/>
      <c r="V77" s="34" t="s">
        <v>2406</v>
      </c>
      <c r="W77" s="34"/>
      <c r="X77" s="34" t="s">
        <v>50</v>
      </c>
      <c r="Y77" s="34"/>
      <c r="Z77" s="34"/>
      <c r="AA77" s="34"/>
      <c r="AB77" s="34"/>
      <c r="AC77" s="34"/>
      <c r="AD77" s="34"/>
      <c r="AE77" s="34"/>
      <c r="AF77" s="34"/>
      <c r="AG77" s="34"/>
      <c r="AH77" s="34" t="s">
        <v>50</v>
      </c>
      <c r="AI77" s="2">
        <v>44853</v>
      </c>
      <c r="AJ77" s="1"/>
    </row>
    <row r="78" spans="5:36">
      <c r="E78" s="34" t="s">
        <v>834</v>
      </c>
      <c r="F78" s="80">
        <v>44850</v>
      </c>
      <c r="G78" s="34">
        <v>266950</v>
      </c>
      <c r="H78" s="34" t="s">
        <v>1039</v>
      </c>
      <c r="I78" s="34" t="s">
        <v>2272</v>
      </c>
      <c r="J78" s="34" t="s">
        <v>395</v>
      </c>
      <c r="K78" s="289"/>
      <c r="L78" s="289"/>
      <c r="M78" s="289"/>
      <c r="N78" s="289"/>
      <c r="O78" s="289"/>
      <c r="P78" s="289"/>
      <c r="Q78" s="289"/>
      <c r="R78" s="34"/>
      <c r="S78" s="34"/>
      <c r="T78" s="34"/>
      <c r="U78" s="34" t="s">
        <v>1467</v>
      </c>
      <c r="V78" s="34" t="s">
        <v>50</v>
      </c>
      <c r="W78" s="34"/>
      <c r="X78" s="34"/>
      <c r="Y78" s="34"/>
      <c r="Z78" s="34"/>
      <c r="AA78" s="34"/>
      <c r="AB78" s="34"/>
      <c r="AC78" s="34"/>
      <c r="AD78" s="34"/>
      <c r="AE78" s="34"/>
      <c r="AF78" s="34"/>
      <c r="AG78" s="34"/>
      <c r="AH78" s="34" t="s">
        <v>50</v>
      </c>
      <c r="AI78" s="2">
        <v>44850</v>
      </c>
      <c r="AJ78" s="1"/>
    </row>
    <row r="79" spans="5:36">
      <c r="E79" s="34" t="s">
        <v>834</v>
      </c>
      <c r="F79" s="80">
        <v>44850</v>
      </c>
      <c r="G79" s="34">
        <v>267211</v>
      </c>
      <c r="H79" s="34" t="s">
        <v>1065</v>
      </c>
      <c r="I79" s="34" t="s">
        <v>642</v>
      </c>
      <c r="J79" s="34" t="s">
        <v>395</v>
      </c>
      <c r="K79" s="289"/>
      <c r="L79" s="289"/>
      <c r="M79" s="289"/>
      <c r="N79" s="289"/>
      <c r="O79" s="289"/>
      <c r="P79" s="289"/>
      <c r="Q79" s="289"/>
      <c r="R79" s="31"/>
      <c r="S79" s="31"/>
      <c r="T79" s="31"/>
      <c r="U79" s="31"/>
      <c r="V79" s="34" t="s">
        <v>2406</v>
      </c>
      <c r="W79" s="34" t="s">
        <v>395</v>
      </c>
      <c r="X79" s="34" t="s">
        <v>1411</v>
      </c>
      <c r="Y79" s="34"/>
      <c r="Z79" s="34"/>
      <c r="AA79" s="34"/>
      <c r="AB79" s="34" t="s">
        <v>1467</v>
      </c>
      <c r="AC79" s="34"/>
      <c r="AD79" s="34" t="s">
        <v>50</v>
      </c>
      <c r="AE79" s="34"/>
      <c r="AF79" s="34"/>
      <c r="AG79" s="34"/>
      <c r="AH79" s="34" t="s">
        <v>50</v>
      </c>
      <c r="AI79" s="2">
        <v>44861</v>
      </c>
      <c r="AJ79" s="1"/>
    </row>
    <row r="80" spans="5:36">
      <c r="E80" s="34" t="s">
        <v>2446</v>
      </c>
      <c r="F80" s="80">
        <v>44851</v>
      </c>
      <c r="G80" s="34">
        <v>267898</v>
      </c>
      <c r="H80" s="34" t="s">
        <v>2533</v>
      </c>
      <c r="I80" s="34" t="s">
        <v>2567</v>
      </c>
      <c r="J80" s="34" t="s">
        <v>395</v>
      </c>
      <c r="K80" s="289"/>
      <c r="L80" s="289"/>
      <c r="M80" s="289"/>
      <c r="N80" s="289"/>
      <c r="O80" s="289"/>
      <c r="P80" s="289"/>
      <c r="Q80" s="289"/>
      <c r="R80" s="34"/>
      <c r="S80" s="34"/>
      <c r="T80" s="34"/>
      <c r="U80" s="34"/>
      <c r="V80" s="34"/>
      <c r="W80" s="34" t="s">
        <v>1467</v>
      </c>
      <c r="X80" s="34"/>
      <c r="Y80" s="34"/>
      <c r="Z80" s="34"/>
      <c r="AA80" s="34"/>
      <c r="AB80" s="34"/>
      <c r="AC80" s="34"/>
      <c r="AD80" s="34"/>
      <c r="AE80" s="34"/>
      <c r="AF80" s="34"/>
      <c r="AG80" s="34"/>
      <c r="AH80" s="34" t="s">
        <v>50</v>
      </c>
      <c r="AI80" s="2">
        <v>44853</v>
      </c>
      <c r="AJ80" s="1"/>
    </row>
    <row r="81" spans="5:36">
      <c r="E81" s="34" t="s">
        <v>834</v>
      </c>
      <c r="F81" s="80">
        <v>44851</v>
      </c>
      <c r="G81" s="34">
        <v>267528</v>
      </c>
      <c r="H81" s="34" t="s">
        <v>1973</v>
      </c>
      <c r="I81" s="34" t="s">
        <v>2493</v>
      </c>
      <c r="J81" s="34" t="s">
        <v>395</v>
      </c>
      <c r="K81" s="289"/>
      <c r="L81" s="289"/>
      <c r="M81" s="289"/>
      <c r="N81" s="289"/>
      <c r="O81" s="289"/>
      <c r="P81" s="289"/>
      <c r="Q81" s="289"/>
      <c r="R81" s="31"/>
      <c r="S81" s="31"/>
      <c r="T81" s="31"/>
      <c r="U81" s="34"/>
      <c r="V81" s="34"/>
      <c r="W81" s="34" t="s">
        <v>2406</v>
      </c>
      <c r="X81" s="34" t="s">
        <v>1411</v>
      </c>
      <c r="Y81" s="34" t="s">
        <v>1467</v>
      </c>
      <c r="Z81" s="34"/>
      <c r="AA81" s="34"/>
      <c r="AB81" s="34" t="s">
        <v>395</v>
      </c>
      <c r="AC81" s="34"/>
      <c r="AD81" s="34"/>
      <c r="AE81" s="34"/>
      <c r="AF81" s="34"/>
      <c r="AG81" s="34"/>
      <c r="AH81" s="34" t="s">
        <v>50</v>
      </c>
      <c r="AI81" s="2">
        <v>44859</v>
      </c>
      <c r="AJ81" s="1"/>
    </row>
    <row r="82" spans="5:36">
      <c r="E82" s="34" t="s">
        <v>834</v>
      </c>
      <c r="F82" s="80">
        <v>44851</v>
      </c>
      <c r="G82" s="34">
        <v>267948</v>
      </c>
      <c r="H82" s="34" t="s">
        <v>1910</v>
      </c>
      <c r="I82" s="34" t="s">
        <v>925</v>
      </c>
      <c r="J82" s="34" t="s">
        <v>395</v>
      </c>
      <c r="K82" s="289"/>
      <c r="L82" s="289"/>
      <c r="M82" s="289"/>
      <c r="N82" s="289"/>
      <c r="O82" s="289"/>
      <c r="P82" s="289"/>
      <c r="Q82" s="289"/>
      <c r="R82" s="34"/>
      <c r="S82" s="34"/>
      <c r="T82" s="34"/>
      <c r="U82" s="34"/>
      <c r="V82" s="34"/>
      <c r="W82" s="34" t="s">
        <v>1467</v>
      </c>
      <c r="X82" s="34" t="s">
        <v>395</v>
      </c>
      <c r="Y82" s="34"/>
      <c r="Z82" s="34" t="s">
        <v>50</v>
      </c>
      <c r="AA82" s="34"/>
      <c r="AB82" s="34"/>
      <c r="AC82" s="34"/>
      <c r="AD82" s="34"/>
      <c r="AE82" s="34"/>
      <c r="AF82" s="34"/>
      <c r="AG82" s="34"/>
      <c r="AH82" s="34" t="s">
        <v>50</v>
      </c>
      <c r="AI82" s="2">
        <v>44851</v>
      </c>
      <c r="AJ82" s="1"/>
    </row>
    <row r="83" spans="5:36">
      <c r="E83" s="34" t="s">
        <v>834</v>
      </c>
      <c r="F83" s="80">
        <v>44851</v>
      </c>
      <c r="G83" s="34">
        <v>267615</v>
      </c>
      <c r="H83" s="34" t="s">
        <v>1615</v>
      </c>
      <c r="I83" s="34" t="s">
        <v>642</v>
      </c>
      <c r="J83" s="34" t="s">
        <v>395</v>
      </c>
      <c r="K83" s="289"/>
      <c r="L83" s="289"/>
      <c r="M83" s="289"/>
      <c r="N83" s="289"/>
      <c r="O83" s="289"/>
      <c r="P83" s="289"/>
      <c r="Q83" s="289"/>
      <c r="R83" s="34"/>
      <c r="S83" s="34"/>
      <c r="T83" s="34"/>
      <c r="U83" s="34"/>
      <c r="V83" s="34"/>
      <c r="W83" s="34" t="s">
        <v>2247</v>
      </c>
      <c r="X83" s="34" t="s">
        <v>50</v>
      </c>
      <c r="Y83" s="34"/>
      <c r="Z83" s="34"/>
      <c r="AA83" s="34"/>
      <c r="AB83" s="34"/>
      <c r="AC83" s="34"/>
      <c r="AD83" s="34"/>
      <c r="AE83" s="34"/>
      <c r="AF83" s="34"/>
      <c r="AG83" s="34"/>
      <c r="AH83" s="34" t="s">
        <v>50</v>
      </c>
      <c r="AI83" s="2">
        <v>44852</v>
      </c>
      <c r="AJ83" s="1"/>
    </row>
    <row r="84" spans="5:36">
      <c r="E84" s="34" t="s">
        <v>834</v>
      </c>
      <c r="F84" s="80">
        <v>44852</v>
      </c>
      <c r="G84" s="34">
        <v>267620</v>
      </c>
      <c r="H84" s="34" t="s">
        <v>1409</v>
      </c>
      <c r="I84" s="34" t="s">
        <v>441</v>
      </c>
      <c r="J84" s="34" t="s">
        <v>395</v>
      </c>
      <c r="K84" s="289"/>
      <c r="L84" s="289"/>
      <c r="M84" s="289"/>
      <c r="N84" s="289"/>
      <c r="O84" s="289"/>
      <c r="P84" s="289"/>
      <c r="Q84" s="289"/>
      <c r="R84" s="31"/>
      <c r="S84" s="31"/>
      <c r="T84" s="31"/>
      <c r="U84" s="31"/>
      <c r="V84" s="31"/>
      <c r="W84" s="31"/>
      <c r="X84" s="31" t="s">
        <v>2049</v>
      </c>
      <c r="Y84" s="31"/>
      <c r="Z84" s="31"/>
      <c r="AA84" s="34"/>
      <c r="AB84" s="34" t="s">
        <v>1411</v>
      </c>
      <c r="AC84" s="34" t="s">
        <v>2653</v>
      </c>
      <c r="AD84" s="34" t="s">
        <v>1467</v>
      </c>
      <c r="AE84" s="34"/>
      <c r="AF84" s="34" t="s">
        <v>50</v>
      </c>
      <c r="AG84" s="34"/>
      <c r="AH84" s="34" t="s">
        <v>50</v>
      </c>
      <c r="AI84" s="2">
        <v>44862</v>
      </c>
      <c r="AJ84" s="1"/>
    </row>
    <row r="85" spans="5:36">
      <c r="E85" s="34" t="s">
        <v>834</v>
      </c>
      <c r="F85" s="80">
        <v>44852</v>
      </c>
      <c r="G85" s="34">
        <v>267833</v>
      </c>
      <c r="H85" s="34" t="s">
        <v>2504</v>
      </c>
      <c r="I85" s="34" t="s">
        <v>1451</v>
      </c>
      <c r="J85" s="34" t="s">
        <v>395</v>
      </c>
      <c r="K85" s="289"/>
      <c r="L85" s="289"/>
      <c r="M85" s="289"/>
      <c r="N85" s="289"/>
      <c r="O85" s="289"/>
      <c r="P85" s="289"/>
      <c r="Q85" s="289"/>
      <c r="R85" s="34"/>
      <c r="S85" s="34"/>
      <c r="T85" s="34"/>
      <c r="U85" s="34"/>
      <c r="V85" s="34"/>
      <c r="W85" s="34"/>
      <c r="X85" s="34" t="s">
        <v>2633</v>
      </c>
      <c r="Y85" s="34" t="s">
        <v>50</v>
      </c>
      <c r="Z85" s="34"/>
      <c r="AA85" s="34"/>
      <c r="AB85" s="34"/>
      <c r="AC85" s="34"/>
      <c r="AD85" s="34"/>
      <c r="AE85" s="34"/>
      <c r="AF85" s="34"/>
      <c r="AG85" s="34"/>
      <c r="AH85" s="34" t="s">
        <v>50</v>
      </c>
      <c r="AI85" s="2">
        <v>44854</v>
      </c>
      <c r="AJ85" s="1"/>
    </row>
    <row r="86" spans="5:36">
      <c r="E86" s="34" t="s">
        <v>834</v>
      </c>
      <c r="F86" s="80">
        <v>44852</v>
      </c>
      <c r="G86" s="34">
        <v>267530</v>
      </c>
      <c r="H86" s="34" t="s">
        <v>1409</v>
      </c>
      <c r="I86" s="34" t="s">
        <v>2259</v>
      </c>
      <c r="J86" s="34" t="s">
        <v>395</v>
      </c>
      <c r="K86" s="289"/>
      <c r="L86" s="289"/>
      <c r="M86" s="289"/>
      <c r="N86" s="289"/>
      <c r="O86" s="289"/>
      <c r="P86" s="289"/>
      <c r="Q86" s="289"/>
      <c r="R86" s="31"/>
      <c r="S86" s="31"/>
      <c r="T86" s="31"/>
      <c r="U86" s="31"/>
      <c r="V86" s="31"/>
      <c r="W86" s="31"/>
      <c r="X86" s="31" t="s">
        <v>2443</v>
      </c>
      <c r="Y86" s="31"/>
      <c r="Z86" s="31"/>
      <c r="AA86" s="34"/>
      <c r="AB86" s="34" t="s">
        <v>1411</v>
      </c>
      <c r="AC86" s="34"/>
      <c r="AD86" s="34" t="s">
        <v>1467</v>
      </c>
      <c r="AE86" s="34"/>
      <c r="AF86" s="34" t="s">
        <v>50</v>
      </c>
      <c r="AG86" s="34"/>
      <c r="AH86" s="34" t="s">
        <v>50</v>
      </c>
      <c r="AI86" s="2">
        <v>44862</v>
      </c>
      <c r="AJ86" s="1"/>
    </row>
    <row r="87" spans="5:36">
      <c r="E87" s="34" t="s">
        <v>834</v>
      </c>
      <c r="F87" s="80">
        <v>44854</v>
      </c>
      <c r="G87" s="34">
        <v>268548</v>
      </c>
      <c r="H87" s="34" t="s">
        <v>2634</v>
      </c>
      <c r="I87" s="34" t="s">
        <v>2635</v>
      </c>
      <c r="J87" s="34" t="s">
        <v>395</v>
      </c>
      <c r="K87" s="289"/>
      <c r="L87" s="289"/>
      <c r="M87" s="289"/>
      <c r="N87" s="289"/>
      <c r="O87" s="289"/>
      <c r="P87" s="289"/>
      <c r="Q87" s="329"/>
      <c r="R87" s="34"/>
      <c r="S87" s="34"/>
      <c r="T87" s="34"/>
      <c r="U87" s="34"/>
      <c r="V87" s="34"/>
      <c r="W87" s="34"/>
      <c r="X87" s="34"/>
      <c r="Y87" s="34" t="s">
        <v>1467</v>
      </c>
      <c r="Z87" s="34"/>
      <c r="AA87" s="34" t="s">
        <v>2250</v>
      </c>
      <c r="AB87" s="34"/>
      <c r="AC87" s="34" t="s">
        <v>1411</v>
      </c>
      <c r="AD87" s="34" t="s">
        <v>1448</v>
      </c>
      <c r="AE87" s="34" t="s">
        <v>50</v>
      </c>
      <c r="AF87" s="34"/>
      <c r="AG87" s="34"/>
      <c r="AH87" s="34" t="s">
        <v>50</v>
      </c>
      <c r="AI87" s="2">
        <v>44862</v>
      </c>
      <c r="AJ87" s="274"/>
    </row>
    <row r="88" spans="5:36">
      <c r="E88" s="34" t="s">
        <v>834</v>
      </c>
      <c r="F88" s="80">
        <v>44854</v>
      </c>
      <c r="G88" s="34">
        <v>268557</v>
      </c>
      <c r="H88" s="34" t="s">
        <v>1444</v>
      </c>
      <c r="I88" s="34" t="s">
        <v>1705</v>
      </c>
      <c r="J88" s="34" t="s">
        <v>395</v>
      </c>
      <c r="K88" s="290"/>
      <c r="L88" s="290"/>
      <c r="M88" s="290"/>
      <c r="N88" s="290"/>
      <c r="O88" s="290"/>
      <c r="P88" s="290"/>
      <c r="Q88" s="290"/>
      <c r="R88" s="289"/>
      <c r="S88" s="289"/>
      <c r="T88" s="289"/>
      <c r="U88" s="34"/>
      <c r="V88" s="34"/>
      <c r="W88" s="34"/>
      <c r="X88" s="34"/>
      <c r="Y88" s="34" t="s">
        <v>1467</v>
      </c>
      <c r="Z88" s="34" t="s">
        <v>367</v>
      </c>
      <c r="AA88" s="34"/>
      <c r="AB88" s="34"/>
      <c r="AC88" s="34"/>
      <c r="AD88" s="34"/>
      <c r="AE88" s="34"/>
      <c r="AF88" s="34"/>
      <c r="AG88" s="34"/>
      <c r="AH88" s="34" t="s">
        <v>50</v>
      </c>
      <c r="AI88" s="2">
        <v>44855</v>
      </c>
    </row>
    <row r="89" spans="5:36">
      <c r="E89" s="34" t="s">
        <v>18</v>
      </c>
      <c r="F89" s="80">
        <v>44854</v>
      </c>
      <c r="G89" s="34">
        <v>268769</v>
      </c>
      <c r="H89" s="34" t="s">
        <v>2537</v>
      </c>
      <c r="I89" s="34" t="s">
        <v>2636</v>
      </c>
      <c r="J89" s="34" t="s">
        <v>395</v>
      </c>
      <c r="K89" s="290"/>
      <c r="L89" s="290"/>
      <c r="M89" s="290"/>
      <c r="N89" s="290"/>
      <c r="O89" s="290"/>
      <c r="P89" s="290"/>
      <c r="Q89" s="290"/>
      <c r="R89" s="289"/>
      <c r="S89" s="289"/>
      <c r="T89" s="289"/>
      <c r="U89" s="34"/>
      <c r="V89" s="34"/>
      <c r="W89" s="34"/>
      <c r="X89" s="34"/>
      <c r="Y89" s="34" t="s">
        <v>1467</v>
      </c>
      <c r="Z89" s="34" t="s">
        <v>2527</v>
      </c>
      <c r="AA89" s="34"/>
      <c r="AB89" s="34"/>
      <c r="AC89" s="34"/>
      <c r="AD89" s="34"/>
      <c r="AE89" s="34"/>
      <c r="AF89" s="34"/>
      <c r="AG89" s="34"/>
      <c r="AH89" s="34" t="s">
        <v>50</v>
      </c>
      <c r="AI89" s="1"/>
    </row>
    <row r="90" spans="5:36">
      <c r="E90" s="34" t="s">
        <v>2446</v>
      </c>
      <c r="F90" s="80">
        <v>44855</v>
      </c>
      <c r="G90" s="34">
        <v>268881</v>
      </c>
      <c r="H90" s="34" t="s">
        <v>2536</v>
      </c>
      <c r="I90" s="34" t="s">
        <v>2637</v>
      </c>
      <c r="J90" s="34" t="s">
        <v>395</v>
      </c>
      <c r="K90" s="290"/>
      <c r="L90" s="290"/>
      <c r="M90" s="290"/>
      <c r="N90" s="290"/>
      <c r="O90" s="290"/>
      <c r="P90" s="290"/>
      <c r="Q90" s="290"/>
      <c r="R90" s="289"/>
      <c r="S90" s="289"/>
      <c r="T90" s="289"/>
      <c r="U90" s="34"/>
      <c r="V90" s="34"/>
      <c r="W90" s="34"/>
      <c r="X90" s="34"/>
      <c r="Y90" s="34"/>
      <c r="Z90" s="34" t="s">
        <v>1467</v>
      </c>
      <c r="AA90" s="34"/>
      <c r="AB90" s="34" t="s">
        <v>50</v>
      </c>
      <c r="AC90" s="34"/>
      <c r="AD90" s="34"/>
      <c r="AE90" s="34"/>
      <c r="AF90" s="34"/>
      <c r="AG90" s="34"/>
      <c r="AH90" s="34" t="s">
        <v>50</v>
      </c>
      <c r="AI90" s="2">
        <v>44859</v>
      </c>
    </row>
    <row r="91" spans="5:36">
      <c r="E91" s="34" t="s">
        <v>2640</v>
      </c>
      <c r="F91" s="80">
        <v>44855</v>
      </c>
      <c r="G91" s="34">
        <v>268589</v>
      </c>
      <c r="H91" s="34" t="s">
        <v>2638</v>
      </c>
      <c r="I91" s="34" t="s">
        <v>2639</v>
      </c>
      <c r="J91" s="34" t="s">
        <v>395</v>
      </c>
      <c r="K91" s="290"/>
      <c r="L91" s="290"/>
      <c r="M91" s="290"/>
      <c r="N91" s="290"/>
      <c r="O91" s="290"/>
      <c r="P91" s="290"/>
      <c r="Q91" s="290"/>
      <c r="R91" s="289"/>
      <c r="S91" s="289"/>
      <c r="T91" s="289"/>
      <c r="U91" s="34"/>
      <c r="V91" s="34"/>
      <c r="W91" s="34"/>
      <c r="X91" s="34"/>
      <c r="Y91" s="34"/>
      <c r="Z91" s="34" t="s">
        <v>50</v>
      </c>
      <c r="AA91" s="34"/>
      <c r="AB91" s="34"/>
      <c r="AC91" s="34"/>
      <c r="AD91" s="34"/>
      <c r="AE91" s="34"/>
      <c r="AF91" s="34"/>
      <c r="AG91" s="34"/>
      <c r="AH91" s="34" t="s">
        <v>50</v>
      </c>
      <c r="AI91" s="2">
        <v>44855</v>
      </c>
    </row>
    <row r="92" spans="5:36">
      <c r="E92" s="34" t="s">
        <v>334</v>
      </c>
      <c r="F92" s="80">
        <v>44855</v>
      </c>
      <c r="G92" s="34">
        <v>268550</v>
      </c>
      <c r="H92" s="34" t="s">
        <v>594</v>
      </c>
      <c r="I92" s="34" t="s">
        <v>2641</v>
      </c>
      <c r="J92" s="34" t="s">
        <v>395</v>
      </c>
      <c r="K92" s="290"/>
      <c r="L92" s="290"/>
      <c r="M92" s="290"/>
      <c r="N92" s="290"/>
      <c r="O92" s="290"/>
      <c r="P92" s="290"/>
      <c r="Q92" s="290"/>
      <c r="R92" s="289"/>
      <c r="S92" s="289"/>
      <c r="T92" s="289"/>
      <c r="U92" s="34"/>
      <c r="V92" s="34"/>
      <c r="W92" s="34"/>
      <c r="X92" s="34"/>
      <c r="Y92" s="34"/>
      <c r="Z92" s="34" t="s">
        <v>2407</v>
      </c>
      <c r="AA92" s="34" t="s">
        <v>50</v>
      </c>
      <c r="AB92" s="34"/>
      <c r="AC92" s="34"/>
      <c r="AD92" s="34"/>
      <c r="AE92" s="34"/>
      <c r="AF92" s="34"/>
      <c r="AG92" s="34"/>
      <c r="AH92" s="34" t="s">
        <v>50</v>
      </c>
      <c r="AI92" s="2">
        <v>44856</v>
      </c>
    </row>
    <row r="93" spans="5:36">
      <c r="E93" s="34" t="s">
        <v>2446</v>
      </c>
      <c r="F93" s="80">
        <v>44855</v>
      </c>
      <c r="G93" s="34">
        <v>268935</v>
      </c>
      <c r="H93" s="34" t="s">
        <v>2642</v>
      </c>
      <c r="I93" s="34" t="s">
        <v>1942</v>
      </c>
      <c r="J93" s="34" t="s">
        <v>395</v>
      </c>
      <c r="K93" s="290"/>
      <c r="L93" s="290"/>
      <c r="M93" s="290"/>
      <c r="N93" s="290"/>
      <c r="O93" s="290"/>
      <c r="P93" s="290"/>
      <c r="Q93" s="290"/>
      <c r="R93" s="289"/>
      <c r="S93" s="289"/>
      <c r="T93" s="289"/>
      <c r="U93" s="34"/>
      <c r="V93" s="34"/>
      <c r="W93" s="34"/>
      <c r="X93" s="34"/>
      <c r="Y93" s="34"/>
      <c r="Z93" s="34" t="s">
        <v>1467</v>
      </c>
      <c r="AA93" s="34"/>
      <c r="AB93" s="34" t="s">
        <v>50</v>
      </c>
      <c r="AC93" s="34"/>
      <c r="AD93" s="34"/>
      <c r="AE93" s="34"/>
      <c r="AF93" s="34"/>
      <c r="AG93" s="34"/>
      <c r="AH93" s="34" t="s">
        <v>50</v>
      </c>
      <c r="AI93" s="2">
        <v>44859</v>
      </c>
    </row>
    <row r="94" spans="5:36">
      <c r="E94" s="34" t="s">
        <v>2446</v>
      </c>
      <c r="F94" s="80">
        <v>44856</v>
      </c>
      <c r="G94" s="34">
        <v>268974</v>
      </c>
      <c r="H94" s="34" t="s">
        <v>2643</v>
      </c>
      <c r="I94" s="34" t="s">
        <v>1136</v>
      </c>
      <c r="J94" s="34" t="s">
        <v>395</v>
      </c>
      <c r="K94" s="290"/>
      <c r="L94" s="290"/>
      <c r="M94" s="290"/>
      <c r="N94" s="290"/>
      <c r="O94" s="290"/>
      <c r="P94" s="290"/>
      <c r="Q94" s="290"/>
      <c r="R94" s="289"/>
      <c r="S94" s="289"/>
      <c r="T94" s="289"/>
      <c r="U94" s="34"/>
      <c r="V94" s="34"/>
      <c r="W94" s="34"/>
      <c r="X94" s="34"/>
      <c r="Y94" s="34"/>
      <c r="Z94" s="34"/>
      <c r="AA94" s="34" t="s">
        <v>1467</v>
      </c>
      <c r="AB94" s="34"/>
      <c r="AC94" s="34"/>
      <c r="AD94" s="34" t="s">
        <v>50</v>
      </c>
      <c r="AE94" s="34"/>
      <c r="AF94" s="34"/>
      <c r="AG94" s="34"/>
      <c r="AH94" s="34" t="s">
        <v>50</v>
      </c>
      <c r="AI94" s="2">
        <v>44861</v>
      </c>
    </row>
    <row r="95" spans="5:36">
      <c r="E95" s="34" t="s">
        <v>834</v>
      </c>
      <c r="F95" s="80">
        <v>44856</v>
      </c>
      <c r="G95" s="34">
        <v>268855</v>
      </c>
      <c r="H95" s="34" t="s">
        <v>2644</v>
      </c>
      <c r="I95" s="34" t="s">
        <v>441</v>
      </c>
      <c r="J95" s="34" t="s">
        <v>395</v>
      </c>
      <c r="K95" s="290"/>
      <c r="L95" s="290"/>
      <c r="M95" s="290"/>
      <c r="N95" s="290"/>
      <c r="O95" s="290"/>
      <c r="P95" s="290"/>
      <c r="Q95" s="290"/>
      <c r="R95" s="289"/>
      <c r="S95" s="289"/>
      <c r="T95" s="289"/>
      <c r="U95" s="31"/>
      <c r="V95" s="34"/>
      <c r="W95" s="34"/>
      <c r="X95" s="34"/>
      <c r="Y95" s="34"/>
      <c r="Z95" s="34"/>
      <c r="AA95" s="34" t="s">
        <v>1411</v>
      </c>
      <c r="AB95" s="34" t="s">
        <v>2542</v>
      </c>
      <c r="AC95" s="34"/>
      <c r="AD95" s="34"/>
      <c r="AE95" s="34"/>
      <c r="AF95" s="34"/>
      <c r="AG95" s="34"/>
      <c r="AH95" s="34" t="s">
        <v>50</v>
      </c>
      <c r="AI95" s="2">
        <v>44860</v>
      </c>
    </row>
    <row r="96" spans="5:36">
      <c r="E96" s="34" t="s">
        <v>834</v>
      </c>
      <c r="F96" s="80">
        <v>44856</v>
      </c>
      <c r="G96" s="34">
        <v>268775</v>
      </c>
      <c r="H96" s="34" t="s">
        <v>2164</v>
      </c>
      <c r="I96" s="34" t="s">
        <v>2272</v>
      </c>
      <c r="J96" s="34" t="s">
        <v>395</v>
      </c>
      <c r="K96" s="290"/>
      <c r="L96" s="290"/>
      <c r="M96" s="290"/>
      <c r="N96" s="290"/>
      <c r="O96" s="290"/>
      <c r="P96" s="290"/>
      <c r="Q96" s="290"/>
      <c r="R96" s="289"/>
      <c r="S96" s="289"/>
      <c r="T96" s="289"/>
      <c r="U96" s="34"/>
      <c r="V96" s="34"/>
      <c r="W96" s="34"/>
      <c r="X96" s="34"/>
      <c r="Y96" s="34"/>
      <c r="Z96" s="34"/>
      <c r="AA96" s="34" t="s">
        <v>1467</v>
      </c>
      <c r="AB96" s="34"/>
      <c r="AC96" s="34"/>
      <c r="AD96" s="34"/>
      <c r="AE96" s="34"/>
      <c r="AF96" s="34"/>
      <c r="AG96" s="34"/>
      <c r="AH96" s="34" t="s">
        <v>50</v>
      </c>
      <c r="AI96" s="2">
        <v>44859</v>
      </c>
    </row>
    <row r="97" spans="5:35">
      <c r="E97" s="34" t="s">
        <v>834</v>
      </c>
      <c r="F97" s="80">
        <v>44856</v>
      </c>
      <c r="G97" s="34">
        <v>268972</v>
      </c>
      <c r="H97" s="34" t="s">
        <v>1065</v>
      </c>
      <c r="I97" s="34" t="s">
        <v>2493</v>
      </c>
      <c r="J97" s="34" t="s">
        <v>395</v>
      </c>
      <c r="K97" s="290"/>
      <c r="L97" s="290"/>
      <c r="M97" s="290"/>
      <c r="N97" s="290"/>
      <c r="O97" s="290"/>
      <c r="P97" s="290"/>
      <c r="Q97" s="290"/>
      <c r="R97" s="289"/>
      <c r="S97" s="289"/>
      <c r="T97" s="289"/>
      <c r="U97" s="289"/>
      <c r="V97" s="31"/>
      <c r="W97" s="31"/>
      <c r="X97" s="31"/>
      <c r="Y97" s="31"/>
      <c r="Z97" s="31"/>
      <c r="AA97" s="34" t="s">
        <v>2646</v>
      </c>
      <c r="AB97" s="34"/>
      <c r="AC97" s="34" t="s">
        <v>793</v>
      </c>
      <c r="AD97" s="34" t="s">
        <v>50</v>
      </c>
      <c r="AE97" s="34"/>
      <c r="AF97" s="34"/>
      <c r="AG97" s="34"/>
      <c r="AH97" s="34" t="s">
        <v>50</v>
      </c>
      <c r="AI97" s="2">
        <v>44861</v>
      </c>
    </row>
    <row r="98" spans="5:35">
      <c r="E98" s="34" t="s">
        <v>834</v>
      </c>
      <c r="F98" s="80">
        <v>44856</v>
      </c>
      <c r="G98" s="34">
        <v>268955</v>
      </c>
      <c r="H98" s="34" t="s">
        <v>467</v>
      </c>
      <c r="I98" s="34" t="s">
        <v>2259</v>
      </c>
      <c r="J98" s="34" t="s">
        <v>395</v>
      </c>
      <c r="K98" s="290"/>
      <c r="L98" s="290"/>
      <c r="M98" s="290"/>
      <c r="N98" s="290"/>
      <c r="O98" s="290"/>
      <c r="P98" s="290"/>
      <c r="Q98" s="290"/>
      <c r="R98" s="289"/>
      <c r="S98" s="289"/>
      <c r="T98" s="289"/>
      <c r="U98" s="289"/>
      <c r="V98" s="31"/>
      <c r="W98" s="31"/>
      <c r="X98" s="31"/>
      <c r="Y98" s="31"/>
      <c r="Z98" s="31"/>
      <c r="AA98" s="34" t="s">
        <v>2647</v>
      </c>
      <c r="AB98" s="34" t="s">
        <v>395</v>
      </c>
      <c r="AC98" s="34" t="s">
        <v>2407</v>
      </c>
      <c r="AD98" s="34" t="s">
        <v>1467</v>
      </c>
      <c r="AE98" s="34"/>
      <c r="AF98" s="34"/>
      <c r="AG98" s="34"/>
      <c r="AH98" s="34" t="s">
        <v>50</v>
      </c>
      <c r="AI98" s="2">
        <v>44862</v>
      </c>
    </row>
    <row r="99" spans="5:35">
      <c r="E99" s="34" t="s">
        <v>834</v>
      </c>
      <c r="F99" s="80">
        <v>44856</v>
      </c>
      <c r="G99" s="34">
        <v>268814</v>
      </c>
      <c r="H99" s="34" t="s">
        <v>1156</v>
      </c>
      <c r="I99" s="34" t="s">
        <v>2648</v>
      </c>
      <c r="J99" s="34" t="s">
        <v>395</v>
      </c>
      <c r="K99" s="290"/>
      <c r="L99" s="290"/>
      <c r="M99" s="290"/>
      <c r="N99" s="290"/>
      <c r="O99" s="290"/>
      <c r="P99" s="290"/>
      <c r="Q99" s="290"/>
      <c r="R99" s="289"/>
      <c r="S99" s="289"/>
      <c r="T99" s="289"/>
      <c r="U99" s="289"/>
      <c r="V99" s="34"/>
      <c r="W99" s="34"/>
      <c r="X99" s="34"/>
      <c r="Y99" s="34"/>
      <c r="Z99" s="34"/>
      <c r="AA99" s="34" t="s">
        <v>1467</v>
      </c>
      <c r="AB99" s="34" t="s">
        <v>395</v>
      </c>
      <c r="AC99" s="34"/>
      <c r="AD99" s="34"/>
      <c r="AE99" s="34"/>
      <c r="AF99" s="34"/>
      <c r="AG99" s="34"/>
      <c r="AH99" s="34" t="s">
        <v>50</v>
      </c>
      <c r="AI99" s="2">
        <v>44862</v>
      </c>
    </row>
    <row r="100" spans="5:35">
      <c r="E100" s="34" t="s">
        <v>834</v>
      </c>
      <c r="F100" s="80">
        <v>44856</v>
      </c>
      <c r="G100" s="34">
        <v>268806</v>
      </c>
      <c r="H100" s="34" t="s">
        <v>2649</v>
      </c>
      <c r="I100" s="34" t="s">
        <v>1797</v>
      </c>
      <c r="J100" s="34" t="s">
        <v>395</v>
      </c>
      <c r="K100" s="290"/>
      <c r="L100" s="290"/>
      <c r="M100" s="290"/>
      <c r="N100" s="290"/>
      <c r="O100" s="290"/>
      <c r="P100" s="290"/>
      <c r="Q100" s="290"/>
      <c r="R100" s="289"/>
      <c r="S100" s="289"/>
      <c r="T100" s="289"/>
      <c r="U100" s="289"/>
      <c r="V100" s="34"/>
      <c r="W100" s="34"/>
      <c r="X100" s="34"/>
      <c r="Y100" s="34"/>
      <c r="Z100" s="34"/>
      <c r="AA100" s="34" t="s">
        <v>2650</v>
      </c>
      <c r="AB100" s="34" t="s">
        <v>395</v>
      </c>
      <c r="AC100" s="34"/>
      <c r="AD100" s="34"/>
      <c r="AE100" s="34"/>
      <c r="AF100" s="34"/>
      <c r="AG100" s="34"/>
      <c r="AH100" s="34" t="s">
        <v>50</v>
      </c>
      <c r="AI100" s="2">
        <v>44860</v>
      </c>
    </row>
    <row r="101" spans="5:35">
      <c r="E101" s="34" t="s">
        <v>18</v>
      </c>
      <c r="F101" s="80">
        <v>44859</v>
      </c>
      <c r="G101" s="34">
        <v>269449</v>
      </c>
      <c r="H101" s="34" t="s">
        <v>2642</v>
      </c>
      <c r="I101" s="34" t="s">
        <v>1136</v>
      </c>
      <c r="J101" s="34" t="s">
        <v>395</v>
      </c>
      <c r="K101" s="290"/>
      <c r="L101" s="290"/>
      <c r="M101" s="290"/>
      <c r="N101" s="290"/>
      <c r="O101" s="290"/>
      <c r="P101" s="290"/>
      <c r="Q101" s="290"/>
      <c r="R101" s="289"/>
      <c r="S101" s="289"/>
      <c r="T101" s="289"/>
      <c r="U101" s="289"/>
      <c r="V101" s="34"/>
      <c r="W101" s="34"/>
      <c r="X101" s="34"/>
      <c r="Y101" s="34"/>
      <c r="Z101" s="34"/>
      <c r="AA101" s="34"/>
      <c r="AB101" s="34" t="s">
        <v>1467</v>
      </c>
      <c r="AC101" s="34" t="s">
        <v>2250</v>
      </c>
      <c r="AD101" s="34"/>
      <c r="AE101" s="34"/>
      <c r="AF101" s="34"/>
      <c r="AG101" s="34" t="s">
        <v>50</v>
      </c>
      <c r="AH101" s="34" t="s">
        <v>50</v>
      </c>
      <c r="AI101" s="330">
        <v>44864</v>
      </c>
    </row>
    <row r="102" spans="5:35">
      <c r="E102" s="34" t="s">
        <v>834</v>
      </c>
      <c r="F102" s="80">
        <v>44859</v>
      </c>
      <c r="G102" s="34">
        <v>269481</v>
      </c>
      <c r="H102" s="34" t="s">
        <v>1910</v>
      </c>
      <c r="I102" s="34" t="s">
        <v>2272</v>
      </c>
      <c r="J102" s="34" t="s">
        <v>395</v>
      </c>
      <c r="K102" s="290"/>
      <c r="L102" s="290"/>
      <c r="M102" s="290"/>
      <c r="N102" s="290"/>
      <c r="O102" s="290"/>
      <c r="P102" s="290"/>
      <c r="Q102" s="290"/>
      <c r="R102" s="289"/>
      <c r="S102" s="289"/>
      <c r="T102" s="289"/>
      <c r="U102" s="289"/>
      <c r="V102" s="31"/>
      <c r="W102" s="31"/>
      <c r="X102" s="31"/>
      <c r="Y102" s="31"/>
      <c r="Z102" s="31"/>
      <c r="AA102" s="34"/>
      <c r="AB102" s="34" t="s">
        <v>2407</v>
      </c>
      <c r="AC102" s="34"/>
      <c r="AD102" s="34" t="s">
        <v>50</v>
      </c>
      <c r="AE102" s="34"/>
      <c r="AF102" s="34"/>
      <c r="AG102" s="34"/>
      <c r="AH102" s="34" t="s">
        <v>50</v>
      </c>
      <c r="AI102" s="2">
        <v>44861</v>
      </c>
    </row>
    <row r="103" spans="5:35">
      <c r="E103" s="34" t="s">
        <v>834</v>
      </c>
      <c r="F103" s="80">
        <v>44860</v>
      </c>
      <c r="G103" s="34">
        <v>269477</v>
      </c>
      <c r="H103" s="34" t="s">
        <v>2651</v>
      </c>
      <c r="I103" s="34" t="s">
        <v>2272</v>
      </c>
      <c r="J103" s="34" t="s">
        <v>395</v>
      </c>
      <c r="K103" s="290"/>
      <c r="L103" s="290"/>
      <c r="M103" s="290"/>
      <c r="N103" s="290"/>
      <c r="O103" s="290"/>
      <c r="P103" s="290"/>
      <c r="Q103" s="290"/>
      <c r="R103" s="289"/>
      <c r="S103" s="289"/>
      <c r="T103" s="289"/>
      <c r="U103" s="289"/>
      <c r="V103" s="289"/>
      <c r="W103" s="289"/>
      <c r="X103" s="31"/>
      <c r="Y103" s="31"/>
      <c r="Z103" s="31"/>
      <c r="AA103" s="34"/>
      <c r="AB103" s="34"/>
      <c r="AC103" s="34" t="s">
        <v>395</v>
      </c>
      <c r="AD103" s="34" t="s">
        <v>2247</v>
      </c>
      <c r="AE103" s="34"/>
      <c r="AF103" s="34" t="s">
        <v>50</v>
      </c>
      <c r="AG103" s="34"/>
      <c r="AH103" s="34" t="s">
        <v>50</v>
      </c>
      <c r="AI103" s="2">
        <v>44862</v>
      </c>
    </row>
    <row r="104" spans="5:35">
      <c r="E104" s="34" t="s">
        <v>834</v>
      </c>
      <c r="F104" s="80">
        <v>44860</v>
      </c>
      <c r="G104" s="34">
        <v>269700</v>
      </c>
      <c r="H104" s="34" t="s">
        <v>2651</v>
      </c>
      <c r="I104" s="34" t="s">
        <v>2272</v>
      </c>
      <c r="J104" s="34" t="s">
        <v>395</v>
      </c>
      <c r="K104" s="290"/>
      <c r="L104" s="290"/>
      <c r="M104" s="290"/>
      <c r="N104" s="290"/>
      <c r="O104" s="290"/>
      <c r="P104" s="290"/>
      <c r="Q104" s="290"/>
      <c r="R104" s="289"/>
      <c r="S104" s="289"/>
      <c r="T104" s="289"/>
      <c r="U104" s="289"/>
      <c r="V104" s="289"/>
      <c r="W104" s="289"/>
      <c r="X104" s="31"/>
      <c r="Y104" s="31"/>
      <c r="Z104" s="31"/>
      <c r="AA104" s="34"/>
      <c r="AB104" s="34"/>
      <c r="AC104" s="34" t="s">
        <v>2250</v>
      </c>
      <c r="AD104" s="34" t="s">
        <v>2542</v>
      </c>
      <c r="AE104" s="34"/>
      <c r="AF104" s="34" t="s">
        <v>50</v>
      </c>
      <c r="AG104" s="34"/>
      <c r="AH104" s="34" t="s">
        <v>50</v>
      </c>
      <c r="AI104" s="2">
        <v>44862</v>
      </c>
    </row>
    <row r="105" spans="5:35">
      <c r="E105" s="34" t="s">
        <v>834</v>
      </c>
      <c r="F105" s="80">
        <v>44860</v>
      </c>
      <c r="G105" s="34">
        <v>269428</v>
      </c>
      <c r="H105" s="34" t="s">
        <v>2229</v>
      </c>
      <c r="I105" s="34" t="s">
        <v>2272</v>
      </c>
      <c r="J105" s="34" t="s">
        <v>395</v>
      </c>
      <c r="K105" s="155"/>
      <c r="L105" s="155"/>
      <c r="M105" s="155"/>
      <c r="N105" s="155"/>
      <c r="O105" s="155"/>
      <c r="P105" s="155"/>
      <c r="Q105" s="155"/>
      <c r="R105" s="34"/>
      <c r="S105" s="34"/>
      <c r="T105" s="34"/>
      <c r="U105" s="34"/>
      <c r="V105" s="34"/>
      <c r="W105" s="34"/>
      <c r="X105" s="34"/>
      <c r="Y105" s="34"/>
      <c r="Z105" s="34"/>
      <c r="AA105" s="34"/>
      <c r="AB105" s="34"/>
      <c r="AC105" s="34" t="s">
        <v>2652</v>
      </c>
      <c r="AD105" s="34"/>
      <c r="AE105" s="34" t="s">
        <v>50</v>
      </c>
      <c r="AF105" s="34"/>
      <c r="AG105" s="34"/>
      <c r="AH105" s="34" t="s">
        <v>50</v>
      </c>
      <c r="AI105" s="2">
        <v>44862</v>
      </c>
    </row>
    <row r="106" spans="5:35">
      <c r="E106" s="34" t="s">
        <v>834</v>
      </c>
      <c r="F106" s="80">
        <v>44860</v>
      </c>
      <c r="G106" s="34">
        <v>269511</v>
      </c>
      <c r="H106" s="34" t="s">
        <v>813</v>
      </c>
      <c r="I106" s="34" t="s">
        <v>2267</v>
      </c>
      <c r="J106" s="34" t="s">
        <v>395</v>
      </c>
      <c r="K106" s="290"/>
      <c r="L106" s="290"/>
      <c r="M106" s="290"/>
      <c r="N106" s="290"/>
      <c r="O106" s="290"/>
      <c r="P106" s="290"/>
      <c r="Q106" s="290"/>
      <c r="R106" s="289"/>
      <c r="S106" s="289"/>
      <c r="T106" s="289"/>
      <c r="U106" s="289"/>
      <c r="V106" s="289"/>
      <c r="W106" s="289"/>
      <c r="X106" s="34"/>
      <c r="Y106" s="34"/>
      <c r="Z106" s="34"/>
      <c r="AA106" s="34"/>
      <c r="AB106" s="34"/>
      <c r="AC106" s="34" t="s">
        <v>1467</v>
      </c>
      <c r="AD106" s="34" t="s">
        <v>2247</v>
      </c>
      <c r="AE106" s="34"/>
      <c r="AF106" s="34" t="s">
        <v>50</v>
      </c>
      <c r="AG106" s="34"/>
      <c r="AH106" s="34" t="s">
        <v>50</v>
      </c>
      <c r="AI106" s="2">
        <v>44862</v>
      </c>
    </row>
    <row r="107" spans="5:35">
      <c r="E107" s="34" t="s">
        <v>334</v>
      </c>
      <c r="F107" s="80">
        <v>44860</v>
      </c>
      <c r="G107" s="34">
        <v>269494</v>
      </c>
      <c r="H107" s="34" t="s">
        <v>1546</v>
      </c>
      <c r="I107" s="34" t="s">
        <v>2654</v>
      </c>
      <c r="J107" s="34" t="s">
        <v>395</v>
      </c>
      <c r="K107" s="290"/>
      <c r="L107" s="290"/>
      <c r="M107" s="290"/>
      <c r="N107" s="290"/>
      <c r="O107" s="290"/>
      <c r="P107" s="290"/>
      <c r="Q107" s="290"/>
      <c r="R107" s="289"/>
      <c r="S107" s="289"/>
      <c r="T107" s="289"/>
      <c r="U107" s="289"/>
      <c r="V107" s="289"/>
      <c r="W107" s="289"/>
      <c r="X107" s="34"/>
      <c r="Y107" s="34"/>
      <c r="Z107" s="34"/>
      <c r="AA107" s="34"/>
      <c r="AB107" s="34"/>
      <c r="AC107" s="34" t="s">
        <v>1467</v>
      </c>
      <c r="AD107" s="34" t="s">
        <v>50</v>
      </c>
      <c r="AE107" s="34"/>
      <c r="AF107" s="34"/>
      <c r="AG107" s="34"/>
      <c r="AH107" s="34" t="s">
        <v>50</v>
      </c>
      <c r="AI107" s="2">
        <v>44861</v>
      </c>
    </row>
    <row r="108" spans="5:35">
      <c r="E108" s="34" t="s">
        <v>834</v>
      </c>
      <c r="F108" s="80">
        <v>44860</v>
      </c>
      <c r="G108" s="34">
        <v>269529</v>
      </c>
      <c r="H108" s="34" t="s">
        <v>2655</v>
      </c>
      <c r="I108" s="34" t="s">
        <v>2259</v>
      </c>
      <c r="J108" s="34" t="s">
        <v>395</v>
      </c>
      <c r="K108" s="290"/>
      <c r="L108" s="290"/>
      <c r="M108" s="290"/>
      <c r="N108" s="290"/>
      <c r="O108" s="290"/>
      <c r="P108" s="290"/>
      <c r="Q108" s="290"/>
      <c r="R108" s="289"/>
      <c r="S108" s="289"/>
      <c r="T108" s="289"/>
      <c r="U108" s="289"/>
      <c r="V108" s="289"/>
      <c r="W108" s="289"/>
      <c r="X108" s="34"/>
      <c r="Y108" s="34"/>
      <c r="Z108" s="34"/>
      <c r="AA108" s="34"/>
      <c r="AB108" s="34"/>
      <c r="AC108" s="34" t="s">
        <v>1467</v>
      </c>
      <c r="AD108" s="34" t="s">
        <v>50</v>
      </c>
      <c r="AE108" s="34"/>
      <c r="AF108" s="34"/>
      <c r="AG108" s="34"/>
      <c r="AH108" s="34" t="s">
        <v>50</v>
      </c>
      <c r="AI108" s="2">
        <v>44861</v>
      </c>
    </row>
    <row r="109" spans="5:35">
      <c r="E109" s="34" t="s">
        <v>334</v>
      </c>
      <c r="F109" s="80">
        <v>44860</v>
      </c>
      <c r="G109" s="34">
        <v>269564</v>
      </c>
      <c r="H109" s="34" t="s">
        <v>659</v>
      </c>
      <c r="I109" s="34" t="s">
        <v>2259</v>
      </c>
      <c r="J109" s="34" t="s">
        <v>395</v>
      </c>
      <c r="K109" s="290"/>
      <c r="L109" s="290"/>
      <c r="M109" s="290"/>
      <c r="N109" s="290"/>
      <c r="O109" s="290"/>
      <c r="P109" s="290"/>
      <c r="Q109" s="290"/>
      <c r="R109" s="289"/>
      <c r="S109" s="289"/>
      <c r="T109" s="289"/>
      <c r="U109" s="289"/>
      <c r="V109" s="289"/>
      <c r="W109" s="289"/>
      <c r="X109" s="31"/>
      <c r="Y109" s="31"/>
      <c r="Z109" s="31"/>
      <c r="AA109" s="34"/>
      <c r="AB109" s="34"/>
      <c r="AC109" s="34" t="s">
        <v>2407</v>
      </c>
      <c r="AD109" s="34" t="s">
        <v>2659</v>
      </c>
      <c r="AE109" s="34" t="s">
        <v>50</v>
      </c>
      <c r="AF109" s="34"/>
      <c r="AG109" s="34"/>
      <c r="AH109" s="34" t="s">
        <v>50</v>
      </c>
      <c r="AI109" s="2">
        <v>44862</v>
      </c>
    </row>
    <row r="110" spans="5:35">
      <c r="E110" s="31" t="s">
        <v>834</v>
      </c>
      <c r="F110" s="76">
        <v>44861</v>
      </c>
      <c r="G110" s="31">
        <v>270031</v>
      </c>
      <c r="H110" s="31" t="s">
        <v>2656</v>
      </c>
      <c r="I110" s="31" t="s">
        <v>2657</v>
      </c>
      <c r="J110" s="34" t="s">
        <v>395</v>
      </c>
      <c r="K110" s="290"/>
      <c r="L110" s="290"/>
      <c r="M110" s="290"/>
      <c r="N110" s="290"/>
      <c r="O110" s="290"/>
      <c r="P110" s="290"/>
      <c r="Q110" s="290"/>
      <c r="R110" s="289"/>
      <c r="S110" s="289"/>
      <c r="T110" s="289"/>
      <c r="U110" s="289"/>
      <c r="V110" s="289"/>
      <c r="W110" s="289"/>
      <c r="X110" s="289"/>
      <c r="Y110" s="289"/>
      <c r="Z110" s="329"/>
      <c r="AA110" s="31"/>
      <c r="AB110" s="31"/>
      <c r="AC110" s="31"/>
      <c r="AD110" s="31" t="s">
        <v>2667</v>
      </c>
      <c r="AE110" s="34" t="s">
        <v>395</v>
      </c>
      <c r="AF110" s="31" t="s">
        <v>2666</v>
      </c>
      <c r="AG110" s="31"/>
      <c r="AH110" s="31" t="s">
        <v>49</v>
      </c>
      <c r="AI110" s="1"/>
    </row>
    <row r="111" spans="5:35">
      <c r="E111" s="34" t="s">
        <v>834</v>
      </c>
      <c r="F111" s="80">
        <v>44861</v>
      </c>
      <c r="G111" s="34">
        <v>270114</v>
      </c>
      <c r="H111" s="34" t="s">
        <v>1996</v>
      </c>
      <c r="I111" s="34" t="s">
        <v>2259</v>
      </c>
      <c r="J111" s="34" t="s">
        <v>395</v>
      </c>
      <c r="K111" s="290"/>
      <c r="L111" s="290"/>
      <c r="M111" s="290"/>
      <c r="N111" s="290"/>
      <c r="O111" s="290"/>
      <c r="P111" s="290"/>
      <c r="Q111" s="290"/>
      <c r="R111" s="289"/>
      <c r="S111" s="289"/>
      <c r="T111" s="289"/>
      <c r="U111" s="289"/>
      <c r="V111" s="289"/>
      <c r="W111" s="289"/>
      <c r="X111" s="289"/>
      <c r="Y111" s="289"/>
      <c r="Z111" s="329"/>
      <c r="AA111" s="34"/>
      <c r="AB111" s="34"/>
      <c r="AC111" s="34"/>
      <c r="AD111" s="34" t="s">
        <v>2658</v>
      </c>
      <c r="AE111" s="34"/>
      <c r="AF111" s="34" t="s">
        <v>395</v>
      </c>
      <c r="AG111" s="34" t="s">
        <v>2735</v>
      </c>
      <c r="AH111" s="34" t="s">
        <v>50</v>
      </c>
      <c r="AI111" s="2">
        <v>44866</v>
      </c>
    </row>
    <row r="112" spans="5:35">
      <c r="E112" s="31" t="s">
        <v>834</v>
      </c>
      <c r="F112" s="76">
        <v>44861</v>
      </c>
      <c r="G112" s="31">
        <v>269912</v>
      </c>
      <c r="H112" s="31" t="s">
        <v>735</v>
      </c>
      <c r="I112" s="31" t="s">
        <v>2660</v>
      </c>
      <c r="J112" s="34" t="s">
        <v>395</v>
      </c>
      <c r="K112" s="290"/>
      <c r="L112" s="290"/>
      <c r="M112" s="290"/>
      <c r="N112" s="290"/>
      <c r="O112" s="290"/>
      <c r="P112" s="290"/>
      <c r="Q112" s="290"/>
      <c r="R112" s="289"/>
      <c r="S112" s="289"/>
      <c r="T112" s="289"/>
      <c r="U112" s="289"/>
      <c r="V112" s="289"/>
      <c r="W112" s="289"/>
      <c r="X112" s="289"/>
      <c r="Y112" s="289"/>
      <c r="Z112" s="329"/>
      <c r="AA112" s="31"/>
      <c r="AB112" s="31"/>
      <c r="AC112" s="31"/>
      <c r="AD112" s="31" t="s">
        <v>1411</v>
      </c>
      <c r="AE112" s="34" t="s">
        <v>395</v>
      </c>
      <c r="AF112" s="31" t="s">
        <v>1411</v>
      </c>
      <c r="AG112" s="31" t="s">
        <v>395</v>
      </c>
      <c r="AH112" s="31" t="s">
        <v>49</v>
      </c>
      <c r="AI112" s="1"/>
    </row>
    <row r="113" spans="2:36">
      <c r="E113" s="34" t="s">
        <v>834</v>
      </c>
      <c r="F113" s="158">
        <v>44863</v>
      </c>
      <c r="G113" s="112">
        <v>270492</v>
      </c>
      <c r="H113" s="112" t="s">
        <v>2661</v>
      </c>
      <c r="I113" s="112" t="s">
        <v>2662</v>
      </c>
      <c r="J113" s="112" t="s">
        <v>395</v>
      </c>
      <c r="K113" s="290"/>
      <c r="L113" s="290"/>
      <c r="M113" s="290"/>
      <c r="N113" s="290"/>
      <c r="O113" s="290"/>
      <c r="P113" s="290"/>
      <c r="Q113" s="290"/>
      <c r="R113" s="289"/>
      <c r="S113" s="289"/>
      <c r="T113" s="289"/>
      <c r="U113" s="289"/>
      <c r="V113" s="289"/>
      <c r="W113" s="289"/>
      <c r="X113" s="289"/>
      <c r="Y113" s="289"/>
      <c r="Z113" s="329"/>
      <c r="AA113" s="34"/>
      <c r="AB113" s="34"/>
      <c r="AC113" s="34"/>
      <c r="AD113" s="34"/>
      <c r="AE113" s="34"/>
      <c r="AF113" s="34" t="s">
        <v>1467</v>
      </c>
      <c r="AG113" s="34" t="s">
        <v>50</v>
      </c>
      <c r="AH113" s="34" t="s">
        <v>50</v>
      </c>
      <c r="AI113" s="2">
        <v>44865</v>
      </c>
    </row>
    <row r="114" spans="2:36">
      <c r="D114" s="68"/>
      <c r="E114" s="34" t="s">
        <v>834</v>
      </c>
      <c r="F114" s="80">
        <v>44863</v>
      </c>
      <c r="G114" s="34">
        <v>270524</v>
      </c>
      <c r="H114" s="34" t="s">
        <v>1409</v>
      </c>
      <c r="I114" s="34" t="s">
        <v>2663</v>
      </c>
      <c r="J114" s="34" t="s">
        <v>395</v>
      </c>
      <c r="K114" s="290"/>
      <c r="L114" s="290"/>
      <c r="M114" s="290"/>
      <c r="N114" s="290"/>
      <c r="O114" s="290"/>
      <c r="P114" s="290"/>
      <c r="Q114" s="290"/>
      <c r="R114" s="289"/>
      <c r="S114" s="289"/>
      <c r="T114" s="289"/>
      <c r="U114" s="289"/>
      <c r="V114" s="289"/>
      <c r="W114" s="289"/>
      <c r="X114" s="289"/>
      <c r="Y114" s="289"/>
      <c r="Z114" s="329"/>
      <c r="AA114" s="34"/>
      <c r="AB114" s="34"/>
      <c r="AC114" s="34"/>
      <c r="AD114" s="34"/>
      <c r="AE114" s="34"/>
      <c r="AF114" s="34" t="s">
        <v>1467</v>
      </c>
      <c r="AG114" s="34" t="s">
        <v>395</v>
      </c>
      <c r="AH114" s="34" t="s">
        <v>50</v>
      </c>
      <c r="AI114" s="2">
        <v>44866</v>
      </c>
    </row>
    <row r="115" spans="2:36">
      <c r="E115" s="34" t="s">
        <v>834</v>
      </c>
      <c r="F115" s="80">
        <v>44863</v>
      </c>
      <c r="G115" s="34">
        <v>269890</v>
      </c>
      <c r="H115" s="34" t="s">
        <v>2014</v>
      </c>
      <c r="I115" s="34" t="s">
        <v>2664</v>
      </c>
      <c r="J115" s="34" t="s">
        <v>395</v>
      </c>
      <c r="K115" s="290"/>
      <c r="L115" s="290"/>
      <c r="M115" s="290"/>
      <c r="N115" s="290"/>
      <c r="O115" s="290"/>
      <c r="P115" s="290"/>
      <c r="Q115" s="290"/>
      <c r="R115" s="289"/>
      <c r="S115" s="289"/>
      <c r="T115" s="289"/>
      <c r="U115" s="289"/>
      <c r="V115" s="289"/>
      <c r="W115" s="289"/>
      <c r="X115" s="289"/>
      <c r="Y115" s="289"/>
      <c r="Z115" s="329"/>
      <c r="AA115" s="34"/>
      <c r="AB115" s="34"/>
      <c r="AC115" s="34"/>
      <c r="AD115" s="34"/>
      <c r="AE115" s="34"/>
      <c r="AF115" s="34" t="s">
        <v>1467</v>
      </c>
      <c r="AG115" s="34" t="s">
        <v>50</v>
      </c>
      <c r="AH115" s="34" t="s">
        <v>50</v>
      </c>
      <c r="AI115" s="2">
        <v>44866</v>
      </c>
    </row>
    <row r="116" spans="2:36">
      <c r="B116" s="1"/>
      <c r="C116" s="1"/>
      <c r="D116" s="214"/>
      <c r="E116" s="31" t="s">
        <v>834</v>
      </c>
      <c r="F116" s="76">
        <v>44863</v>
      </c>
      <c r="G116" s="31">
        <v>270097</v>
      </c>
      <c r="H116" s="31" t="s">
        <v>1006</v>
      </c>
      <c r="I116" s="31" t="s">
        <v>2272</v>
      </c>
      <c r="J116" s="34" t="s">
        <v>395</v>
      </c>
      <c r="K116" s="290"/>
      <c r="L116" s="290"/>
      <c r="M116" s="290"/>
      <c r="N116" s="290"/>
      <c r="O116" s="290"/>
      <c r="P116" s="290"/>
      <c r="Q116" s="290"/>
      <c r="R116" s="290"/>
      <c r="S116" s="290"/>
      <c r="T116" s="290"/>
      <c r="U116" s="290"/>
      <c r="V116" s="290"/>
      <c r="W116" s="290"/>
      <c r="X116" s="290"/>
      <c r="Y116" s="290"/>
      <c r="Z116" s="290"/>
      <c r="AA116" s="31"/>
      <c r="AB116" s="31"/>
      <c r="AC116" s="31"/>
      <c r="AD116" s="31"/>
      <c r="AE116" s="31"/>
      <c r="AF116" s="31" t="s">
        <v>1411</v>
      </c>
      <c r="AG116" s="31"/>
      <c r="AH116" s="31" t="s">
        <v>49</v>
      </c>
      <c r="AI116" s="1"/>
    </row>
    <row r="117" spans="2:36">
      <c r="B117" s="1"/>
      <c r="C117" s="1"/>
      <c r="D117" s="214"/>
      <c r="E117" s="34" t="s">
        <v>834</v>
      </c>
      <c r="F117" s="80">
        <v>44863</v>
      </c>
      <c r="G117" s="34">
        <v>270241</v>
      </c>
      <c r="H117" s="34" t="s">
        <v>2665</v>
      </c>
      <c r="I117" s="34" t="s">
        <v>2272</v>
      </c>
      <c r="J117" s="34" t="s">
        <v>395</v>
      </c>
      <c r="K117" s="290"/>
      <c r="L117" s="290"/>
      <c r="M117" s="290"/>
      <c r="N117" s="290"/>
      <c r="O117" s="290"/>
      <c r="P117" s="290"/>
      <c r="Q117" s="290"/>
      <c r="R117" s="290"/>
      <c r="S117" s="290"/>
      <c r="T117" s="290"/>
      <c r="U117" s="290"/>
      <c r="V117" s="290"/>
      <c r="W117" s="290"/>
      <c r="X117" s="290"/>
      <c r="Y117" s="290"/>
      <c r="Z117" s="290"/>
      <c r="AA117" s="34"/>
      <c r="AB117" s="34"/>
      <c r="AC117" s="34"/>
      <c r="AD117" s="34"/>
      <c r="AE117" s="34"/>
      <c r="AF117" s="34" t="s">
        <v>1467</v>
      </c>
      <c r="AG117" s="34" t="s">
        <v>50</v>
      </c>
      <c r="AH117" s="34" t="s">
        <v>50</v>
      </c>
      <c r="AI117" s="2">
        <v>44866</v>
      </c>
    </row>
    <row r="118" spans="2:36">
      <c r="E118" s="34" t="s">
        <v>2446</v>
      </c>
      <c r="F118" s="80">
        <v>44865</v>
      </c>
      <c r="G118" s="34">
        <v>266645</v>
      </c>
      <c r="H118" s="34" t="s">
        <v>2668</v>
      </c>
      <c r="I118" s="34" t="s">
        <v>1942</v>
      </c>
      <c r="J118" s="34" t="s">
        <v>395</v>
      </c>
      <c r="K118" s="290"/>
      <c r="L118" s="290"/>
      <c r="M118" s="290"/>
      <c r="N118" s="290"/>
      <c r="O118" s="290"/>
      <c r="P118" s="290"/>
      <c r="Q118" s="290"/>
      <c r="R118" s="290"/>
      <c r="S118" s="290"/>
      <c r="T118" s="290"/>
      <c r="U118" s="290"/>
      <c r="V118" s="290"/>
      <c r="W118" s="290"/>
      <c r="X118" s="290"/>
      <c r="Y118" s="290"/>
      <c r="Z118" s="290"/>
      <c r="AA118" s="34"/>
      <c r="AB118" s="34"/>
      <c r="AC118" s="34"/>
      <c r="AD118" s="34"/>
      <c r="AE118" s="34"/>
      <c r="AF118" s="34"/>
      <c r="AG118" s="34" t="s">
        <v>50</v>
      </c>
      <c r="AH118" s="34" t="s">
        <v>50</v>
      </c>
      <c r="AI118" s="2">
        <v>44865</v>
      </c>
    </row>
    <row r="119" spans="2:36">
      <c r="E119" s="34" t="s">
        <v>834</v>
      </c>
      <c r="F119" s="80">
        <v>44865</v>
      </c>
      <c r="G119" s="34">
        <v>270942</v>
      </c>
      <c r="H119" s="34" t="s">
        <v>1996</v>
      </c>
      <c r="I119" s="34" t="s">
        <v>441</v>
      </c>
      <c r="J119" s="34" t="s">
        <v>395</v>
      </c>
      <c r="K119" s="290"/>
      <c r="L119" s="290"/>
      <c r="M119" s="290"/>
      <c r="N119" s="290"/>
      <c r="O119" s="290"/>
      <c r="P119" s="290"/>
      <c r="Q119" s="290"/>
      <c r="R119" s="290"/>
      <c r="S119" s="290"/>
      <c r="T119" s="290"/>
      <c r="U119" s="290"/>
      <c r="V119" s="290"/>
      <c r="W119" s="290"/>
      <c r="X119" s="290"/>
      <c r="Y119" s="290"/>
      <c r="Z119" s="290"/>
      <c r="AA119" s="31"/>
      <c r="AB119" s="31"/>
      <c r="AC119" s="31"/>
      <c r="AD119" s="31"/>
      <c r="AE119" s="34"/>
      <c r="AF119" s="34"/>
      <c r="AG119" s="34" t="s">
        <v>1467</v>
      </c>
      <c r="AH119" s="31" t="s">
        <v>49</v>
      </c>
      <c r="AI119" s="1"/>
    </row>
    <row r="120" spans="2:36">
      <c r="E120" s="34" t="s">
        <v>834</v>
      </c>
      <c r="F120" s="80">
        <v>44865</v>
      </c>
      <c r="G120" s="34">
        <v>270941</v>
      </c>
      <c r="H120" s="34" t="s">
        <v>2669</v>
      </c>
      <c r="I120" s="34" t="s">
        <v>2259</v>
      </c>
      <c r="J120" s="34" t="s">
        <v>395</v>
      </c>
      <c r="K120" s="290"/>
      <c r="L120" s="290"/>
      <c r="M120" s="290"/>
      <c r="N120" s="290"/>
      <c r="O120" s="290"/>
      <c r="P120" s="290"/>
      <c r="Q120" s="290"/>
      <c r="R120" s="290"/>
      <c r="S120" s="290"/>
      <c r="T120" s="290"/>
      <c r="U120" s="290"/>
      <c r="V120" s="290"/>
      <c r="W120" s="290"/>
      <c r="X120" s="290"/>
      <c r="Y120" s="290"/>
      <c r="Z120" s="290"/>
      <c r="AA120" s="34"/>
      <c r="AB120" s="34"/>
      <c r="AC120" s="34"/>
      <c r="AD120" s="34"/>
      <c r="AE120" s="34"/>
      <c r="AF120" s="34"/>
      <c r="AG120" s="31" t="s">
        <v>2674</v>
      </c>
      <c r="AH120" s="31" t="s">
        <v>49</v>
      </c>
      <c r="AI120" s="1"/>
    </row>
    <row r="121" spans="2:36">
      <c r="E121" s="34" t="s">
        <v>834</v>
      </c>
      <c r="F121" s="80">
        <v>44865</v>
      </c>
      <c r="G121" s="34">
        <v>270686</v>
      </c>
      <c r="H121" s="34" t="s">
        <v>2260</v>
      </c>
      <c r="I121" s="34" t="s">
        <v>2259</v>
      </c>
      <c r="J121" s="34" t="s">
        <v>395</v>
      </c>
      <c r="K121" s="290"/>
      <c r="L121" s="290"/>
      <c r="M121" s="290"/>
      <c r="N121" s="290"/>
      <c r="O121" s="290"/>
      <c r="P121" s="290"/>
      <c r="Q121" s="290"/>
      <c r="R121" s="290"/>
      <c r="S121" s="290"/>
      <c r="T121" s="290"/>
      <c r="U121" s="290"/>
      <c r="V121" s="290"/>
      <c r="W121" s="290"/>
      <c r="X121" s="290"/>
      <c r="Y121" s="290"/>
      <c r="Z121" s="290"/>
      <c r="AA121" s="34"/>
      <c r="AB121" s="34"/>
      <c r="AC121" s="34"/>
      <c r="AD121" s="34"/>
      <c r="AE121" s="34"/>
      <c r="AF121" s="34"/>
      <c r="AG121" s="34" t="s">
        <v>2673</v>
      </c>
      <c r="AH121" s="34" t="s">
        <v>50</v>
      </c>
      <c r="AI121" s="2">
        <v>44865</v>
      </c>
    </row>
    <row r="122" spans="2:36">
      <c r="E122" s="31" t="s">
        <v>834</v>
      </c>
      <c r="F122" s="76">
        <v>44865</v>
      </c>
      <c r="G122" s="31">
        <v>271173</v>
      </c>
      <c r="H122" s="31" t="s">
        <v>1065</v>
      </c>
      <c r="I122" s="31" t="s">
        <v>1705</v>
      </c>
      <c r="J122" s="34" t="s">
        <v>395</v>
      </c>
      <c r="K122" s="290"/>
      <c r="L122" s="290"/>
      <c r="M122" s="290"/>
      <c r="N122" s="290"/>
      <c r="O122" s="290"/>
      <c r="P122" s="290"/>
      <c r="Q122" s="290"/>
      <c r="R122" s="290"/>
      <c r="S122" s="290"/>
      <c r="T122" s="290"/>
      <c r="U122" s="290"/>
      <c r="V122" s="290"/>
      <c r="W122" s="290"/>
      <c r="X122" s="290"/>
      <c r="Y122" s="290"/>
      <c r="Z122" s="290"/>
      <c r="AA122" s="34"/>
      <c r="AB122" s="34"/>
      <c r="AC122" s="34"/>
      <c r="AD122" s="34"/>
      <c r="AE122" s="34"/>
      <c r="AF122" s="34"/>
      <c r="AG122" s="31" t="s">
        <v>2677</v>
      </c>
      <c r="AH122" s="31" t="s">
        <v>49</v>
      </c>
      <c r="AI122" s="1"/>
    </row>
    <row r="123" spans="2:36">
      <c r="E123" s="34" t="s">
        <v>834</v>
      </c>
      <c r="F123" s="80">
        <v>44865</v>
      </c>
      <c r="G123" s="34">
        <v>270539</v>
      </c>
      <c r="H123" s="34" t="s">
        <v>467</v>
      </c>
      <c r="I123" s="34" t="s">
        <v>1705</v>
      </c>
      <c r="J123" s="34" t="s">
        <v>395</v>
      </c>
      <c r="K123" s="290"/>
      <c r="L123" s="290"/>
      <c r="M123" s="290"/>
      <c r="N123" s="290"/>
      <c r="O123" s="290"/>
      <c r="P123" s="290"/>
      <c r="Q123" s="290"/>
      <c r="R123" s="290"/>
      <c r="S123" s="290"/>
      <c r="T123" s="290"/>
      <c r="U123" s="290"/>
      <c r="V123" s="290"/>
      <c r="W123" s="290"/>
      <c r="X123" s="290"/>
      <c r="Y123" s="290"/>
      <c r="Z123" s="290"/>
      <c r="AA123" s="289"/>
      <c r="AB123" s="289"/>
      <c r="AC123" s="289"/>
      <c r="AD123" s="289"/>
      <c r="AE123" s="34"/>
      <c r="AF123" s="34"/>
      <c r="AG123" s="34" t="s">
        <v>1411</v>
      </c>
      <c r="AH123" s="34" t="s">
        <v>49</v>
      </c>
      <c r="AI123" s="1"/>
      <c r="AJ123" t="s">
        <v>2743</v>
      </c>
    </row>
    <row r="124" spans="2:36">
      <c r="E124" s="31" t="s">
        <v>834</v>
      </c>
      <c r="F124" s="76">
        <v>44865</v>
      </c>
      <c r="G124" s="31">
        <v>271072</v>
      </c>
      <c r="H124" s="31" t="s">
        <v>193</v>
      </c>
      <c r="I124" s="31" t="s">
        <v>441</v>
      </c>
      <c r="J124" s="34" t="s">
        <v>395</v>
      </c>
      <c r="K124" s="290"/>
      <c r="L124" s="290"/>
      <c r="M124" s="290"/>
      <c r="N124" s="290"/>
      <c r="O124" s="290"/>
      <c r="P124" s="290"/>
      <c r="Q124" s="290"/>
      <c r="R124" s="290"/>
      <c r="S124" s="290"/>
      <c r="T124" s="290"/>
      <c r="U124" s="290"/>
      <c r="V124" s="290"/>
      <c r="W124" s="290"/>
      <c r="X124" s="290"/>
      <c r="Y124" s="290"/>
      <c r="Z124" s="290"/>
      <c r="AA124" s="289"/>
      <c r="AB124" s="289"/>
      <c r="AC124" s="289"/>
      <c r="AD124" s="289"/>
      <c r="AE124" s="31"/>
      <c r="AF124" s="31"/>
      <c r="AG124" s="31" t="s">
        <v>2675</v>
      </c>
      <c r="AH124" s="31" t="s">
        <v>49</v>
      </c>
      <c r="AI124" s="1"/>
    </row>
    <row r="125" spans="2:36">
      <c r="E125" s="31" t="s">
        <v>834</v>
      </c>
      <c r="F125" s="76">
        <v>44865</v>
      </c>
      <c r="G125" s="31">
        <v>271147</v>
      </c>
      <c r="H125" s="31" t="s">
        <v>2676</v>
      </c>
      <c r="I125" s="31" t="s">
        <v>441</v>
      </c>
      <c r="J125" s="34" t="s">
        <v>395</v>
      </c>
      <c r="K125" s="290"/>
      <c r="L125" s="290"/>
      <c r="M125" s="290"/>
      <c r="N125" s="290"/>
      <c r="O125" s="290"/>
      <c r="P125" s="290"/>
      <c r="Q125" s="290"/>
      <c r="R125" s="290"/>
      <c r="S125" s="290"/>
      <c r="T125" s="290"/>
      <c r="U125" s="290"/>
      <c r="V125" s="290"/>
      <c r="W125" s="290"/>
      <c r="X125" s="290"/>
      <c r="Y125" s="290"/>
      <c r="Z125" s="290"/>
      <c r="AA125" s="289"/>
      <c r="AB125" s="289"/>
      <c r="AC125" s="289"/>
      <c r="AD125" s="289"/>
      <c r="AE125" s="31"/>
      <c r="AF125" s="31"/>
      <c r="AG125" s="34" t="s">
        <v>395</v>
      </c>
      <c r="AH125" s="31" t="s">
        <v>49</v>
      </c>
      <c r="AI125" s="1"/>
    </row>
    <row r="126" spans="2:36">
      <c r="E126" s="87" t="s">
        <v>834</v>
      </c>
      <c r="F126" s="341">
        <v>44865</v>
      </c>
      <c r="G126" s="87">
        <v>270850</v>
      </c>
      <c r="H126" s="87" t="s">
        <v>1910</v>
      </c>
      <c r="I126" s="87" t="s">
        <v>441</v>
      </c>
      <c r="J126" s="87" t="s">
        <v>395</v>
      </c>
      <c r="K126" s="291"/>
      <c r="L126" s="291"/>
      <c r="M126" s="291"/>
      <c r="N126" s="291"/>
      <c r="O126" s="291"/>
      <c r="P126" s="291"/>
      <c r="Q126" s="291"/>
      <c r="R126" s="291"/>
      <c r="S126" s="291"/>
      <c r="T126" s="291"/>
      <c r="U126" s="291"/>
      <c r="V126" s="291"/>
      <c r="W126" s="291"/>
      <c r="X126" s="291"/>
      <c r="Y126" s="291"/>
      <c r="Z126" s="291"/>
      <c r="AA126" s="289"/>
      <c r="AB126" s="289"/>
      <c r="AC126" s="289"/>
      <c r="AD126" s="289"/>
      <c r="AE126" s="34"/>
      <c r="AF126" s="34"/>
      <c r="AG126" s="34" t="s">
        <v>2675</v>
      </c>
      <c r="AH126" s="31" t="s">
        <v>49</v>
      </c>
      <c r="AI126" s="1"/>
    </row>
    <row r="127" spans="2:36">
      <c r="E127" s="4"/>
      <c r="F127" s="4"/>
      <c r="AA127" s="1"/>
      <c r="AB127" s="1"/>
      <c r="AC127" s="1"/>
      <c r="AD127" s="1"/>
      <c r="AE127" s="1"/>
      <c r="AF127" s="1"/>
      <c r="AG127" s="1"/>
      <c r="AH127" s="1"/>
      <c r="AI127" s="1"/>
    </row>
    <row r="128" spans="2:36">
      <c r="E128" s="1"/>
      <c r="F128" s="1"/>
      <c r="G128" s="1"/>
      <c r="H128" s="1"/>
      <c r="I128" s="1"/>
      <c r="J128" s="1"/>
      <c r="AA128" s="1"/>
      <c r="AB128" s="1"/>
      <c r="AC128" s="1"/>
      <c r="AD128" s="1"/>
      <c r="AE128" s="1"/>
      <c r="AF128" s="1"/>
      <c r="AG128" s="1"/>
      <c r="AH128" s="1"/>
      <c r="AI128" s="1"/>
    </row>
    <row r="129" spans="5:35">
      <c r="E129" s="1"/>
      <c r="F129" s="1"/>
      <c r="G129" s="1"/>
      <c r="H129" s="1"/>
      <c r="I129" s="1"/>
      <c r="J129" s="1"/>
      <c r="AA129" s="1"/>
      <c r="AB129" s="1"/>
      <c r="AC129" s="1"/>
      <c r="AD129" s="1"/>
      <c r="AE129" s="1"/>
      <c r="AF129" s="1"/>
      <c r="AG129" s="1"/>
      <c r="AH129" s="1"/>
      <c r="AI129" s="1"/>
    </row>
    <row r="130" spans="5:35">
      <c r="E130" s="1"/>
      <c r="F130" s="1"/>
      <c r="G130" s="1"/>
      <c r="H130" s="1"/>
      <c r="I130" s="1"/>
      <c r="J130" s="1"/>
      <c r="AA130" s="1"/>
      <c r="AB130" s="1"/>
      <c r="AC130" s="1"/>
      <c r="AD130" s="1"/>
      <c r="AE130" s="1"/>
      <c r="AF130" s="1"/>
      <c r="AG130" s="1"/>
      <c r="AH130" s="1"/>
      <c r="AI130" s="1"/>
    </row>
    <row r="131" spans="5:35">
      <c r="E131" s="1"/>
      <c r="F131" s="1"/>
      <c r="G131" s="1"/>
      <c r="H131" s="1"/>
      <c r="I131" s="1"/>
      <c r="J131" s="1"/>
      <c r="AA131" s="1"/>
      <c r="AB131" s="1"/>
      <c r="AC131" s="1"/>
      <c r="AD131" s="1"/>
      <c r="AE131" s="1"/>
      <c r="AF131" s="1"/>
      <c r="AG131" s="1"/>
      <c r="AH131" s="1"/>
      <c r="AI131" s="1"/>
    </row>
    <row r="132" spans="5:35">
      <c r="E132" s="1"/>
      <c r="F132" s="1"/>
      <c r="G132" s="1"/>
      <c r="H132" s="1"/>
      <c r="I132" s="1"/>
      <c r="J132" s="1"/>
    </row>
    <row r="133" spans="5:35">
      <c r="E133" s="1"/>
      <c r="F133" s="1"/>
      <c r="G133" s="1"/>
      <c r="H133" s="1"/>
      <c r="I133" s="1"/>
      <c r="J133" s="1"/>
    </row>
    <row r="134" spans="5:35">
      <c r="E134" s="1"/>
      <c r="F134" s="1"/>
      <c r="G134" s="1"/>
      <c r="H134" s="1"/>
      <c r="I134" s="1"/>
      <c r="J134" s="1"/>
    </row>
    <row r="135" spans="5:35">
      <c r="E135" s="1"/>
      <c r="F135" s="1"/>
      <c r="G135" s="1"/>
      <c r="H135" s="1"/>
      <c r="I135" s="1"/>
      <c r="J135" s="1"/>
    </row>
    <row r="136" spans="5:35">
      <c r="E136" s="1"/>
      <c r="F136" s="1"/>
      <c r="G136" s="1"/>
      <c r="H136" s="1"/>
      <c r="I136" s="1"/>
      <c r="J136" s="1"/>
    </row>
    <row r="137" spans="5:35">
      <c r="E137" s="1"/>
      <c r="F137" s="1"/>
      <c r="G137" s="1"/>
      <c r="H137" s="1"/>
      <c r="I137" s="1"/>
      <c r="J137" s="1"/>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2A180-7E43-4E39-ABA1-21DCEF71E258}">
  <dimension ref="F2:AG147"/>
  <sheetViews>
    <sheetView topLeftCell="T1" workbookViewId="0">
      <selection activeCell="L140" sqref="L140"/>
    </sheetView>
  </sheetViews>
  <sheetFormatPr defaultRowHeight="15"/>
  <cols>
    <col min="6" max="6" width="24.5703125" bestFit="1" customWidth="1"/>
    <col min="7" max="8" width="17.42578125" customWidth="1"/>
    <col min="9" max="9" width="20.42578125" customWidth="1"/>
    <col min="10" max="10" width="13.42578125" customWidth="1"/>
    <col min="11" max="11" width="10.140625" customWidth="1"/>
    <col min="12" max="12" width="10" customWidth="1"/>
    <col min="14" max="14" width="9.7109375" customWidth="1"/>
    <col min="15" max="15" width="9.85546875" bestFit="1" customWidth="1"/>
    <col min="18" max="18" width="13.7109375" bestFit="1" customWidth="1"/>
    <col min="20" max="20" width="11.140625" bestFit="1" customWidth="1"/>
    <col min="21" max="21" width="13.140625" bestFit="1" customWidth="1"/>
    <col min="23" max="23" width="12.7109375" customWidth="1"/>
    <col min="24" max="24" width="9.7109375" bestFit="1" customWidth="1"/>
    <col min="25" max="25" width="9" bestFit="1" customWidth="1"/>
    <col min="26" max="26" width="14.7109375" bestFit="1" customWidth="1"/>
    <col min="27" max="27" width="15.7109375" customWidth="1"/>
    <col min="28" max="28" width="20.5703125" customWidth="1"/>
    <col min="31" max="31" width="12.140625" bestFit="1" customWidth="1"/>
  </cols>
  <sheetData>
    <row r="2" spans="6:31" ht="15.75" thickBot="1"/>
    <row r="3" spans="6:31" ht="16.5" thickTop="1" thickBot="1">
      <c r="G3" s="296"/>
      <c r="H3" s="296" t="s">
        <v>2295</v>
      </c>
      <c r="I3" s="585" t="s">
        <v>2296</v>
      </c>
      <c r="J3" s="585"/>
      <c r="K3" s="585"/>
      <c r="L3" s="585"/>
      <c r="M3" s="585"/>
      <c r="N3" s="585" t="s">
        <v>2297</v>
      </c>
      <c r="O3" s="585"/>
      <c r="P3" s="585" t="s">
        <v>2298</v>
      </c>
      <c r="Q3" s="585"/>
      <c r="R3" s="296" t="s">
        <v>2299</v>
      </c>
      <c r="S3" s="295" t="s">
        <v>2304</v>
      </c>
      <c r="T3" s="295" t="s">
        <v>2305</v>
      </c>
      <c r="U3" s="298" t="s">
        <v>2306</v>
      </c>
      <c r="V3" s="579" t="s">
        <v>2314</v>
      </c>
      <c r="W3" s="580"/>
      <c r="X3" s="580"/>
      <c r="Y3" s="580"/>
      <c r="Z3" s="581"/>
      <c r="AA3" s="299" t="s">
        <v>2316</v>
      </c>
      <c r="AB3" s="300"/>
    </row>
    <row r="4" spans="6:31" ht="16.5" thickTop="1" thickBot="1">
      <c r="F4" s="292"/>
      <c r="G4" s="294" t="s">
        <v>2283</v>
      </c>
      <c r="H4" s="294" t="s">
        <v>2282</v>
      </c>
      <c r="I4" s="582" t="s">
        <v>1389</v>
      </c>
      <c r="J4" s="582"/>
      <c r="K4" s="582"/>
      <c r="L4" s="582"/>
      <c r="M4" s="582"/>
      <c r="N4" s="582" t="s">
        <v>779</v>
      </c>
      <c r="O4" s="582"/>
      <c r="P4" s="588" t="s">
        <v>2293</v>
      </c>
      <c r="Q4" s="589"/>
      <c r="R4" s="294" t="s">
        <v>441</v>
      </c>
      <c r="S4" s="294" t="s">
        <v>2300</v>
      </c>
      <c r="T4" s="294" t="s">
        <v>2301</v>
      </c>
      <c r="U4" s="294" t="s">
        <v>2302</v>
      </c>
      <c r="V4" s="577" t="s">
        <v>2307</v>
      </c>
      <c r="W4" s="578"/>
      <c r="X4" s="294" t="s">
        <v>2311</v>
      </c>
      <c r="Y4" s="294" t="s">
        <v>2312</v>
      </c>
      <c r="Z4" s="294" t="s">
        <v>2313</v>
      </c>
      <c r="AA4" s="294" t="s">
        <v>2283</v>
      </c>
      <c r="AB4" s="294" t="s">
        <v>2315</v>
      </c>
      <c r="AE4" s="302" t="s">
        <v>2320</v>
      </c>
    </row>
    <row r="5" spans="6:31" ht="42" customHeight="1" thickBot="1">
      <c r="F5" s="292"/>
      <c r="G5" s="292" t="s">
        <v>2280</v>
      </c>
      <c r="H5" s="292" t="s">
        <v>2178</v>
      </c>
      <c r="I5" s="293" t="s">
        <v>2281</v>
      </c>
      <c r="J5" s="293" t="s">
        <v>2277</v>
      </c>
      <c r="K5" s="293" t="s">
        <v>2278</v>
      </c>
      <c r="L5" s="293" t="s">
        <v>2279</v>
      </c>
      <c r="M5" s="293" t="s">
        <v>2279</v>
      </c>
      <c r="N5" s="293" t="s">
        <v>779</v>
      </c>
      <c r="O5" s="293" t="s">
        <v>2292</v>
      </c>
      <c r="P5" s="293" t="s">
        <v>2294</v>
      </c>
      <c r="Q5" s="293" t="s">
        <v>1885</v>
      </c>
      <c r="R5" s="292" t="s">
        <v>441</v>
      </c>
      <c r="S5" s="292" t="s">
        <v>2300</v>
      </c>
      <c r="T5" s="292" t="s">
        <v>2301</v>
      </c>
      <c r="U5" s="292" t="s">
        <v>2302</v>
      </c>
      <c r="V5" s="292" t="s">
        <v>2283</v>
      </c>
      <c r="W5" s="292" t="s">
        <v>2308</v>
      </c>
      <c r="X5" s="292" t="s">
        <v>2311</v>
      </c>
      <c r="Y5" s="292" t="s">
        <v>2312</v>
      </c>
      <c r="Z5" s="292" t="s">
        <v>2313</v>
      </c>
      <c r="AA5" s="292" t="s">
        <v>2283</v>
      </c>
      <c r="AB5" s="292" t="s">
        <v>2315</v>
      </c>
      <c r="AD5">
        <v>127</v>
      </c>
      <c r="AE5">
        <v>18.190000000000001</v>
      </c>
    </row>
    <row r="6" spans="6:31" ht="15.75" thickBot="1">
      <c r="F6" s="292" t="s">
        <v>2284</v>
      </c>
      <c r="G6" s="292">
        <v>16</v>
      </c>
      <c r="H6" s="292">
        <v>22</v>
      </c>
      <c r="I6" s="292">
        <v>13</v>
      </c>
      <c r="J6" s="292">
        <v>17</v>
      </c>
      <c r="K6" s="292">
        <v>11</v>
      </c>
      <c r="L6" s="292">
        <v>19</v>
      </c>
      <c r="M6" s="292">
        <v>23</v>
      </c>
      <c r="N6" s="292">
        <v>19</v>
      </c>
      <c r="O6" s="292">
        <v>13</v>
      </c>
      <c r="P6" s="292">
        <v>15</v>
      </c>
      <c r="Q6" s="292">
        <v>16</v>
      </c>
      <c r="R6" s="292">
        <v>42</v>
      </c>
      <c r="S6" s="297" t="s">
        <v>2303</v>
      </c>
      <c r="T6" s="292">
        <v>86</v>
      </c>
      <c r="U6" s="292">
        <v>108</v>
      </c>
      <c r="V6" s="297" t="s">
        <v>2310</v>
      </c>
      <c r="W6" s="297" t="s">
        <v>2309</v>
      </c>
      <c r="X6" s="292" t="s">
        <v>186</v>
      </c>
      <c r="Y6" s="292" t="s">
        <v>186</v>
      </c>
      <c r="Z6" s="292" t="s">
        <v>186</v>
      </c>
      <c r="AA6" s="292" t="s">
        <v>186</v>
      </c>
      <c r="AB6" s="297" t="s">
        <v>2317</v>
      </c>
      <c r="AE6">
        <v>6.1</v>
      </c>
    </row>
    <row r="7" spans="6:31" ht="15.75" thickBot="1">
      <c r="F7" s="292" t="s">
        <v>2285</v>
      </c>
      <c r="G7" s="292">
        <v>0</v>
      </c>
      <c r="H7" s="292">
        <v>2</v>
      </c>
      <c r="I7" s="587">
        <v>6</v>
      </c>
      <c r="J7" s="587"/>
      <c r="K7" s="587"/>
      <c r="L7" s="587"/>
      <c r="M7" s="587"/>
      <c r="N7" s="292">
        <v>1</v>
      </c>
      <c r="O7" s="292">
        <v>1</v>
      </c>
      <c r="P7" s="292">
        <v>1</v>
      </c>
      <c r="Q7" s="292">
        <v>1</v>
      </c>
      <c r="R7" s="292">
        <v>4</v>
      </c>
      <c r="S7" s="292">
        <v>3</v>
      </c>
      <c r="T7" s="292">
        <v>5</v>
      </c>
      <c r="U7" s="292">
        <v>4</v>
      </c>
      <c r="V7" s="292" t="s">
        <v>186</v>
      </c>
      <c r="W7" s="292">
        <v>2</v>
      </c>
      <c r="X7" s="292">
        <v>3</v>
      </c>
      <c r="Y7" s="292">
        <v>4</v>
      </c>
      <c r="Z7" s="292">
        <v>3</v>
      </c>
      <c r="AA7" s="292" t="s">
        <v>186</v>
      </c>
      <c r="AB7" s="292">
        <v>12</v>
      </c>
      <c r="AE7">
        <v>4.41</v>
      </c>
    </row>
    <row r="8" spans="6:31" ht="15.75" thickBot="1">
      <c r="F8" s="292" t="s">
        <v>2290</v>
      </c>
      <c r="G8" s="292"/>
      <c r="H8" s="292"/>
      <c r="I8" s="292"/>
      <c r="J8" s="292"/>
      <c r="K8" s="292"/>
      <c r="L8" s="292"/>
      <c r="M8" s="292"/>
      <c r="N8" s="292"/>
      <c r="O8" s="292"/>
      <c r="P8" s="292"/>
      <c r="Q8" s="292"/>
      <c r="R8" s="292"/>
      <c r="S8" s="292"/>
      <c r="T8" s="292"/>
      <c r="U8" s="292"/>
      <c r="V8" s="292"/>
      <c r="W8" s="292"/>
      <c r="X8" s="292"/>
      <c r="Y8" s="292"/>
      <c r="Z8" s="292"/>
      <c r="AA8" s="292"/>
      <c r="AB8" s="292"/>
      <c r="AE8">
        <v>4.12</v>
      </c>
    </row>
    <row r="9" spans="6:31" ht="15.75" thickBot="1">
      <c r="F9" s="292" t="s">
        <v>2291</v>
      </c>
      <c r="G9" s="292">
        <v>8</v>
      </c>
      <c r="H9" s="292">
        <v>4</v>
      </c>
      <c r="I9" s="292">
        <v>2</v>
      </c>
      <c r="J9" s="292">
        <v>4</v>
      </c>
      <c r="K9" s="292">
        <v>2</v>
      </c>
      <c r="L9" s="292">
        <v>2</v>
      </c>
      <c r="M9" s="292">
        <v>2</v>
      </c>
      <c r="N9" s="583">
        <v>4</v>
      </c>
      <c r="O9" s="584"/>
      <c r="P9" s="583">
        <v>4</v>
      </c>
      <c r="Q9" s="584"/>
      <c r="R9" s="292">
        <v>8</v>
      </c>
      <c r="S9" s="292">
        <v>6</v>
      </c>
      <c r="T9" s="292">
        <v>10</v>
      </c>
      <c r="U9" s="292">
        <v>8</v>
      </c>
      <c r="V9" s="292">
        <v>4</v>
      </c>
      <c r="W9" s="292">
        <v>4</v>
      </c>
      <c r="X9" s="292">
        <v>6</v>
      </c>
      <c r="Y9" s="292">
        <v>10</v>
      </c>
      <c r="Z9" s="292">
        <v>6</v>
      </c>
      <c r="AA9" s="292">
        <v>4</v>
      </c>
      <c r="AB9" s="292">
        <v>24</v>
      </c>
      <c r="AE9" s="302">
        <v>5.55</v>
      </c>
    </row>
    <row r="10" spans="6:31" ht="15.75" thickBot="1">
      <c r="F10" s="292" t="s">
        <v>2287</v>
      </c>
      <c r="G10" s="292" t="s">
        <v>186</v>
      </c>
      <c r="H10" s="292">
        <v>2</v>
      </c>
      <c r="I10" s="583">
        <v>4</v>
      </c>
      <c r="J10" s="586"/>
      <c r="K10" s="586"/>
      <c r="L10" s="586"/>
      <c r="M10" s="584"/>
      <c r="N10" s="583" t="s">
        <v>186</v>
      </c>
      <c r="O10" s="584"/>
      <c r="P10" s="583">
        <v>2</v>
      </c>
      <c r="Q10" s="584"/>
      <c r="R10" s="292">
        <v>4</v>
      </c>
      <c r="S10" s="292">
        <v>2</v>
      </c>
      <c r="T10" s="292">
        <v>4</v>
      </c>
      <c r="U10" s="292">
        <v>2</v>
      </c>
      <c r="V10" s="292" t="s">
        <v>186</v>
      </c>
      <c r="W10" s="292" t="s">
        <v>186</v>
      </c>
      <c r="X10" s="292">
        <v>2</v>
      </c>
      <c r="Y10" s="292">
        <v>2</v>
      </c>
      <c r="Z10" s="292">
        <v>2</v>
      </c>
      <c r="AA10" s="292" t="s">
        <v>186</v>
      </c>
      <c r="AB10" s="292">
        <v>10</v>
      </c>
      <c r="AE10">
        <v>1.45</v>
      </c>
    </row>
    <row r="11" spans="6:31" ht="15.75" thickBot="1">
      <c r="F11" s="292" t="s">
        <v>2286</v>
      </c>
      <c r="G11" s="292" t="s">
        <v>186</v>
      </c>
      <c r="H11" s="292">
        <v>2</v>
      </c>
      <c r="I11" s="583">
        <v>4</v>
      </c>
      <c r="J11" s="586"/>
      <c r="K11" s="586"/>
      <c r="L11" s="586"/>
      <c r="M11" s="584"/>
      <c r="N11" s="583" t="s">
        <v>186</v>
      </c>
      <c r="O11" s="584"/>
      <c r="P11" s="583">
        <v>2</v>
      </c>
      <c r="Q11" s="584"/>
      <c r="R11" s="292">
        <v>4</v>
      </c>
      <c r="S11" s="292">
        <v>2</v>
      </c>
      <c r="T11" s="292">
        <v>4</v>
      </c>
      <c r="U11" s="292">
        <v>2</v>
      </c>
      <c r="V11" s="292" t="s">
        <v>186</v>
      </c>
      <c r="W11" s="292" t="s">
        <v>186</v>
      </c>
      <c r="X11" s="292">
        <v>2</v>
      </c>
      <c r="Y11" s="292">
        <v>2</v>
      </c>
      <c r="Z11" s="292">
        <v>2</v>
      </c>
      <c r="AA11" s="292" t="s">
        <v>186</v>
      </c>
      <c r="AB11" s="292">
        <v>10</v>
      </c>
      <c r="AE11">
        <v>5.03</v>
      </c>
    </row>
    <row r="12" spans="6:31" ht="15.75" thickBot="1">
      <c r="F12" s="292" t="s">
        <v>2288</v>
      </c>
      <c r="G12" s="292" t="s">
        <v>186</v>
      </c>
      <c r="H12" s="292">
        <v>1</v>
      </c>
      <c r="I12" s="583">
        <v>2</v>
      </c>
      <c r="J12" s="586"/>
      <c r="K12" s="586"/>
      <c r="L12" s="586"/>
      <c r="M12" s="584"/>
      <c r="N12" s="583" t="s">
        <v>2318</v>
      </c>
      <c r="O12" s="584"/>
      <c r="P12" s="583">
        <v>1</v>
      </c>
      <c r="Q12" s="584"/>
      <c r="R12" s="292">
        <v>2</v>
      </c>
      <c r="S12" s="292">
        <v>1</v>
      </c>
      <c r="T12" s="292">
        <v>2</v>
      </c>
      <c r="U12" s="292">
        <v>1</v>
      </c>
      <c r="V12" s="301"/>
      <c r="W12" s="301"/>
      <c r="X12" s="301"/>
      <c r="Y12" s="301"/>
      <c r="Z12" s="301"/>
      <c r="AA12" s="301"/>
      <c r="AB12" s="301"/>
      <c r="AE12">
        <v>4.25</v>
      </c>
    </row>
    <row r="13" spans="6:31" ht="15.75" thickBot="1">
      <c r="F13" s="292" t="s">
        <v>2289</v>
      </c>
      <c r="G13" s="292" t="s">
        <v>186</v>
      </c>
      <c r="H13" s="292">
        <v>1</v>
      </c>
      <c r="I13" s="583">
        <v>2</v>
      </c>
      <c r="J13" s="586"/>
      <c r="K13" s="586"/>
      <c r="L13" s="586"/>
      <c r="M13" s="584"/>
      <c r="N13" s="583" t="s">
        <v>2318</v>
      </c>
      <c r="O13" s="584"/>
      <c r="P13" s="583">
        <v>1</v>
      </c>
      <c r="Q13" s="584"/>
      <c r="R13" s="292">
        <v>2</v>
      </c>
      <c r="S13" s="292">
        <v>1</v>
      </c>
      <c r="T13" s="292">
        <v>2</v>
      </c>
      <c r="U13" s="292">
        <v>1</v>
      </c>
      <c r="V13" s="301"/>
      <c r="W13" s="301"/>
      <c r="X13" s="301"/>
      <c r="Y13" s="301"/>
      <c r="Z13" s="301"/>
      <c r="AA13" s="301"/>
      <c r="AB13" s="301"/>
      <c r="AE13">
        <v>2.34</v>
      </c>
    </row>
    <row r="14" spans="6:31" ht="30.75" thickBot="1">
      <c r="F14" s="293" t="s">
        <v>2319</v>
      </c>
      <c r="G14" s="292" t="s">
        <v>186</v>
      </c>
      <c r="H14" s="292">
        <v>17</v>
      </c>
      <c r="I14" s="583">
        <v>36</v>
      </c>
      <c r="J14" s="586"/>
      <c r="K14" s="586"/>
      <c r="L14" s="586"/>
      <c r="M14" s="584"/>
      <c r="N14" s="583">
        <v>5</v>
      </c>
      <c r="O14" s="584"/>
      <c r="P14" s="583">
        <v>7</v>
      </c>
      <c r="Q14" s="584"/>
      <c r="R14" s="292">
        <v>3</v>
      </c>
      <c r="S14" s="292" t="s">
        <v>186</v>
      </c>
      <c r="T14" s="292">
        <v>33</v>
      </c>
      <c r="U14" s="292">
        <v>21</v>
      </c>
      <c r="V14" s="292">
        <v>9</v>
      </c>
      <c r="W14" s="292" t="s">
        <v>186</v>
      </c>
      <c r="X14" s="292">
        <v>6</v>
      </c>
      <c r="Y14" s="292" t="s">
        <v>186</v>
      </c>
      <c r="Z14" s="292" t="s">
        <v>186</v>
      </c>
      <c r="AA14" s="292">
        <v>21</v>
      </c>
      <c r="AB14" s="292">
        <v>35</v>
      </c>
      <c r="AE14">
        <v>1</v>
      </c>
    </row>
    <row r="15" spans="6:31" ht="15.75" thickBot="1">
      <c r="F15" s="292"/>
      <c r="G15" s="292"/>
      <c r="H15" s="292"/>
      <c r="I15" s="292"/>
      <c r="J15" s="292"/>
      <c r="K15" s="292"/>
      <c r="L15" s="292"/>
      <c r="M15" s="292"/>
      <c r="N15" s="292"/>
      <c r="O15" s="292"/>
      <c r="P15" s="292"/>
      <c r="Q15" s="292"/>
      <c r="R15" s="292"/>
      <c r="S15" s="292"/>
      <c r="T15" s="292"/>
      <c r="U15" s="292"/>
      <c r="V15" s="292"/>
      <c r="W15" s="292"/>
      <c r="X15" s="292"/>
      <c r="Y15" s="292"/>
      <c r="Z15" s="292"/>
      <c r="AA15" s="292"/>
      <c r="AB15" s="292"/>
      <c r="AE15">
        <v>3.41</v>
      </c>
    </row>
    <row r="16" spans="6:31" ht="15.75" thickBot="1">
      <c r="F16" s="292"/>
      <c r="G16" s="292"/>
      <c r="H16" s="292"/>
      <c r="I16" s="292"/>
      <c r="J16" s="292"/>
      <c r="K16" s="292"/>
      <c r="L16" s="292"/>
      <c r="M16" s="292"/>
      <c r="N16" s="292"/>
      <c r="O16" s="292"/>
      <c r="P16" s="292"/>
      <c r="Q16" s="292"/>
      <c r="R16" s="292"/>
      <c r="S16" s="292"/>
      <c r="T16" s="292"/>
      <c r="U16" s="292"/>
      <c r="V16" s="292"/>
      <c r="W16" s="292"/>
      <c r="X16" s="292"/>
      <c r="Y16" s="292"/>
      <c r="Z16" s="292"/>
      <c r="AA16" s="292"/>
      <c r="AB16" s="292"/>
      <c r="AE16">
        <v>8.42</v>
      </c>
    </row>
    <row r="17" spans="6:32" ht="15.75" thickBot="1">
      <c r="F17" s="292"/>
      <c r="G17" s="292"/>
      <c r="H17" s="292"/>
      <c r="I17" s="292"/>
      <c r="J17" s="292"/>
      <c r="K17" s="292"/>
      <c r="L17" s="292"/>
      <c r="M17" s="292"/>
      <c r="N17" s="292"/>
      <c r="O17" s="292"/>
      <c r="P17" s="292"/>
      <c r="Q17" s="292"/>
      <c r="R17" s="292"/>
      <c r="S17" s="292"/>
      <c r="T17" s="292"/>
      <c r="U17" s="292"/>
      <c r="V17" s="292"/>
      <c r="W17" s="292"/>
      <c r="X17" s="292"/>
      <c r="Y17" s="292"/>
      <c r="Z17" s="292"/>
      <c r="AA17" s="292"/>
      <c r="AB17" s="292"/>
      <c r="AE17">
        <v>0.55000000000000004</v>
      </c>
    </row>
    <row r="18" spans="6:32" ht="15.75" thickBot="1">
      <c r="F18" s="292"/>
      <c r="G18" s="292"/>
      <c r="H18" s="292"/>
      <c r="I18" s="292"/>
      <c r="J18" s="292"/>
      <c r="K18" s="292"/>
      <c r="L18" s="292"/>
      <c r="M18" s="292"/>
      <c r="N18" s="292"/>
      <c r="O18" s="292"/>
      <c r="P18" s="292"/>
      <c r="Q18" s="292"/>
      <c r="R18" s="292"/>
      <c r="S18" s="292"/>
      <c r="T18" s="292"/>
      <c r="U18" s="292"/>
      <c r="V18" s="292"/>
      <c r="W18" s="292"/>
      <c r="X18" s="292"/>
      <c r="Y18" s="292"/>
      <c r="Z18" s="292"/>
      <c r="AA18" s="292"/>
      <c r="AB18" s="292"/>
      <c r="AE18">
        <v>5.27</v>
      </c>
    </row>
    <row r="19" spans="6:32" ht="15.75" thickBot="1">
      <c r="F19" s="292"/>
      <c r="G19" s="292"/>
      <c r="H19" s="292"/>
      <c r="I19" s="292"/>
      <c r="J19" s="292"/>
      <c r="K19" s="292"/>
      <c r="L19" s="292"/>
      <c r="M19" s="292"/>
      <c r="N19" s="292"/>
      <c r="O19" s="292"/>
      <c r="P19" s="292"/>
      <c r="Q19" s="292"/>
      <c r="R19" s="292"/>
      <c r="S19" s="292"/>
      <c r="T19" s="292"/>
      <c r="U19" s="292"/>
      <c r="V19" s="292"/>
      <c r="W19" s="292"/>
      <c r="X19" s="292"/>
      <c r="Y19" s="292"/>
      <c r="Z19" s="292"/>
      <c r="AA19" s="292"/>
      <c r="AB19" s="292"/>
      <c r="AE19">
        <v>4.53</v>
      </c>
    </row>
    <row r="20" spans="6:32" ht="15.75" thickBot="1">
      <c r="F20" s="292"/>
      <c r="G20" s="292"/>
      <c r="H20" s="292"/>
      <c r="I20" s="292"/>
      <c r="J20" s="292"/>
      <c r="K20" s="292"/>
      <c r="L20" s="292"/>
      <c r="M20" s="292"/>
      <c r="N20" s="292"/>
      <c r="O20" s="292"/>
      <c r="P20" s="292"/>
      <c r="Q20" s="292"/>
      <c r="R20" s="292"/>
      <c r="S20" s="292"/>
      <c r="T20" s="292"/>
      <c r="U20" s="292"/>
      <c r="V20" s="292"/>
      <c r="W20" s="292"/>
      <c r="X20" s="292"/>
      <c r="Y20" s="292"/>
      <c r="Z20" s="292"/>
      <c r="AA20" s="292"/>
      <c r="AB20" s="292"/>
      <c r="AE20">
        <v>11.24</v>
      </c>
    </row>
    <row r="21" spans="6:32">
      <c r="AE21">
        <v>5.01</v>
      </c>
    </row>
    <row r="22" spans="6:32">
      <c r="AD22" t="s">
        <v>2321</v>
      </c>
      <c r="AE22">
        <v>2.19</v>
      </c>
      <c r="AF22">
        <v>461</v>
      </c>
    </row>
    <row r="23" spans="6:32">
      <c r="AE23">
        <v>8.4499999999999993</v>
      </c>
    </row>
    <row r="24" spans="6:32">
      <c r="AE24">
        <v>5.32</v>
      </c>
    </row>
    <row r="25" spans="6:32">
      <c r="AE25">
        <v>5.21</v>
      </c>
    </row>
    <row r="26" spans="6:32">
      <c r="AE26">
        <v>5.03</v>
      </c>
    </row>
    <row r="27" spans="6:32">
      <c r="AE27">
        <v>7.58</v>
      </c>
    </row>
    <row r="28" spans="6:32">
      <c r="AE28">
        <v>2.39</v>
      </c>
    </row>
    <row r="29" spans="6:32">
      <c r="AE29">
        <v>3.34</v>
      </c>
    </row>
    <row r="30" spans="6:32">
      <c r="AE30">
        <v>2.2799999999999998</v>
      </c>
    </row>
    <row r="31" spans="6:32">
      <c r="AE31">
        <v>3.3</v>
      </c>
    </row>
    <row r="32" spans="6:32">
      <c r="AD32">
        <v>100</v>
      </c>
      <c r="AE32">
        <v>1.48</v>
      </c>
    </row>
    <row r="33" spans="30:32">
      <c r="AD33" t="s">
        <v>2322</v>
      </c>
      <c r="AE33">
        <v>2.4700000000000002</v>
      </c>
    </row>
    <row r="34" spans="30:32">
      <c r="AE34">
        <v>1.5</v>
      </c>
    </row>
    <row r="35" spans="30:32">
      <c r="AE35">
        <v>3.48</v>
      </c>
    </row>
    <row r="36" spans="30:32">
      <c r="AD36" t="s">
        <v>2323</v>
      </c>
      <c r="AE36">
        <v>7.34</v>
      </c>
    </row>
    <row r="37" spans="30:32">
      <c r="AE37">
        <v>6.23</v>
      </c>
    </row>
    <row r="38" spans="30:32">
      <c r="AE38">
        <v>6.11</v>
      </c>
    </row>
    <row r="39" spans="30:32">
      <c r="AE39">
        <v>5.01</v>
      </c>
    </row>
    <row r="40" spans="30:32">
      <c r="AE40">
        <v>7.06</v>
      </c>
    </row>
    <row r="41" spans="30:32">
      <c r="AE41">
        <v>10.08</v>
      </c>
      <c r="AF41">
        <v>566</v>
      </c>
    </row>
    <row r="42" spans="30:32">
      <c r="AE42">
        <v>3.27</v>
      </c>
    </row>
    <row r="43" spans="30:32">
      <c r="AE43">
        <v>2.5099999999999998</v>
      </c>
    </row>
    <row r="44" spans="30:32">
      <c r="AE44">
        <v>8.2899999999999991</v>
      </c>
    </row>
    <row r="45" spans="30:32">
      <c r="AE45">
        <v>10.25</v>
      </c>
    </row>
    <row r="46" spans="30:32">
      <c r="AE46">
        <v>4.33</v>
      </c>
    </row>
    <row r="47" spans="30:32">
      <c r="AD47" t="s">
        <v>2324</v>
      </c>
      <c r="AE47">
        <v>8.02</v>
      </c>
    </row>
    <row r="48" spans="30:32">
      <c r="AD48" t="s">
        <v>2325</v>
      </c>
      <c r="AE48">
        <v>7.01</v>
      </c>
    </row>
    <row r="49" spans="29:33">
      <c r="AE49">
        <v>4.26</v>
      </c>
    </row>
    <row r="50" spans="29:33">
      <c r="AE50">
        <v>2.06</v>
      </c>
    </row>
    <row r="51" spans="29:33">
      <c r="AD51" t="s">
        <v>2326</v>
      </c>
      <c r="AE51">
        <v>4.38</v>
      </c>
    </row>
    <row r="52" spans="29:33">
      <c r="AD52">
        <v>106</v>
      </c>
      <c r="AE52">
        <v>7.18</v>
      </c>
      <c r="AG52">
        <v>1174</v>
      </c>
    </row>
    <row r="53" spans="29:33">
      <c r="AE53">
        <v>3.18</v>
      </c>
    </row>
    <row r="54" spans="29:33">
      <c r="AE54">
        <v>2.33</v>
      </c>
    </row>
    <row r="55" spans="29:33">
      <c r="AD55" t="s">
        <v>2327</v>
      </c>
      <c r="AE55">
        <v>3.27</v>
      </c>
    </row>
    <row r="56" spans="29:33">
      <c r="AE56">
        <v>5.07</v>
      </c>
    </row>
    <row r="57" spans="29:33">
      <c r="AE57">
        <v>9.3000000000000007</v>
      </c>
    </row>
    <row r="58" spans="29:33">
      <c r="AE58">
        <v>6.04</v>
      </c>
    </row>
    <row r="59" spans="29:33">
      <c r="AC59" t="s">
        <v>2328</v>
      </c>
      <c r="AE59">
        <v>2.4300000000000002</v>
      </c>
      <c r="AF59">
        <f>27+51+29+25+33+2+1+26+6+38+18+18+33+27+7+30+4+43</f>
        <v>418</v>
      </c>
    </row>
    <row r="60" spans="29:33">
      <c r="AE60">
        <v>2.2999999999999998</v>
      </c>
    </row>
    <row r="61" spans="29:33">
      <c r="AD61" t="s">
        <v>2329</v>
      </c>
      <c r="AE61">
        <v>3.33</v>
      </c>
    </row>
    <row r="62" spans="29:33">
      <c r="AE62">
        <v>1.4</v>
      </c>
    </row>
    <row r="63" spans="29:33">
      <c r="AE63">
        <v>3.17</v>
      </c>
    </row>
    <row r="64" spans="29:33">
      <c r="AE64">
        <v>5.26</v>
      </c>
    </row>
    <row r="65" spans="30:32">
      <c r="AE65">
        <v>6.17</v>
      </c>
    </row>
    <row r="66" spans="30:32">
      <c r="AE66">
        <v>8.09</v>
      </c>
    </row>
    <row r="67" spans="30:32">
      <c r="AE67">
        <v>5.39</v>
      </c>
    </row>
    <row r="68" spans="30:32">
      <c r="AE68">
        <v>5.59</v>
      </c>
    </row>
    <row r="69" spans="30:32">
      <c r="AD69" t="s">
        <v>2330</v>
      </c>
      <c r="AE69">
        <v>6.07</v>
      </c>
    </row>
    <row r="70" spans="30:32">
      <c r="AE70">
        <v>3.46</v>
      </c>
    </row>
    <row r="71" spans="30:32">
      <c r="AE71">
        <v>3.52</v>
      </c>
    </row>
    <row r="72" spans="30:32">
      <c r="AE72">
        <v>1.49</v>
      </c>
    </row>
    <row r="73" spans="30:32">
      <c r="AE73">
        <v>6.23</v>
      </c>
    </row>
    <row r="74" spans="30:32">
      <c r="AE74">
        <v>7.59</v>
      </c>
    </row>
    <row r="75" spans="30:32">
      <c r="AE75">
        <v>3.11</v>
      </c>
    </row>
    <row r="76" spans="30:32">
      <c r="AE76">
        <v>2.2000000000000002</v>
      </c>
    </row>
    <row r="77" spans="30:32">
      <c r="AD77">
        <v>100</v>
      </c>
      <c r="AE77">
        <v>3.22</v>
      </c>
    </row>
    <row r="78" spans="30:32">
      <c r="AE78">
        <v>7.19</v>
      </c>
    </row>
    <row r="79" spans="30:32">
      <c r="AE79">
        <v>14.09</v>
      </c>
      <c r="AF79">
        <f>30+33+40+17+9+39+59+7+46+52+49+23+59+11+20+22+19+9</f>
        <v>544</v>
      </c>
    </row>
    <row r="80" spans="30:32">
      <c r="AE80">
        <v>4.46</v>
      </c>
    </row>
    <row r="81" spans="30:33">
      <c r="AE81">
        <v>2.48</v>
      </c>
    </row>
    <row r="82" spans="30:33">
      <c r="AE82">
        <v>11.06</v>
      </c>
    </row>
    <row r="83" spans="30:33">
      <c r="AE83">
        <v>10.09</v>
      </c>
    </row>
    <row r="84" spans="30:33">
      <c r="AE84">
        <v>5.24</v>
      </c>
    </row>
    <row r="85" spans="30:33">
      <c r="AE85">
        <v>5.24</v>
      </c>
    </row>
    <row r="86" spans="30:33">
      <c r="AE86">
        <v>5.48</v>
      </c>
      <c r="AG86">
        <v>1028</v>
      </c>
    </row>
    <row r="87" spans="30:33">
      <c r="AE87">
        <v>3.43</v>
      </c>
    </row>
    <row r="88" spans="30:33">
      <c r="AE88">
        <v>6.31</v>
      </c>
    </row>
    <row r="89" spans="30:33">
      <c r="AE89">
        <v>1.54</v>
      </c>
    </row>
    <row r="90" spans="30:33">
      <c r="AE90">
        <v>5.2</v>
      </c>
    </row>
    <row r="91" spans="30:33">
      <c r="AE91">
        <v>2.5099999999999998</v>
      </c>
    </row>
    <row r="92" spans="30:33">
      <c r="AE92">
        <v>6.28</v>
      </c>
    </row>
    <row r="93" spans="30:33">
      <c r="AE93">
        <v>6.53</v>
      </c>
    </row>
    <row r="94" spans="30:33">
      <c r="AE94">
        <v>5.48</v>
      </c>
      <c r="AF94">
        <f>46+48+6+9+24+24+48+43+31+54+20+51+28+53+48</f>
        <v>533</v>
      </c>
      <c r="AG94">
        <v>338</v>
      </c>
    </row>
    <row r="95" spans="30:33">
      <c r="AD95" t="s">
        <v>2331</v>
      </c>
      <c r="AF95">
        <f>533+544+418+566+461</f>
        <v>2522</v>
      </c>
    </row>
    <row r="98" spans="27:33">
      <c r="AD98" t="s">
        <v>2332</v>
      </c>
      <c r="AE98">
        <f>2522/60</f>
        <v>42.033333333333331</v>
      </c>
      <c r="AG98">
        <f>328+1028+1174</f>
        <v>2530</v>
      </c>
    </row>
    <row r="100" spans="27:33">
      <c r="AD100">
        <f>433+42</f>
        <v>475</v>
      </c>
      <c r="AE100" t="s">
        <v>2333</v>
      </c>
    </row>
    <row r="101" spans="27:33">
      <c r="AD101">
        <f>475/90</f>
        <v>5.2777777777777777</v>
      </c>
    </row>
    <row r="102" spans="27:33">
      <c r="AD102" t="s">
        <v>2334</v>
      </c>
    </row>
    <row r="105" spans="27:33">
      <c r="AB105" t="s">
        <v>2335</v>
      </c>
      <c r="AF105" t="s">
        <v>2343</v>
      </c>
      <c r="AG105" t="s">
        <v>2344</v>
      </c>
    </row>
    <row r="107" spans="27:33">
      <c r="AB107" t="s">
        <v>2336</v>
      </c>
    </row>
    <row r="108" spans="27:33">
      <c r="AA108" t="s">
        <v>2338</v>
      </c>
      <c r="AB108" t="s">
        <v>2337</v>
      </c>
      <c r="AC108">
        <v>30</v>
      </c>
    </row>
    <row r="109" spans="27:33">
      <c r="AB109" t="s">
        <v>2339</v>
      </c>
      <c r="AC109">
        <v>15</v>
      </c>
    </row>
    <row r="110" spans="27:33">
      <c r="AB110" t="s">
        <v>2340</v>
      </c>
      <c r="AC110">
        <v>30</v>
      </c>
    </row>
    <row r="111" spans="27:33">
      <c r="AB111" t="s">
        <v>2341</v>
      </c>
      <c r="AC111">
        <v>42</v>
      </c>
    </row>
    <row r="112" spans="27:33">
      <c r="AB112" t="s">
        <v>2342</v>
      </c>
      <c r="AC112">
        <v>28</v>
      </c>
    </row>
    <row r="113" spans="26:33">
      <c r="AC113">
        <f>SUM(AC108:AC112)</f>
        <v>145</v>
      </c>
      <c r="AD113" t="s">
        <v>2345</v>
      </c>
      <c r="AE113" t="s">
        <v>2346</v>
      </c>
    </row>
    <row r="115" spans="26:33" ht="15.75" thickBot="1">
      <c r="AA115" t="s">
        <v>2363</v>
      </c>
    </row>
    <row r="116" spans="26:33">
      <c r="Z116" s="305" t="s">
        <v>2347</v>
      </c>
      <c r="AA116" s="97" t="s">
        <v>2348</v>
      </c>
      <c r="AB116" s="306" t="s">
        <v>2349</v>
      </c>
      <c r="AC116" s="97">
        <f>235 * 4.3</f>
        <v>1010.5</v>
      </c>
      <c r="AD116" s="97" t="s">
        <v>2333</v>
      </c>
      <c r="AE116" s="97">
        <f>1010/60</f>
        <v>16.833333333333332</v>
      </c>
      <c r="AF116" s="97" t="s">
        <v>2351</v>
      </c>
      <c r="AG116" s="39">
        <f>16+4.6+4.9+9.3+14.9</f>
        <v>49.699999999999996</v>
      </c>
    </row>
    <row r="117" spans="26:33">
      <c r="Z117" s="307" t="s">
        <v>2350</v>
      </c>
      <c r="AA117" s="100" t="s">
        <v>2352</v>
      </c>
      <c r="AB117" s="100">
        <v>53</v>
      </c>
      <c r="AC117" s="100">
        <f>53 * 5.3</f>
        <v>280.89999999999998</v>
      </c>
      <c r="AD117" s="100"/>
      <c r="AE117" s="100">
        <f>280/60</f>
        <v>4.666666666666667</v>
      </c>
      <c r="AF117" s="100" t="s">
        <v>2393</v>
      </c>
      <c r="AG117" s="36" t="s">
        <v>2397</v>
      </c>
    </row>
    <row r="118" spans="26:33">
      <c r="Z118" s="307"/>
      <c r="AA118" s="100" t="s">
        <v>2353</v>
      </c>
      <c r="AB118" s="100">
        <v>56</v>
      </c>
      <c r="AC118" s="100">
        <f>56 * 5.3</f>
        <v>296.8</v>
      </c>
      <c r="AD118" s="100"/>
      <c r="AE118" s="100">
        <f>296/60</f>
        <v>4.9333333333333336</v>
      </c>
      <c r="AF118" s="100" t="s">
        <v>2394</v>
      </c>
      <c r="AG118" s="101"/>
    </row>
    <row r="119" spans="26:33">
      <c r="Z119" s="307" t="s">
        <v>1389</v>
      </c>
      <c r="AA119" s="100" t="s">
        <v>2354</v>
      </c>
      <c r="AB119" s="304" t="s">
        <v>2356</v>
      </c>
      <c r="AC119" s="100">
        <f>105 * 5.3</f>
        <v>556.5</v>
      </c>
      <c r="AD119" s="100"/>
      <c r="AE119" s="100">
        <f>556.5/60</f>
        <v>9.2750000000000004</v>
      </c>
      <c r="AF119" s="100" t="s">
        <v>2395</v>
      </c>
      <c r="AG119" s="101"/>
    </row>
    <row r="120" spans="26:33" ht="15.75" thickBot="1">
      <c r="Z120" s="310" t="s">
        <v>1389</v>
      </c>
      <c r="AA120" s="311" t="s">
        <v>2355</v>
      </c>
      <c r="AB120" s="312" t="s">
        <v>2357</v>
      </c>
      <c r="AC120" s="311">
        <f>169*5.3</f>
        <v>895.69999999999993</v>
      </c>
      <c r="AD120" s="311"/>
      <c r="AE120" s="311">
        <f>895.7/60</f>
        <v>14.928333333333335</v>
      </c>
      <c r="AF120" s="311" t="s">
        <v>2396</v>
      </c>
      <c r="AG120" s="313"/>
    </row>
    <row r="121" spans="26:33">
      <c r="Z121" s="305" t="s">
        <v>488</v>
      </c>
      <c r="AA121" s="97" t="s">
        <v>2358</v>
      </c>
      <c r="AB121" s="97">
        <v>24</v>
      </c>
      <c r="AC121" s="97">
        <f>24 * 5.3</f>
        <v>127.19999999999999</v>
      </c>
      <c r="AD121" s="97"/>
      <c r="AE121" s="97">
        <f>127/60</f>
        <v>2.1166666666666667</v>
      </c>
      <c r="AF121" s="97">
        <v>2.11</v>
      </c>
      <c r="AG121" s="98"/>
    </row>
    <row r="122" spans="26:33" ht="15.75" thickBot="1">
      <c r="Z122" s="310"/>
      <c r="AA122" s="311" t="s">
        <v>2359</v>
      </c>
      <c r="AB122" s="311">
        <v>39</v>
      </c>
      <c r="AC122" s="311">
        <f>39 * 5.3</f>
        <v>206.7</v>
      </c>
      <c r="AD122" s="311"/>
      <c r="AE122" s="311">
        <f>206.7/60</f>
        <v>3.4449999999999998</v>
      </c>
      <c r="AF122" s="311">
        <v>3.5</v>
      </c>
      <c r="AG122" s="315" t="s">
        <v>2398</v>
      </c>
    </row>
    <row r="123" spans="26:33">
      <c r="Z123" s="305" t="s">
        <v>779</v>
      </c>
      <c r="AA123" s="97"/>
      <c r="AB123" s="97">
        <v>24</v>
      </c>
      <c r="AC123" s="97">
        <f>24 * 5.3</f>
        <v>127.19999999999999</v>
      </c>
      <c r="AD123" s="97"/>
      <c r="AE123" s="97">
        <f>127.2/60</f>
        <v>2.12</v>
      </c>
      <c r="AF123" s="97"/>
      <c r="AG123" s="98">
        <f>3.5+2.12+13.87</f>
        <v>19.489999999999998</v>
      </c>
    </row>
    <row r="124" spans="26:33">
      <c r="Z124" s="307" t="s">
        <v>2360</v>
      </c>
      <c r="AA124" s="100" t="s">
        <v>2361</v>
      </c>
      <c r="AB124" s="100">
        <v>157</v>
      </c>
      <c r="AC124" s="100">
        <f>157*5.3</f>
        <v>832.1</v>
      </c>
      <c r="AD124" s="100"/>
      <c r="AE124" s="100">
        <f>832/60</f>
        <v>13.866666666666667</v>
      </c>
      <c r="AF124" s="100"/>
      <c r="AG124" s="101"/>
    </row>
    <row r="125" spans="26:33" ht="15.75" thickBot="1">
      <c r="Z125" s="308"/>
      <c r="AA125" s="103"/>
      <c r="AB125" s="309" t="s">
        <v>2362</v>
      </c>
      <c r="AC125" s="103"/>
      <c r="AD125" s="103"/>
      <c r="AE125" s="103"/>
      <c r="AF125" s="103"/>
      <c r="AG125" s="104"/>
    </row>
    <row r="126" spans="26:33">
      <c r="Z126" s="314" t="s">
        <v>2364</v>
      </c>
      <c r="AA126" s="314" t="s">
        <v>2365</v>
      </c>
      <c r="AB126" s="314">
        <v>22</v>
      </c>
      <c r="AC126" s="314">
        <f>22 * 5.3</f>
        <v>116.6</v>
      </c>
      <c r="AD126" s="314"/>
      <c r="AE126" s="314">
        <f>116/60</f>
        <v>1.9333333333333333</v>
      </c>
      <c r="AF126" s="314"/>
      <c r="AG126" s="87">
        <f>SUM(AE126:AE131)</f>
        <v>33.164999999999999</v>
      </c>
    </row>
    <row r="127" spans="26:33">
      <c r="Z127" s="100"/>
      <c r="AA127" s="100" t="s">
        <v>2366</v>
      </c>
      <c r="AB127" s="100">
        <v>37</v>
      </c>
      <c r="AC127" s="100">
        <f>37 * 5.3</f>
        <v>196.1</v>
      </c>
      <c r="AD127" s="100"/>
      <c r="AE127" s="100">
        <f>196/60</f>
        <v>3.2666666666666666</v>
      </c>
      <c r="AF127" s="100"/>
      <c r="AG127" s="100"/>
    </row>
    <row r="128" spans="26:33">
      <c r="Z128" s="100"/>
      <c r="AA128" s="100" t="s">
        <v>2367</v>
      </c>
      <c r="AB128" s="100" t="s">
        <v>2369</v>
      </c>
      <c r="AC128" s="100">
        <f>18 *5.3</f>
        <v>95.399999999999991</v>
      </c>
      <c r="AD128" s="100"/>
      <c r="AE128" s="100">
        <f>95.4 / 60</f>
        <v>1.59</v>
      </c>
      <c r="AF128" s="100"/>
      <c r="AG128" s="100"/>
    </row>
    <row r="129" spans="26:33">
      <c r="Z129" s="100"/>
      <c r="AA129" s="100" t="s">
        <v>2368</v>
      </c>
      <c r="AB129" s="100" t="s">
        <v>2370</v>
      </c>
      <c r="AC129" s="100">
        <f>44 * 5.3</f>
        <v>233.2</v>
      </c>
      <c r="AD129" s="100"/>
      <c r="AE129" s="100">
        <f>233.2/60</f>
        <v>3.8866666666666663</v>
      </c>
      <c r="AF129" s="100"/>
      <c r="AG129" s="100"/>
    </row>
    <row r="130" spans="26:33">
      <c r="Z130" s="100" t="s">
        <v>2371</v>
      </c>
      <c r="AA130" s="100" t="s">
        <v>2301</v>
      </c>
      <c r="AB130" s="100">
        <v>113</v>
      </c>
      <c r="AC130" s="100">
        <f>113 * 6.5</f>
        <v>734.5</v>
      </c>
      <c r="AD130" s="100"/>
      <c r="AE130" s="100">
        <f>734.5/60</f>
        <v>12.241666666666667</v>
      </c>
      <c r="AF130" s="100"/>
      <c r="AG130" s="100"/>
    </row>
    <row r="131" spans="26:33" ht="15.75" thickBot="1">
      <c r="Z131" s="311" t="s">
        <v>2399</v>
      </c>
      <c r="AA131" s="311" t="s">
        <v>2302</v>
      </c>
      <c r="AB131" s="311">
        <v>116</v>
      </c>
      <c r="AC131" s="311">
        <f>116 * 5.3</f>
        <v>614.79999999999995</v>
      </c>
      <c r="AD131" s="311"/>
      <c r="AE131" s="311">
        <f>614.8/60</f>
        <v>10.246666666666666</v>
      </c>
      <c r="AF131" s="311"/>
      <c r="AG131" s="311"/>
    </row>
    <row r="132" spans="26:33">
      <c r="Z132" s="305" t="s">
        <v>2372</v>
      </c>
      <c r="AA132" s="97" t="s">
        <v>2280</v>
      </c>
      <c r="AB132" s="97" t="s">
        <v>2373</v>
      </c>
      <c r="AC132" s="97">
        <f>24 * 5.3</f>
        <v>127.19999999999999</v>
      </c>
      <c r="AD132" s="97"/>
      <c r="AE132" s="97">
        <f>127.2/60</f>
        <v>2.12</v>
      </c>
      <c r="AF132" s="97"/>
      <c r="AG132" s="98">
        <f>SUM(AE132:AE138)</f>
        <v>32.946666666666665</v>
      </c>
    </row>
    <row r="133" spans="26:33">
      <c r="Z133" s="307"/>
      <c r="AA133" s="100" t="s">
        <v>2307</v>
      </c>
      <c r="AB133" s="100">
        <v>12</v>
      </c>
      <c r="AC133" s="100">
        <f>12 * 5.3</f>
        <v>63.599999999999994</v>
      </c>
      <c r="AD133" s="100"/>
      <c r="AE133" s="100">
        <f>63.6/60</f>
        <v>1.06</v>
      </c>
      <c r="AF133" s="100"/>
      <c r="AG133" s="101"/>
    </row>
    <row r="134" spans="26:33">
      <c r="Z134" s="307" t="s">
        <v>2311</v>
      </c>
      <c r="AA134" s="100"/>
      <c r="AB134" s="100" t="s">
        <v>2374</v>
      </c>
      <c r="AC134" s="100"/>
      <c r="AD134" s="100"/>
      <c r="AE134" s="100">
        <v>13</v>
      </c>
      <c r="AF134" s="100"/>
      <c r="AG134" s="101"/>
    </row>
    <row r="135" spans="26:33">
      <c r="Z135" s="307"/>
      <c r="AA135" s="100"/>
      <c r="AB135" s="100" t="s">
        <v>2375</v>
      </c>
      <c r="AC135" s="100">
        <f>15 * 5.3</f>
        <v>79.5</v>
      </c>
      <c r="AD135" s="100"/>
      <c r="AE135" s="100">
        <f>79.5/60</f>
        <v>1.325</v>
      </c>
      <c r="AF135" s="100"/>
      <c r="AG135" s="101"/>
    </row>
    <row r="136" spans="26:33">
      <c r="Z136" s="307" t="s">
        <v>2376</v>
      </c>
      <c r="AA136" s="100"/>
      <c r="AB136" s="100" t="s">
        <v>2377</v>
      </c>
      <c r="AC136" s="100"/>
      <c r="AD136" s="100"/>
      <c r="AE136" s="100">
        <v>10.5</v>
      </c>
      <c r="AF136" s="100"/>
      <c r="AG136" s="101"/>
    </row>
    <row r="137" spans="26:33">
      <c r="Z137" s="307"/>
      <c r="AA137" s="100"/>
      <c r="AB137" s="100" t="s">
        <v>2378</v>
      </c>
      <c r="AC137" s="100">
        <f>5 * 5.3</f>
        <v>26.5</v>
      </c>
      <c r="AD137" s="100"/>
      <c r="AE137" s="100">
        <f>26.5/60</f>
        <v>0.44166666666666665</v>
      </c>
      <c r="AF137" s="100"/>
      <c r="AG137" s="101"/>
    </row>
    <row r="138" spans="26:33" ht="15.75" thickBot="1">
      <c r="Z138" s="308" t="s">
        <v>2379</v>
      </c>
      <c r="AA138" s="103"/>
      <c r="AB138" s="103" t="s">
        <v>2380</v>
      </c>
      <c r="AC138" s="103"/>
      <c r="AD138" s="103"/>
      <c r="AE138" s="103">
        <v>4.5</v>
      </c>
      <c r="AF138" s="103"/>
      <c r="AG138" s="104"/>
    </row>
    <row r="139" spans="26:33" ht="30">
      <c r="Z139" s="303" t="s">
        <v>2381</v>
      </c>
      <c r="AA139" t="s">
        <v>2352</v>
      </c>
      <c r="AB139" t="s">
        <v>2384</v>
      </c>
      <c r="AC139">
        <f>139 * 5.3</f>
        <v>736.69999999999993</v>
      </c>
      <c r="AE139">
        <f>736.7/60</f>
        <v>12.278333333333334</v>
      </c>
    </row>
    <row r="140" spans="26:33">
      <c r="Z140" t="s">
        <v>2382</v>
      </c>
      <c r="AA140" t="s">
        <v>2353</v>
      </c>
      <c r="AB140">
        <v>39</v>
      </c>
      <c r="AC140">
        <f>39 * 5.3</f>
        <v>206.7</v>
      </c>
      <c r="AE140">
        <f>206.7/60</f>
        <v>3.4449999999999998</v>
      </c>
    </row>
    <row r="141" spans="26:33">
      <c r="Z141" t="s">
        <v>2382</v>
      </c>
      <c r="AA141" t="s">
        <v>2383</v>
      </c>
      <c r="AB141" t="s">
        <v>2385</v>
      </c>
      <c r="AC141">
        <f>54 * 5.3</f>
        <v>286.2</v>
      </c>
      <c r="AE141">
        <f>286.2/60</f>
        <v>4.7699999999999996</v>
      </c>
    </row>
    <row r="142" spans="26:33">
      <c r="Z142" t="s">
        <v>2386</v>
      </c>
      <c r="AA142" t="s">
        <v>2352</v>
      </c>
      <c r="AB142" t="s">
        <v>2387</v>
      </c>
      <c r="AC142">
        <f>21 * 5.3</f>
        <v>111.3</v>
      </c>
      <c r="AE142">
        <f>111.3 /60</f>
        <v>1.855</v>
      </c>
    </row>
    <row r="143" spans="26:33">
      <c r="AA143" t="s">
        <v>2383</v>
      </c>
      <c r="AB143" t="s">
        <v>2388</v>
      </c>
      <c r="AC143">
        <f>18 * 5.3</f>
        <v>95.399999999999991</v>
      </c>
      <c r="AE143">
        <f>95.4/60</f>
        <v>1.59</v>
      </c>
    </row>
    <row r="144" spans="26:33">
      <c r="Z144" t="s">
        <v>2389</v>
      </c>
      <c r="AA144" t="s">
        <v>2352</v>
      </c>
      <c r="AB144">
        <v>74</v>
      </c>
      <c r="AC144">
        <f>74 * 5.3</f>
        <v>392.2</v>
      </c>
      <c r="AE144">
        <f>392.2/60</f>
        <v>6.5366666666666662</v>
      </c>
    </row>
    <row r="145" spans="26:31">
      <c r="Z145" t="s">
        <v>2390</v>
      </c>
      <c r="AA145" t="s">
        <v>2352</v>
      </c>
      <c r="AB145">
        <v>46</v>
      </c>
      <c r="AC145">
        <f>46 * 5.3</f>
        <v>243.79999999999998</v>
      </c>
      <c r="AE145">
        <f>243.8 / 60</f>
        <v>4.0633333333333335</v>
      </c>
    </row>
    <row r="146" spans="26:31">
      <c r="AA146" t="s">
        <v>2383</v>
      </c>
      <c r="AB146">
        <v>16</v>
      </c>
      <c r="AC146">
        <f>16 * 5.3</f>
        <v>84.8</v>
      </c>
      <c r="AE146">
        <f>84.8/60</f>
        <v>1.4133333333333333</v>
      </c>
    </row>
    <row r="147" spans="26:31">
      <c r="Z147" t="s">
        <v>2391</v>
      </c>
      <c r="AA147" t="s">
        <v>2392</v>
      </c>
      <c r="AB147">
        <v>26</v>
      </c>
      <c r="AC147">
        <f>26 * 5.3</f>
        <v>137.79999999999998</v>
      </c>
      <c r="AE147">
        <f>137.8 / 60</f>
        <v>2.2966666666666669</v>
      </c>
    </row>
  </sheetData>
  <mergeCells count="26">
    <mergeCell ref="I14:M14"/>
    <mergeCell ref="N14:O14"/>
    <mergeCell ref="P14:Q14"/>
    <mergeCell ref="I7:M7"/>
    <mergeCell ref="N4:O4"/>
    <mergeCell ref="P4:Q4"/>
    <mergeCell ref="I13:M13"/>
    <mergeCell ref="P13:Q13"/>
    <mergeCell ref="N13:O13"/>
    <mergeCell ref="I12:M12"/>
    <mergeCell ref="N12:O12"/>
    <mergeCell ref="P12:Q12"/>
    <mergeCell ref="I10:M10"/>
    <mergeCell ref="I11:M11"/>
    <mergeCell ref="P9:Q9"/>
    <mergeCell ref="P10:Q10"/>
    <mergeCell ref="V4:W4"/>
    <mergeCell ref="V3:Z3"/>
    <mergeCell ref="I4:M4"/>
    <mergeCell ref="P11:Q11"/>
    <mergeCell ref="N9:O9"/>
    <mergeCell ref="N10:O10"/>
    <mergeCell ref="N11:O11"/>
    <mergeCell ref="I3:M3"/>
    <mergeCell ref="N3:O3"/>
    <mergeCell ref="P3:Q3"/>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7469F-9250-4327-9BFA-3C8E23AEDC60}">
  <dimension ref="B6:AK135"/>
  <sheetViews>
    <sheetView topLeftCell="D7" zoomScale="96" zoomScaleNormal="96" workbookViewId="0">
      <pane xSplit="7605" ySplit="1155" topLeftCell="AB92" activePane="bottomLeft"/>
      <selection activeCell="E7" sqref="E7"/>
      <selection pane="topRight" activeCell="AH7" sqref="AH7"/>
      <selection pane="bottomLeft" activeCell="H108" sqref="H108:H110"/>
      <selection pane="bottomRight" activeCell="I102" activeCellId="1" sqref="AB102:AI102 E102:I102"/>
    </sheetView>
  </sheetViews>
  <sheetFormatPr defaultRowHeight="15"/>
  <cols>
    <col min="5" max="5" width="13.140625" customWidth="1"/>
    <col min="6" max="6" width="9.85546875" customWidth="1"/>
    <col min="7" max="7" width="7.42578125" customWidth="1"/>
    <col min="8" max="8" width="14.7109375" customWidth="1"/>
    <col min="9" max="9" width="18.28515625" bestFit="1" customWidth="1"/>
    <col min="10" max="10" width="11" customWidth="1"/>
    <col min="11" max="12" width="12.5703125" customWidth="1"/>
    <col min="13" max="34" width="13.42578125" customWidth="1"/>
    <col min="35" max="35" width="18.28515625" bestFit="1" customWidth="1"/>
    <col min="36" max="36" width="10.5703125" bestFit="1" customWidth="1"/>
    <col min="37" max="37" width="10" bestFit="1" customWidth="1"/>
  </cols>
  <sheetData>
    <row r="6" spans="5:37">
      <c r="J6" s="226" t="s">
        <v>0</v>
      </c>
      <c r="K6" s="289"/>
      <c r="L6" s="290"/>
      <c r="M6" s="290"/>
      <c r="N6" s="290"/>
      <c r="O6" s="290"/>
      <c r="P6" s="290"/>
      <c r="Q6" s="290"/>
      <c r="R6" s="290"/>
      <c r="S6" s="290"/>
      <c r="T6" s="290"/>
      <c r="U6" s="290"/>
      <c r="V6" s="290"/>
      <c r="W6" s="290"/>
      <c r="X6" s="290"/>
      <c r="Y6" s="290"/>
      <c r="Z6" s="290"/>
      <c r="AA6" s="290"/>
      <c r="AB6" s="290"/>
      <c r="AC6" s="290"/>
      <c r="AD6" s="290"/>
      <c r="AE6" s="290"/>
      <c r="AF6" s="290"/>
      <c r="AG6" s="290"/>
      <c r="AH6" s="290"/>
      <c r="AI6" s="125"/>
    </row>
    <row r="7" spans="5:37" ht="45">
      <c r="E7" s="3" t="s">
        <v>15</v>
      </c>
      <c r="F7" s="263" t="s">
        <v>340</v>
      </c>
      <c r="G7" s="3" t="s">
        <v>257</v>
      </c>
      <c r="H7" s="3" t="s">
        <v>11</v>
      </c>
      <c r="I7" s="3" t="s">
        <v>43</v>
      </c>
      <c r="J7" s="212" t="s">
        <v>259</v>
      </c>
      <c r="K7" s="332">
        <v>44867</v>
      </c>
      <c r="L7" s="332">
        <v>44868</v>
      </c>
      <c r="M7" s="332">
        <v>44869</v>
      </c>
      <c r="N7" s="332">
        <v>44870</v>
      </c>
      <c r="O7" s="332">
        <v>44872</v>
      </c>
      <c r="P7" s="332">
        <v>44873</v>
      </c>
      <c r="Q7" s="332">
        <v>44874</v>
      </c>
      <c r="R7" s="332">
        <v>44875</v>
      </c>
      <c r="S7" s="332">
        <v>44876</v>
      </c>
      <c r="T7" s="332">
        <v>44877</v>
      </c>
      <c r="U7" s="332">
        <v>44878</v>
      </c>
      <c r="V7" s="332">
        <v>44879</v>
      </c>
      <c r="W7" s="332">
        <v>44880</v>
      </c>
      <c r="X7" s="332">
        <v>44881</v>
      </c>
      <c r="Y7" s="332">
        <v>44882</v>
      </c>
      <c r="Z7" s="332">
        <v>44883</v>
      </c>
      <c r="AA7" s="332">
        <v>44884</v>
      </c>
      <c r="AB7" s="332">
        <v>44886</v>
      </c>
      <c r="AC7" s="332">
        <v>44887</v>
      </c>
      <c r="AD7" s="332">
        <v>44888</v>
      </c>
      <c r="AE7" s="332">
        <v>44889</v>
      </c>
      <c r="AF7" s="332">
        <v>44890</v>
      </c>
      <c r="AG7" s="332">
        <v>44894</v>
      </c>
      <c r="AH7" s="332">
        <v>44895</v>
      </c>
      <c r="AI7" s="258" t="s">
        <v>2057</v>
      </c>
      <c r="AJ7" s="258"/>
      <c r="AK7" s="1"/>
    </row>
    <row r="8" spans="5:37">
      <c r="E8" s="207" t="s">
        <v>834</v>
      </c>
      <c r="F8" s="331">
        <v>44865</v>
      </c>
      <c r="G8" s="207">
        <v>270850</v>
      </c>
      <c r="H8" s="207" t="s">
        <v>1910</v>
      </c>
      <c r="I8" s="207" t="s">
        <v>441</v>
      </c>
      <c r="J8" s="87" t="s">
        <v>395</v>
      </c>
      <c r="K8" s="340" t="s">
        <v>1411</v>
      </c>
      <c r="L8" s="340"/>
      <c r="M8" s="340"/>
      <c r="N8" s="340"/>
      <c r="O8" s="340"/>
      <c r="P8" s="340"/>
      <c r="Q8" s="340"/>
      <c r="R8" s="340"/>
      <c r="S8" s="340"/>
      <c r="T8" s="340"/>
      <c r="U8" s="340"/>
      <c r="V8" s="340"/>
      <c r="W8" s="340"/>
      <c r="X8" s="340"/>
      <c r="Y8" s="340"/>
      <c r="Z8" s="340"/>
      <c r="AA8" s="340"/>
      <c r="AB8" s="340"/>
      <c r="AC8" s="340"/>
      <c r="AD8" s="340"/>
      <c r="AE8" s="340"/>
      <c r="AF8" s="340"/>
      <c r="AG8" s="340"/>
      <c r="AH8" s="340"/>
      <c r="AI8" s="31" t="s">
        <v>49</v>
      </c>
      <c r="AJ8" s="332"/>
      <c r="AK8" s="289"/>
    </row>
    <row r="9" spans="5:37">
      <c r="E9" s="34" t="s">
        <v>834</v>
      </c>
      <c r="F9" s="80">
        <v>44865</v>
      </c>
      <c r="G9" s="34">
        <v>271367</v>
      </c>
      <c r="H9" s="34" t="s">
        <v>594</v>
      </c>
      <c r="I9" s="34" t="s">
        <v>2272</v>
      </c>
      <c r="J9" s="34" t="s">
        <v>395</v>
      </c>
      <c r="K9" s="34" t="s">
        <v>2730</v>
      </c>
      <c r="L9" s="34"/>
      <c r="M9" s="34"/>
      <c r="N9" s="34"/>
      <c r="O9" s="34"/>
      <c r="P9" s="34"/>
      <c r="Q9" s="34"/>
      <c r="R9" s="34"/>
      <c r="S9" s="34"/>
      <c r="T9" s="34"/>
      <c r="U9" s="34"/>
      <c r="V9" s="34"/>
      <c r="W9" s="34"/>
      <c r="X9" s="34"/>
      <c r="Y9" s="34"/>
      <c r="Z9" s="34"/>
      <c r="AA9" s="34"/>
      <c r="AB9" s="34"/>
      <c r="AC9" s="34"/>
      <c r="AD9" s="34"/>
      <c r="AE9" s="34"/>
      <c r="AF9" s="34"/>
      <c r="AG9" s="34"/>
      <c r="AH9" s="34"/>
      <c r="AI9" s="34" t="s">
        <v>50</v>
      </c>
      <c r="AJ9" s="332">
        <v>44868</v>
      </c>
      <c r="AK9" s="289"/>
    </row>
    <row r="10" spans="5:37">
      <c r="E10" s="34" t="s">
        <v>834</v>
      </c>
      <c r="F10" s="80">
        <v>44865</v>
      </c>
      <c r="G10" s="34">
        <v>271173</v>
      </c>
      <c r="H10" s="34" t="s">
        <v>1065</v>
      </c>
      <c r="I10" s="34" t="s">
        <v>1705</v>
      </c>
      <c r="J10" s="34" t="s">
        <v>395</v>
      </c>
      <c r="K10" s="34" t="s">
        <v>395</v>
      </c>
      <c r="L10" s="34"/>
      <c r="M10" s="34" t="s">
        <v>50</v>
      </c>
      <c r="N10" s="34"/>
      <c r="O10" s="34"/>
      <c r="P10" s="34"/>
      <c r="Q10" s="34"/>
      <c r="R10" s="34"/>
      <c r="S10" s="34"/>
      <c r="T10" s="34"/>
      <c r="U10" s="34"/>
      <c r="V10" s="34"/>
      <c r="W10" s="34"/>
      <c r="X10" s="34"/>
      <c r="Y10" s="34"/>
      <c r="Z10" s="34"/>
      <c r="AA10" s="34"/>
      <c r="AB10" s="34"/>
      <c r="AC10" s="34"/>
      <c r="AD10" s="34"/>
      <c r="AE10" s="34"/>
      <c r="AF10" s="34"/>
      <c r="AG10" s="34"/>
      <c r="AH10" s="34"/>
      <c r="AI10" s="34" t="s">
        <v>50</v>
      </c>
      <c r="AJ10" s="332">
        <v>44869</v>
      </c>
      <c r="AK10" s="289"/>
    </row>
    <row r="11" spans="5:37">
      <c r="E11" s="34" t="s">
        <v>834</v>
      </c>
      <c r="F11" s="80">
        <v>44867</v>
      </c>
      <c r="G11" s="34">
        <v>271339</v>
      </c>
      <c r="H11" s="34" t="s">
        <v>2729</v>
      </c>
      <c r="I11" s="34" t="s">
        <v>2272</v>
      </c>
      <c r="J11" s="34" t="s">
        <v>395</v>
      </c>
      <c r="K11" s="34" t="s">
        <v>2730</v>
      </c>
      <c r="L11" s="34" t="s">
        <v>2247</v>
      </c>
      <c r="M11" s="34"/>
      <c r="N11" s="34"/>
      <c r="O11" s="34"/>
      <c r="P11" s="34"/>
      <c r="Q11" s="34"/>
      <c r="R11" s="34"/>
      <c r="S11" s="34"/>
      <c r="T11" s="34"/>
      <c r="U11" s="34"/>
      <c r="V11" s="34"/>
      <c r="W11" s="34"/>
      <c r="X11" s="34"/>
      <c r="Y11" s="34"/>
      <c r="Z11" s="34"/>
      <c r="AA11" s="34"/>
      <c r="AB11" s="34"/>
      <c r="AC11" s="34"/>
      <c r="AD11" s="34"/>
      <c r="AE11" s="34"/>
      <c r="AF11" s="34"/>
      <c r="AG11" s="34"/>
      <c r="AH11" s="34"/>
      <c r="AI11" s="34" t="s">
        <v>50</v>
      </c>
      <c r="AJ11" s="332">
        <v>44868</v>
      </c>
      <c r="AK11" s="289"/>
    </row>
    <row r="12" spans="5:37">
      <c r="E12" s="34" t="s">
        <v>834</v>
      </c>
      <c r="F12" s="80">
        <v>44867</v>
      </c>
      <c r="G12" s="34">
        <v>271693</v>
      </c>
      <c r="H12" s="34" t="s">
        <v>575</v>
      </c>
      <c r="I12" s="34" t="s">
        <v>2272</v>
      </c>
      <c r="J12" s="34" t="s">
        <v>395</v>
      </c>
      <c r="K12" s="34" t="s">
        <v>2730</v>
      </c>
      <c r="L12" s="34"/>
      <c r="M12" s="34" t="s">
        <v>50</v>
      </c>
      <c r="N12" s="34"/>
      <c r="O12" s="34"/>
      <c r="P12" s="34"/>
      <c r="Q12" s="34"/>
      <c r="R12" s="34"/>
      <c r="S12" s="34"/>
      <c r="T12" s="34"/>
      <c r="U12" s="34"/>
      <c r="V12" s="34"/>
      <c r="W12" s="34"/>
      <c r="X12" s="34"/>
      <c r="Y12" s="34"/>
      <c r="Z12" s="34"/>
      <c r="AA12" s="34"/>
      <c r="AB12" s="34"/>
      <c r="AC12" s="34"/>
      <c r="AD12" s="34"/>
      <c r="AE12" s="34"/>
      <c r="AF12" s="34"/>
      <c r="AG12" s="34"/>
      <c r="AH12" s="34"/>
      <c r="AI12" s="317" t="s">
        <v>50</v>
      </c>
      <c r="AJ12" s="332">
        <v>44869</v>
      </c>
      <c r="AK12" s="289"/>
    </row>
    <row r="13" spans="5:37" ht="45.75" customHeight="1">
      <c r="E13" s="34" t="s">
        <v>834</v>
      </c>
      <c r="F13" s="80">
        <v>44862</v>
      </c>
      <c r="G13" s="34">
        <v>270491</v>
      </c>
      <c r="H13" s="34" t="s">
        <v>2731</v>
      </c>
      <c r="I13" s="34" t="s">
        <v>2259</v>
      </c>
      <c r="J13" s="34" t="s">
        <v>395</v>
      </c>
      <c r="K13" s="34" t="s">
        <v>2732</v>
      </c>
      <c r="L13" s="34"/>
      <c r="M13" s="34"/>
      <c r="N13" s="34"/>
      <c r="O13" s="34"/>
      <c r="P13" s="34"/>
      <c r="Q13" s="34"/>
      <c r="R13" s="34"/>
      <c r="S13" s="34"/>
      <c r="T13" s="34"/>
      <c r="U13" s="34"/>
      <c r="V13" s="34"/>
      <c r="W13" s="34"/>
      <c r="X13" s="34"/>
      <c r="Y13" s="34"/>
      <c r="Z13" s="34"/>
      <c r="AA13" s="34"/>
      <c r="AB13" s="34"/>
      <c r="AC13" s="34"/>
      <c r="AD13" s="34"/>
      <c r="AE13" s="34"/>
      <c r="AF13" s="34"/>
      <c r="AG13" s="34"/>
      <c r="AH13" s="34"/>
      <c r="AI13" s="35" t="s">
        <v>50</v>
      </c>
      <c r="AJ13" s="333">
        <v>44867</v>
      </c>
      <c r="AK13" s="289"/>
    </row>
    <row r="14" spans="5:37">
      <c r="E14" s="34" t="s">
        <v>2734</v>
      </c>
      <c r="F14" s="80">
        <v>44867</v>
      </c>
      <c r="G14" s="34">
        <v>271685</v>
      </c>
      <c r="H14" s="34" t="s">
        <v>2733</v>
      </c>
      <c r="I14" s="34" t="s">
        <v>2272</v>
      </c>
      <c r="J14" s="34" t="s">
        <v>395</v>
      </c>
      <c r="K14" s="34" t="s">
        <v>2730</v>
      </c>
      <c r="L14" s="34"/>
      <c r="M14" s="34"/>
      <c r="N14" s="34"/>
      <c r="O14" s="34"/>
      <c r="P14" s="34"/>
      <c r="Q14" s="34"/>
      <c r="R14" s="34"/>
      <c r="S14" s="34"/>
      <c r="T14" s="34"/>
      <c r="U14" s="34"/>
      <c r="V14" s="34"/>
      <c r="W14" s="34"/>
      <c r="X14" s="34"/>
      <c r="Y14" s="34"/>
      <c r="Z14" s="34"/>
      <c r="AA14" s="34"/>
      <c r="AB14" s="34"/>
      <c r="AC14" s="34"/>
      <c r="AD14" s="34"/>
      <c r="AE14" s="34"/>
      <c r="AF14" s="34"/>
      <c r="AG14" s="34"/>
      <c r="AH14" s="34"/>
      <c r="AI14" s="34" t="s">
        <v>50</v>
      </c>
      <c r="AJ14" s="332">
        <v>44868</v>
      </c>
      <c r="AK14" s="289"/>
    </row>
    <row r="15" spans="5:37">
      <c r="E15" s="34" t="s">
        <v>834</v>
      </c>
      <c r="F15" s="80">
        <v>44865</v>
      </c>
      <c r="G15" s="34">
        <v>271147</v>
      </c>
      <c r="H15" s="34" t="s">
        <v>2676</v>
      </c>
      <c r="I15" s="34" t="s">
        <v>441</v>
      </c>
      <c r="J15" s="34" t="s">
        <v>395</v>
      </c>
      <c r="K15" s="34" t="s">
        <v>395</v>
      </c>
      <c r="L15" s="34"/>
      <c r="M15" s="34" t="s">
        <v>50</v>
      </c>
      <c r="N15" s="34"/>
      <c r="O15" s="34"/>
      <c r="P15" s="34"/>
      <c r="Q15" s="34"/>
      <c r="R15" s="34"/>
      <c r="S15" s="34"/>
      <c r="T15" s="34"/>
      <c r="U15" s="34"/>
      <c r="V15" s="34"/>
      <c r="W15" s="34"/>
      <c r="X15" s="34"/>
      <c r="Y15" s="34"/>
      <c r="Z15" s="34"/>
      <c r="AA15" s="34"/>
      <c r="AB15" s="34"/>
      <c r="AC15" s="34"/>
      <c r="AD15" s="34"/>
      <c r="AE15" s="34"/>
      <c r="AF15" s="34"/>
      <c r="AG15" s="34"/>
      <c r="AH15" s="34"/>
      <c r="AI15" s="316" t="s">
        <v>50</v>
      </c>
      <c r="AJ15" s="332">
        <v>44869</v>
      </c>
      <c r="AK15" s="289"/>
    </row>
    <row r="16" spans="5:37">
      <c r="E16" s="34" t="s">
        <v>834</v>
      </c>
      <c r="F16" s="80">
        <v>44866</v>
      </c>
      <c r="G16" s="34">
        <v>271575</v>
      </c>
      <c r="H16" s="34" t="s">
        <v>1816</v>
      </c>
      <c r="I16" s="34" t="s">
        <v>441</v>
      </c>
      <c r="J16" s="34" t="s">
        <v>395</v>
      </c>
      <c r="K16" s="34" t="s">
        <v>395</v>
      </c>
      <c r="L16" s="34" t="s">
        <v>2247</v>
      </c>
      <c r="M16" s="34" t="s">
        <v>50</v>
      </c>
      <c r="N16" s="34"/>
      <c r="O16" s="34"/>
      <c r="P16" s="34"/>
      <c r="Q16" s="34"/>
      <c r="R16" s="34"/>
      <c r="S16" s="34"/>
      <c r="T16" s="34"/>
      <c r="U16" s="34"/>
      <c r="V16" s="34"/>
      <c r="W16" s="34"/>
      <c r="X16" s="34"/>
      <c r="Y16" s="34"/>
      <c r="Z16" s="34"/>
      <c r="AA16" s="34"/>
      <c r="AB16" s="34"/>
      <c r="AC16" s="34"/>
      <c r="AD16" s="34"/>
      <c r="AE16" s="34"/>
      <c r="AF16" s="34"/>
      <c r="AG16" s="34"/>
      <c r="AH16" s="34"/>
      <c r="AI16" s="34" t="s">
        <v>50</v>
      </c>
      <c r="AJ16" s="332">
        <v>44869</v>
      </c>
      <c r="AK16" s="289"/>
    </row>
    <row r="17" spans="5:37">
      <c r="E17" s="34" t="s">
        <v>834</v>
      </c>
      <c r="F17" s="80">
        <v>44867</v>
      </c>
      <c r="G17" s="34">
        <v>271448</v>
      </c>
      <c r="H17" s="34" t="s">
        <v>1539</v>
      </c>
      <c r="I17" s="34" t="s">
        <v>2272</v>
      </c>
      <c r="J17" s="34" t="s">
        <v>395</v>
      </c>
      <c r="K17" s="34" t="s">
        <v>2730</v>
      </c>
      <c r="L17" s="34"/>
      <c r="M17" s="34"/>
      <c r="N17" s="34"/>
      <c r="O17" s="34"/>
      <c r="P17" s="34"/>
      <c r="Q17" s="34"/>
      <c r="R17" s="34"/>
      <c r="S17" s="34"/>
      <c r="T17" s="34"/>
      <c r="U17" s="34"/>
      <c r="V17" s="34"/>
      <c r="W17" s="34"/>
      <c r="X17" s="34"/>
      <c r="Y17" s="34"/>
      <c r="Z17" s="34"/>
      <c r="AA17" s="34"/>
      <c r="AB17" s="34"/>
      <c r="AC17" s="34"/>
      <c r="AD17" s="34"/>
      <c r="AE17" s="34"/>
      <c r="AF17" s="34"/>
      <c r="AG17" s="34"/>
      <c r="AH17" s="34"/>
      <c r="AI17" s="34" t="s">
        <v>50</v>
      </c>
      <c r="AJ17" s="332">
        <v>44868</v>
      </c>
      <c r="AK17" s="289"/>
    </row>
    <row r="18" spans="5:37">
      <c r="E18" s="34" t="s">
        <v>834</v>
      </c>
      <c r="F18" s="80">
        <v>44867</v>
      </c>
      <c r="G18" s="34">
        <v>271627</v>
      </c>
      <c r="H18" s="34" t="s">
        <v>2260</v>
      </c>
      <c r="I18" s="34" t="s">
        <v>2272</v>
      </c>
      <c r="J18" s="34" t="s">
        <v>395</v>
      </c>
      <c r="K18" s="34" t="s">
        <v>2730</v>
      </c>
      <c r="L18" s="34" t="s">
        <v>2247</v>
      </c>
      <c r="M18" s="34"/>
      <c r="N18" s="34"/>
      <c r="O18" s="34"/>
      <c r="P18" s="34"/>
      <c r="Q18" s="34"/>
      <c r="R18" s="34"/>
      <c r="S18" s="34"/>
      <c r="T18" s="34"/>
      <c r="U18" s="34"/>
      <c r="V18" s="34"/>
      <c r="W18" s="34"/>
      <c r="X18" s="34"/>
      <c r="Y18" s="34"/>
      <c r="Z18" s="34"/>
      <c r="AA18" s="34"/>
      <c r="AB18" s="34"/>
      <c r="AC18" s="34"/>
      <c r="AD18" s="34"/>
      <c r="AE18" s="34"/>
      <c r="AF18" s="34"/>
      <c r="AG18" s="34"/>
      <c r="AH18" s="34"/>
      <c r="AI18" s="34" t="s">
        <v>50</v>
      </c>
      <c r="AJ18" s="332">
        <v>44868</v>
      </c>
      <c r="AK18" s="289"/>
    </row>
    <row r="19" spans="5:37">
      <c r="E19" s="34" t="s">
        <v>834</v>
      </c>
      <c r="F19" s="80">
        <v>44867</v>
      </c>
      <c r="G19" s="34">
        <v>271648</v>
      </c>
      <c r="H19" s="34" t="s">
        <v>2736</v>
      </c>
      <c r="I19" s="34" t="s">
        <v>2272</v>
      </c>
      <c r="J19" s="34" t="s">
        <v>395</v>
      </c>
      <c r="K19" s="34" t="s">
        <v>2730</v>
      </c>
      <c r="L19" s="34"/>
      <c r="M19" s="34"/>
      <c r="N19" s="34"/>
      <c r="O19" s="34"/>
      <c r="P19" s="34"/>
      <c r="Q19" s="34"/>
      <c r="R19" s="34"/>
      <c r="S19" s="34"/>
      <c r="T19" s="34"/>
      <c r="U19" s="34"/>
      <c r="V19" s="34"/>
      <c r="W19" s="34"/>
      <c r="X19" s="34"/>
      <c r="Y19" s="34"/>
      <c r="Z19" s="34"/>
      <c r="AA19" s="34"/>
      <c r="AB19" s="34"/>
      <c r="AC19" s="34"/>
      <c r="AD19" s="34"/>
      <c r="AE19" s="34"/>
      <c r="AF19" s="34"/>
      <c r="AG19" s="34"/>
      <c r="AH19" s="34"/>
      <c r="AI19" s="34" t="s">
        <v>50</v>
      </c>
      <c r="AJ19" s="332">
        <v>44868</v>
      </c>
      <c r="AK19" s="289"/>
    </row>
    <row r="20" spans="5:37">
      <c r="E20" s="34" t="s">
        <v>834</v>
      </c>
      <c r="F20" s="80">
        <v>44867</v>
      </c>
      <c r="G20" s="87">
        <v>271662</v>
      </c>
      <c r="H20" s="87" t="s">
        <v>1811</v>
      </c>
      <c r="I20" s="87" t="s">
        <v>2737</v>
      </c>
      <c r="J20" s="87" t="s">
        <v>395</v>
      </c>
      <c r="K20" s="34" t="s">
        <v>1467</v>
      </c>
      <c r="L20" s="34" t="s">
        <v>2527</v>
      </c>
      <c r="M20" s="34" t="s">
        <v>50</v>
      </c>
      <c r="N20" s="34"/>
      <c r="O20" s="34"/>
      <c r="P20" s="34"/>
      <c r="Q20" s="34"/>
      <c r="R20" s="34"/>
      <c r="S20" s="34"/>
      <c r="T20" s="34"/>
      <c r="U20" s="34"/>
      <c r="V20" s="34"/>
      <c r="W20" s="34"/>
      <c r="X20" s="34"/>
      <c r="Y20" s="34"/>
      <c r="Z20" s="34"/>
      <c r="AA20" s="34"/>
      <c r="AB20" s="34"/>
      <c r="AC20" s="34"/>
      <c r="AD20" s="34"/>
      <c r="AE20" s="34"/>
      <c r="AF20" s="34"/>
      <c r="AG20" s="34"/>
      <c r="AH20" s="34"/>
      <c r="AI20" s="34" t="s">
        <v>50</v>
      </c>
      <c r="AJ20" s="332">
        <v>44869</v>
      </c>
      <c r="AK20" s="289"/>
    </row>
    <row r="21" spans="5:37">
      <c r="E21" s="34" t="s">
        <v>834</v>
      </c>
      <c r="F21" s="80">
        <v>44867</v>
      </c>
      <c r="G21" s="34">
        <v>271671</v>
      </c>
      <c r="H21" s="34" t="s">
        <v>2265</v>
      </c>
      <c r="I21" s="34" t="s">
        <v>2737</v>
      </c>
      <c r="J21" s="34" t="s">
        <v>395</v>
      </c>
      <c r="K21" s="34" t="s">
        <v>2730</v>
      </c>
      <c r="L21" s="34"/>
      <c r="M21" s="34"/>
      <c r="N21" s="34"/>
      <c r="O21" s="34"/>
      <c r="P21" s="34"/>
      <c r="Q21" s="34"/>
      <c r="R21" s="34"/>
      <c r="S21" s="34"/>
      <c r="T21" s="34"/>
      <c r="U21" s="34"/>
      <c r="V21" s="34"/>
      <c r="W21" s="34"/>
      <c r="X21" s="34"/>
      <c r="Y21" s="34"/>
      <c r="Z21" s="34"/>
      <c r="AA21" s="34"/>
      <c r="AB21" s="34"/>
      <c r="AC21" s="34"/>
      <c r="AD21" s="34"/>
      <c r="AE21" s="34"/>
      <c r="AF21" s="34"/>
      <c r="AG21" s="34"/>
      <c r="AH21" s="34"/>
      <c r="AI21" s="34" t="s">
        <v>50</v>
      </c>
      <c r="AJ21" s="332">
        <v>44868</v>
      </c>
      <c r="AK21" s="289"/>
    </row>
    <row r="22" spans="5:37">
      <c r="E22" s="34" t="s">
        <v>834</v>
      </c>
      <c r="F22" s="80">
        <v>44867</v>
      </c>
      <c r="G22" s="34">
        <v>271816</v>
      </c>
      <c r="H22" s="34" t="s">
        <v>507</v>
      </c>
      <c r="I22" s="34" t="s">
        <v>2737</v>
      </c>
      <c r="J22" s="34" t="s">
        <v>395</v>
      </c>
      <c r="K22" s="34" t="s">
        <v>2730</v>
      </c>
      <c r="L22" s="34"/>
      <c r="M22" s="34"/>
      <c r="N22" s="34"/>
      <c r="O22" s="34"/>
      <c r="P22" s="34"/>
      <c r="Q22" s="34"/>
      <c r="R22" s="34"/>
      <c r="S22" s="34"/>
      <c r="T22" s="34"/>
      <c r="U22" s="34"/>
      <c r="V22" s="34"/>
      <c r="W22" s="34"/>
      <c r="X22" s="34"/>
      <c r="Y22" s="34"/>
      <c r="Z22" s="34"/>
      <c r="AA22" s="34"/>
      <c r="AB22" s="34"/>
      <c r="AC22" s="34"/>
      <c r="AD22" s="34"/>
      <c r="AE22" s="34"/>
      <c r="AF22" s="34"/>
      <c r="AG22" s="34"/>
      <c r="AH22" s="34"/>
      <c r="AI22" s="34" t="s">
        <v>50</v>
      </c>
      <c r="AJ22" s="332">
        <v>44868</v>
      </c>
      <c r="AK22" s="289"/>
    </row>
    <row r="23" spans="5:37">
      <c r="E23" s="34" t="s">
        <v>834</v>
      </c>
      <c r="F23" s="80">
        <v>44867</v>
      </c>
      <c r="G23" s="34">
        <v>271839</v>
      </c>
      <c r="H23" s="34" t="s">
        <v>2738</v>
      </c>
      <c r="I23" s="34" t="s">
        <v>2737</v>
      </c>
      <c r="J23" s="34" t="s">
        <v>395</v>
      </c>
      <c r="K23" s="34" t="s">
        <v>1467</v>
      </c>
      <c r="L23" s="34"/>
      <c r="M23" s="34" t="s">
        <v>50</v>
      </c>
      <c r="N23" s="34"/>
      <c r="O23" s="34"/>
      <c r="P23" s="34"/>
      <c r="Q23" s="34"/>
      <c r="R23" s="34"/>
      <c r="S23" s="34"/>
      <c r="T23" s="34"/>
      <c r="U23" s="34"/>
      <c r="V23" s="34"/>
      <c r="W23" s="34"/>
      <c r="X23" s="34"/>
      <c r="Y23" s="34"/>
      <c r="Z23" s="34"/>
      <c r="AA23" s="34"/>
      <c r="AB23" s="34"/>
      <c r="AC23" s="34"/>
      <c r="AD23" s="34"/>
      <c r="AE23" s="34"/>
      <c r="AF23" s="34"/>
      <c r="AG23" s="34"/>
      <c r="AH23" s="34"/>
      <c r="AI23" s="34" t="s">
        <v>50</v>
      </c>
      <c r="AJ23" s="332">
        <v>44869</v>
      </c>
      <c r="AK23" s="289"/>
    </row>
    <row r="24" spans="5:37">
      <c r="E24" s="34" t="s">
        <v>834</v>
      </c>
      <c r="F24" s="80">
        <v>44867</v>
      </c>
      <c r="G24" s="34">
        <v>271072</v>
      </c>
      <c r="H24" s="34" t="s">
        <v>2474</v>
      </c>
      <c r="I24" s="34" t="s">
        <v>2737</v>
      </c>
      <c r="J24" s="34" t="s">
        <v>395</v>
      </c>
      <c r="K24" s="34" t="s">
        <v>2730</v>
      </c>
      <c r="L24" s="34"/>
      <c r="M24" s="34"/>
      <c r="N24" s="34"/>
      <c r="O24" s="34"/>
      <c r="P24" s="34"/>
      <c r="Q24" s="34"/>
      <c r="R24" s="34"/>
      <c r="S24" s="34"/>
      <c r="T24" s="34"/>
      <c r="U24" s="34"/>
      <c r="V24" s="34"/>
      <c r="W24" s="34"/>
      <c r="X24" s="34"/>
      <c r="Y24" s="34"/>
      <c r="Z24" s="34"/>
      <c r="AA24" s="34"/>
      <c r="AB24" s="34"/>
      <c r="AC24" s="34"/>
      <c r="AD24" s="34"/>
      <c r="AE24" s="34"/>
      <c r="AF24" s="34"/>
      <c r="AG24" s="34"/>
      <c r="AH24" s="34"/>
      <c r="AI24" s="34" t="s">
        <v>50</v>
      </c>
      <c r="AJ24" s="332">
        <v>44868</v>
      </c>
      <c r="AK24" s="289"/>
    </row>
    <row r="25" spans="5:37">
      <c r="E25" s="34" t="s">
        <v>834</v>
      </c>
      <c r="F25" s="80">
        <v>44867</v>
      </c>
      <c r="G25" s="34">
        <v>270539</v>
      </c>
      <c r="H25" s="34" t="s">
        <v>467</v>
      </c>
      <c r="I25" s="34" t="s">
        <v>2534</v>
      </c>
      <c r="J25" s="34" t="s">
        <v>395</v>
      </c>
      <c r="K25" s="34" t="s">
        <v>1467</v>
      </c>
      <c r="L25" s="34" t="s">
        <v>50</v>
      </c>
      <c r="M25" s="34"/>
      <c r="N25" s="34"/>
      <c r="O25" s="34"/>
      <c r="P25" s="34"/>
      <c r="Q25" s="34"/>
      <c r="R25" s="34"/>
      <c r="S25" s="34"/>
      <c r="T25" s="34"/>
      <c r="U25" s="34"/>
      <c r="V25" s="34"/>
      <c r="W25" s="34"/>
      <c r="X25" s="34"/>
      <c r="Y25" s="34"/>
      <c r="Z25" s="34"/>
      <c r="AA25" s="34"/>
      <c r="AB25" s="34"/>
      <c r="AC25" s="34"/>
      <c r="AD25" s="34"/>
      <c r="AE25" s="34"/>
      <c r="AF25" s="34"/>
      <c r="AG25" s="34"/>
      <c r="AH25" s="34"/>
      <c r="AI25" s="34" t="s">
        <v>50</v>
      </c>
      <c r="AJ25" s="332">
        <v>44868</v>
      </c>
      <c r="AK25" s="289"/>
    </row>
    <row r="26" spans="5:37">
      <c r="E26" s="34" t="s">
        <v>834</v>
      </c>
      <c r="F26" s="80">
        <v>44861</v>
      </c>
      <c r="G26" s="34">
        <v>270031</v>
      </c>
      <c r="H26" s="34" t="s">
        <v>2656</v>
      </c>
      <c r="I26" s="34" t="s">
        <v>2657</v>
      </c>
      <c r="J26" s="34" t="s">
        <v>395</v>
      </c>
      <c r="K26" s="34" t="s">
        <v>1467</v>
      </c>
      <c r="L26" s="34"/>
      <c r="M26" s="34" t="s">
        <v>50</v>
      </c>
      <c r="N26" s="34"/>
      <c r="O26" s="34"/>
      <c r="P26" s="34"/>
      <c r="Q26" s="34"/>
      <c r="R26" s="34"/>
      <c r="S26" s="34"/>
      <c r="T26" s="34"/>
      <c r="U26" s="34"/>
      <c r="V26" s="34"/>
      <c r="W26" s="34"/>
      <c r="X26" s="34"/>
      <c r="Y26" s="34"/>
      <c r="Z26" s="34"/>
      <c r="AA26" s="34"/>
      <c r="AB26" s="34"/>
      <c r="AC26" s="34"/>
      <c r="AD26" s="34"/>
      <c r="AE26" s="34"/>
      <c r="AF26" s="34"/>
      <c r="AG26" s="34"/>
      <c r="AH26" s="34"/>
      <c r="AI26" s="34" t="s">
        <v>50</v>
      </c>
      <c r="AJ26" s="332">
        <v>44869</v>
      </c>
      <c r="AK26" s="289"/>
    </row>
    <row r="27" spans="5:37">
      <c r="E27" s="34" t="s">
        <v>834</v>
      </c>
      <c r="F27" s="80">
        <v>44868</v>
      </c>
      <c r="G27" s="34">
        <v>272069</v>
      </c>
      <c r="H27" s="34" t="s">
        <v>2739</v>
      </c>
      <c r="I27" s="34" t="s">
        <v>2259</v>
      </c>
      <c r="J27" s="34" t="s">
        <v>395</v>
      </c>
      <c r="K27" s="34"/>
      <c r="L27" s="34" t="s">
        <v>1467</v>
      </c>
      <c r="M27" s="34" t="s">
        <v>2247</v>
      </c>
      <c r="N27" s="34" t="s">
        <v>50</v>
      </c>
      <c r="O27" s="34"/>
      <c r="P27" s="34"/>
      <c r="Q27" s="34"/>
      <c r="R27" s="34"/>
      <c r="S27" s="34"/>
      <c r="T27" s="34"/>
      <c r="U27" s="34"/>
      <c r="V27" s="34"/>
      <c r="W27" s="34"/>
      <c r="X27" s="34"/>
      <c r="Y27" s="34"/>
      <c r="Z27" s="34"/>
      <c r="AA27" s="34"/>
      <c r="AB27" s="34"/>
      <c r="AC27" s="34"/>
      <c r="AD27" s="34"/>
      <c r="AE27" s="34"/>
      <c r="AF27" s="34"/>
      <c r="AG27" s="34"/>
      <c r="AH27" s="34"/>
      <c r="AI27" s="34" t="s">
        <v>50</v>
      </c>
      <c r="AJ27" s="332">
        <v>44870</v>
      </c>
      <c r="AK27" s="289"/>
    </row>
    <row r="28" spans="5:37">
      <c r="E28" s="34" t="s">
        <v>334</v>
      </c>
      <c r="F28" s="80">
        <v>44868</v>
      </c>
      <c r="G28" s="34">
        <v>272050</v>
      </c>
      <c r="H28" s="34" t="s">
        <v>1910</v>
      </c>
      <c r="I28" s="34" t="s">
        <v>2272</v>
      </c>
      <c r="J28" s="34" t="s">
        <v>395</v>
      </c>
      <c r="K28" s="34"/>
      <c r="L28" s="34" t="s">
        <v>2740</v>
      </c>
      <c r="M28" s="34" t="s">
        <v>50</v>
      </c>
      <c r="N28" s="34"/>
      <c r="O28" s="34"/>
      <c r="P28" s="34"/>
      <c r="Q28" s="34"/>
      <c r="R28" s="34"/>
      <c r="S28" s="34"/>
      <c r="T28" s="34"/>
      <c r="U28" s="34"/>
      <c r="V28" s="34"/>
      <c r="W28" s="34"/>
      <c r="X28" s="34"/>
      <c r="Y28" s="34"/>
      <c r="Z28" s="34"/>
      <c r="AA28" s="34"/>
      <c r="AB28" s="34"/>
      <c r="AC28" s="34"/>
      <c r="AD28" s="34"/>
      <c r="AE28" s="34"/>
      <c r="AF28" s="34"/>
      <c r="AG28" s="34"/>
      <c r="AH28" s="34"/>
      <c r="AI28" s="34" t="s">
        <v>50</v>
      </c>
      <c r="AJ28" s="332">
        <v>44869</v>
      </c>
      <c r="AK28" s="289"/>
    </row>
    <row r="29" spans="5:37">
      <c r="E29" s="34" t="s">
        <v>834</v>
      </c>
      <c r="F29" s="80">
        <v>44868</v>
      </c>
      <c r="G29" s="34">
        <v>272127</v>
      </c>
      <c r="H29" s="34" t="s">
        <v>2459</v>
      </c>
      <c r="I29" s="34" t="s">
        <v>2741</v>
      </c>
      <c r="J29" s="34" t="s">
        <v>395</v>
      </c>
      <c r="K29" s="34"/>
      <c r="L29" s="34" t="s">
        <v>1467</v>
      </c>
      <c r="M29" s="34" t="s">
        <v>395</v>
      </c>
      <c r="N29" s="34" t="s">
        <v>2753</v>
      </c>
      <c r="O29" s="34" t="s">
        <v>2542</v>
      </c>
      <c r="P29" s="34"/>
      <c r="Q29" s="34"/>
      <c r="R29" s="34"/>
      <c r="S29" s="34"/>
      <c r="T29" s="34"/>
      <c r="U29" s="34"/>
      <c r="V29" s="34"/>
      <c r="W29" s="34"/>
      <c r="X29" s="34"/>
      <c r="Y29" s="34"/>
      <c r="Z29" s="34"/>
      <c r="AA29" s="34"/>
      <c r="AB29" s="34"/>
      <c r="AC29" s="34"/>
      <c r="AD29" s="34"/>
      <c r="AE29" s="34"/>
      <c r="AF29" s="34"/>
      <c r="AG29" s="34"/>
      <c r="AH29" s="34"/>
      <c r="AI29" s="34" t="s">
        <v>2068</v>
      </c>
      <c r="AJ29" s="332">
        <v>44869</v>
      </c>
      <c r="AK29" s="332">
        <v>44872</v>
      </c>
    </row>
    <row r="30" spans="5:37">
      <c r="E30" s="34" t="s">
        <v>834</v>
      </c>
      <c r="F30" s="80">
        <v>44868</v>
      </c>
      <c r="G30" s="34">
        <v>272151</v>
      </c>
      <c r="H30" s="34" t="s">
        <v>2742</v>
      </c>
      <c r="I30" s="34" t="s">
        <v>2534</v>
      </c>
      <c r="J30" s="34" t="s">
        <v>395</v>
      </c>
      <c r="K30" s="34"/>
      <c r="L30" s="34" t="s">
        <v>1467</v>
      </c>
      <c r="M30" s="34" t="s">
        <v>395</v>
      </c>
      <c r="N30" s="34"/>
      <c r="O30" s="34"/>
      <c r="P30" s="34"/>
      <c r="Q30" s="34"/>
      <c r="R30" s="34"/>
      <c r="S30" s="34"/>
      <c r="T30" s="34"/>
      <c r="U30" s="34"/>
      <c r="V30" s="34"/>
      <c r="W30" s="34"/>
      <c r="X30" s="34"/>
      <c r="Y30" s="34"/>
      <c r="Z30" s="34"/>
      <c r="AA30" s="34"/>
      <c r="AB30" s="34"/>
      <c r="AC30" s="34"/>
      <c r="AD30" s="34"/>
      <c r="AE30" s="34"/>
      <c r="AF30" s="34"/>
      <c r="AG30" s="34"/>
      <c r="AH30" s="34"/>
      <c r="AI30" s="34" t="s">
        <v>50</v>
      </c>
      <c r="AJ30" s="332">
        <v>44869</v>
      </c>
      <c r="AK30" s="289"/>
    </row>
    <row r="31" spans="5:37">
      <c r="E31" s="34" t="s">
        <v>834</v>
      </c>
      <c r="F31" s="80">
        <v>44865</v>
      </c>
      <c r="G31" s="34">
        <v>270539</v>
      </c>
      <c r="H31" s="34" t="s">
        <v>467</v>
      </c>
      <c r="I31" s="34" t="s">
        <v>1705</v>
      </c>
      <c r="J31" s="34" t="s">
        <v>395</v>
      </c>
      <c r="K31" s="34"/>
      <c r="L31" s="34" t="s">
        <v>1467</v>
      </c>
      <c r="M31" s="34" t="s">
        <v>50</v>
      </c>
      <c r="N31" s="34"/>
      <c r="O31" s="34"/>
      <c r="P31" s="34"/>
      <c r="Q31" s="34"/>
      <c r="R31" s="34"/>
      <c r="S31" s="34"/>
      <c r="T31" s="34"/>
      <c r="U31" s="34"/>
      <c r="V31" s="34"/>
      <c r="W31" s="34"/>
      <c r="X31" s="34"/>
      <c r="Y31" s="34"/>
      <c r="Z31" s="34"/>
      <c r="AA31" s="34"/>
      <c r="AB31" s="34"/>
      <c r="AC31" s="34"/>
      <c r="AD31" s="34"/>
      <c r="AE31" s="34"/>
      <c r="AF31" s="34"/>
      <c r="AG31" s="34"/>
      <c r="AH31" s="34"/>
      <c r="AI31" s="34" t="s">
        <v>50</v>
      </c>
      <c r="AJ31" s="332">
        <v>44869</v>
      </c>
      <c r="AK31" s="289"/>
    </row>
    <row r="32" spans="5:37">
      <c r="E32" s="34" t="s">
        <v>834</v>
      </c>
      <c r="F32" s="80">
        <v>44868</v>
      </c>
      <c r="G32" s="34">
        <v>272230</v>
      </c>
      <c r="H32" s="34" t="s">
        <v>1002</v>
      </c>
      <c r="I32" s="34" t="s">
        <v>2272</v>
      </c>
      <c r="J32" s="34" t="s">
        <v>395</v>
      </c>
      <c r="K32" s="34"/>
      <c r="L32" s="34" t="s">
        <v>2740</v>
      </c>
      <c r="M32" s="34" t="s">
        <v>367</v>
      </c>
      <c r="N32" s="34"/>
      <c r="O32" s="34"/>
      <c r="P32" s="34"/>
      <c r="Q32" s="34"/>
      <c r="R32" s="34"/>
      <c r="S32" s="34"/>
      <c r="T32" s="34"/>
      <c r="U32" s="34"/>
      <c r="V32" s="34"/>
      <c r="W32" s="34"/>
      <c r="X32" s="34"/>
      <c r="Y32" s="34"/>
      <c r="Z32" s="34"/>
      <c r="AA32" s="34"/>
      <c r="AB32" s="34"/>
      <c r="AC32" s="34"/>
      <c r="AD32" s="34"/>
      <c r="AE32" s="34"/>
      <c r="AF32" s="34"/>
      <c r="AG32" s="34"/>
      <c r="AH32" s="34"/>
      <c r="AI32" s="34" t="s">
        <v>50</v>
      </c>
      <c r="AJ32" s="332">
        <v>44869</v>
      </c>
      <c r="AK32" s="289"/>
    </row>
    <row r="33" spans="5:37">
      <c r="E33" s="34" t="s">
        <v>834</v>
      </c>
      <c r="F33" s="80">
        <v>44868</v>
      </c>
      <c r="G33" s="34">
        <v>272245</v>
      </c>
      <c r="H33" s="34" t="s">
        <v>1156</v>
      </c>
      <c r="I33" s="34" t="s">
        <v>2744</v>
      </c>
      <c r="J33" s="34" t="s">
        <v>395</v>
      </c>
      <c r="K33" s="34"/>
      <c r="L33" s="34" t="s">
        <v>2740</v>
      </c>
      <c r="M33" s="34" t="s">
        <v>2247</v>
      </c>
      <c r="N33" s="34" t="s">
        <v>50</v>
      </c>
      <c r="O33" s="34"/>
      <c r="P33" s="34"/>
      <c r="Q33" s="34"/>
      <c r="R33" s="34"/>
      <c r="S33" s="34"/>
      <c r="T33" s="34"/>
      <c r="U33" s="34"/>
      <c r="V33" s="34"/>
      <c r="W33" s="34"/>
      <c r="X33" s="34"/>
      <c r="Y33" s="34"/>
      <c r="Z33" s="34"/>
      <c r="AA33" s="34"/>
      <c r="AB33" s="34"/>
      <c r="AC33" s="34"/>
      <c r="AD33" s="34"/>
      <c r="AE33" s="34"/>
      <c r="AF33" s="34"/>
      <c r="AG33" s="34"/>
      <c r="AH33" s="34"/>
      <c r="AI33" s="34" t="s">
        <v>50</v>
      </c>
      <c r="AJ33" s="332">
        <v>44870</v>
      </c>
      <c r="AK33" s="289"/>
    </row>
    <row r="34" spans="5:37" ht="46.5" customHeight="1">
      <c r="E34" s="34" t="s">
        <v>834</v>
      </c>
      <c r="F34" s="80">
        <v>44868</v>
      </c>
      <c r="G34" s="34">
        <v>271882</v>
      </c>
      <c r="H34" s="34" t="s">
        <v>2729</v>
      </c>
      <c r="I34" s="34" t="s">
        <v>1705</v>
      </c>
      <c r="J34" s="34" t="s">
        <v>395</v>
      </c>
      <c r="K34" s="34"/>
      <c r="L34" s="34" t="s">
        <v>2407</v>
      </c>
      <c r="M34" s="35" t="s">
        <v>2751</v>
      </c>
      <c r="N34" s="35" t="s">
        <v>2675</v>
      </c>
      <c r="O34" s="35" t="s">
        <v>1467</v>
      </c>
      <c r="P34" s="35" t="s">
        <v>2527</v>
      </c>
      <c r="Q34" s="35"/>
      <c r="R34" s="35"/>
      <c r="S34" s="35"/>
      <c r="T34" s="35"/>
      <c r="U34" s="35"/>
      <c r="V34" s="35"/>
      <c r="W34" s="35"/>
      <c r="X34" s="35"/>
      <c r="Y34" s="35"/>
      <c r="Z34" s="35"/>
      <c r="AA34" s="35"/>
      <c r="AB34" s="35"/>
      <c r="AC34" s="35"/>
      <c r="AD34" s="35"/>
      <c r="AE34" s="35"/>
      <c r="AF34" s="35"/>
      <c r="AG34" s="35"/>
      <c r="AH34" s="35"/>
      <c r="AI34" s="34" t="s">
        <v>50</v>
      </c>
      <c r="AJ34" s="332">
        <v>44873</v>
      </c>
      <c r="AK34" s="289"/>
    </row>
    <row r="35" spans="5:37">
      <c r="E35" s="87" t="s">
        <v>834</v>
      </c>
      <c r="F35" s="341">
        <v>44865</v>
      </c>
      <c r="G35" s="87">
        <v>270850</v>
      </c>
      <c r="H35" s="87" t="s">
        <v>1910</v>
      </c>
      <c r="I35" s="87" t="s">
        <v>441</v>
      </c>
      <c r="J35" s="87" t="s">
        <v>395</v>
      </c>
      <c r="K35" s="34"/>
      <c r="L35" s="34" t="s">
        <v>1467</v>
      </c>
      <c r="M35" s="34" t="s">
        <v>50</v>
      </c>
      <c r="N35" s="34"/>
      <c r="O35" s="34" t="s">
        <v>395</v>
      </c>
      <c r="P35" s="34"/>
      <c r="Q35" s="34"/>
      <c r="R35" s="34"/>
      <c r="S35" s="34"/>
      <c r="T35" s="34"/>
      <c r="U35" s="34"/>
      <c r="V35" s="34"/>
      <c r="W35" s="34"/>
      <c r="X35" s="34"/>
      <c r="Y35" s="34"/>
      <c r="Z35" s="34"/>
      <c r="AA35" s="34"/>
      <c r="AB35" s="34"/>
      <c r="AC35" s="34"/>
      <c r="AD35" s="34"/>
      <c r="AE35" s="34"/>
      <c r="AF35" s="34"/>
      <c r="AG35" s="34"/>
      <c r="AH35" s="34"/>
      <c r="AI35" s="34" t="s">
        <v>50</v>
      </c>
      <c r="AJ35" s="332">
        <v>44869</v>
      </c>
      <c r="AK35" s="289"/>
    </row>
    <row r="36" spans="5:37" ht="60">
      <c r="E36" s="34" t="s">
        <v>834</v>
      </c>
      <c r="F36" s="80">
        <v>44868</v>
      </c>
      <c r="G36" s="112">
        <v>272049</v>
      </c>
      <c r="H36" s="112" t="s">
        <v>2745</v>
      </c>
      <c r="I36" s="112" t="s">
        <v>2259</v>
      </c>
      <c r="J36" s="112" t="s">
        <v>395</v>
      </c>
      <c r="K36" s="34"/>
      <c r="L36" s="35" t="s">
        <v>2746</v>
      </c>
      <c r="M36" s="35" t="s">
        <v>50</v>
      </c>
      <c r="N36" s="35"/>
      <c r="O36" s="35"/>
      <c r="P36" s="35"/>
      <c r="Q36" s="35"/>
      <c r="R36" s="35"/>
      <c r="S36" s="35"/>
      <c r="T36" s="35"/>
      <c r="U36" s="35"/>
      <c r="V36" s="35"/>
      <c r="W36" s="35"/>
      <c r="X36" s="35"/>
      <c r="Y36" s="35"/>
      <c r="Z36" s="35"/>
      <c r="AA36" s="35"/>
      <c r="AB36" s="35"/>
      <c r="AC36" s="35"/>
      <c r="AD36" s="35"/>
      <c r="AE36" s="35"/>
      <c r="AF36" s="35"/>
      <c r="AG36" s="35"/>
      <c r="AH36" s="35"/>
      <c r="AI36" s="34" t="s">
        <v>50</v>
      </c>
      <c r="AJ36" s="332">
        <v>44869</v>
      </c>
      <c r="AK36" s="289"/>
    </row>
    <row r="37" spans="5:37">
      <c r="E37" s="34" t="s">
        <v>18</v>
      </c>
      <c r="F37" s="80">
        <v>44869</v>
      </c>
      <c r="G37" s="34">
        <v>272487</v>
      </c>
      <c r="H37" s="34" t="s">
        <v>2747</v>
      </c>
      <c r="I37" s="34" t="s">
        <v>290</v>
      </c>
      <c r="J37" s="34" t="s">
        <v>395</v>
      </c>
      <c r="K37" s="34"/>
      <c r="L37" s="34"/>
      <c r="M37" s="34" t="s">
        <v>1467</v>
      </c>
      <c r="N37" s="34"/>
      <c r="O37" s="34" t="s">
        <v>50</v>
      </c>
      <c r="P37" s="34"/>
      <c r="Q37" s="34"/>
      <c r="R37" s="34"/>
      <c r="S37" s="34"/>
      <c r="T37" s="34"/>
      <c r="U37" s="34"/>
      <c r="V37" s="34"/>
      <c r="W37" s="34"/>
      <c r="X37" s="34"/>
      <c r="Y37" s="34"/>
      <c r="Z37" s="34"/>
      <c r="AA37" s="34"/>
      <c r="AB37" s="34"/>
      <c r="AC37" s="34"/>
      <c r="AD37" s="34"/>
      <c r="AE37" s="34"/>
      <c r="AF37" s="34"/>
      <c r="AG37" s="34"/>
      <c r="AH37" s="34"/>
      <c r="AI37" s="34" t="s">
        <v>50</v>
      </c>
      <c r="AJ37" s="332">
        <v>44872</v>
      </c>
      <c r="AK37" s="289"/>
    </row>
    <row r="38" spans="5:37">
      <c r="E38" s="34" t="s">
        <v>834</v>
      </c>
      <c r="F38" s="80">
        <v>44869</v>
      </c>
      <c r="G38" s="34">
        <v>272238</v>
      </c>
      <c r="H38" s="34" t="s">
        <v>2748</v>
      </c>
      <c r="I38" s="34" t="s">
        <v>1945</v>
      </c>
      <c r="J38" s="34" t="s">
        <v>395</v>
      </c>
      <c r="K38" s="34"/>
      <c r="L38" s="34"/>
      <c r="M38" s="34" t="s">
        <v>1467</v>
      </c>
      <c r="N38" s="34" t="s">
        <v>50</v>
      </c>
      <c r="O38" s="34"/>
      <c r="P38" s="34"/>
      <c r="Q38" s="34"/>
      <c r="R38" s="34"/>
      <c r="S38" s="34"/>
      <c r="T38" s="34"/>
      <c r="U38" s="34"/>
      <c r="V38" s="34"/>
      <c r="W38" s="34"/>
      <c r="X38" s="34"/>
      <c r="Y38" s="34"/>
      <c r="Z38" s="34"/>
      <c r="AA38" s="34"/>
      <c r="AB38" s="34"/>
      <c r="AC38" s="34"/>
      <c r="AD38" s="34"/>
      <c r="AE38" s="34"/>
      <c r="AF38" s="34"/>
      <c r="AG38" s="34"/>
      <c r="AH38" s="34"/>
      <c r="AI38" s="34" t="s">
        <v>50</v>
      </c>
      <c r="AJ38" s="332"/>
      <c r="AK38" s="289"/>
    </row>
    <row r="39" spans="5:37">
      <c r="E39" s="34" t="s">
        <v>834</v>
      </c>
      <c r="F39" s="80">
        <v>44869</v>
      </c>
      <c r="G39" s="34">
        <v>272361</v>
      </c>
      <c r="H39" s="34" t="s">
        <v>2749</v>
      </c>
      <c r="I39" s="34" t="s">
        <v>2750</v>
      </c>
      <c r="J39" s="34" t="s">
        <v>395</v>
      </c>
      <c r="K39" s="34"/>
      <c r="L39" s="34"/>
      <c r="M39" s="34" t="s">
        <v>395</v>
      </c>
      <c r="N39" s="34" t="s">
        <v>367</v>
      </c>
      <c r="O39" s="34"/>
      <c r="P39" s="34"/>
      <c r="Q39" s="34"/>
      <c r="R39" s="34"/>
      <c r="S39" s="34"/>
      <c r="T39" s="34"/>
      <c r="U39" s="34"/>
      <c r="V39" s="34"/>
      <c r="W39" s="34"/>
      <c r="X39" s="34"/>
      <c r="Y39" s="34"/>
      <c r="Z39" s="34"/>
      <c r="AA39" s="34"/>
      <c r="AB39" s="34"/>
      <c r="AC39" s="34"/>
      <c r="AD39" s="34"/>
      <c r="AE39" s="34"/>
      <c r="AF39" s="34"/>
      <c r="AG39" s="34"/>
      <c r="AH39" s="34"/>
      <c r="AI39" s="34" t="s">
        <v>50</v>
      </c>
      <c r="AJ39" s="80">
        <v>44870</v>
      </c>
    </row>
    <row r="40" spans="5:37">
      <c r="E40" s="34" t="s">
        <v>834</v>
      </c>
      <c r="F40" s="80">
        <v>44869</v>
      </c>
      <c r="G40" s="34">
        <v>272407</v>
      </c>
      <c r="H40" s="34" t="s">
        <v>1973</v>
      </c>
      <c r="I40" s="34" t="s">
        <v>2744</v>
      </c>
      <c r="J40" s="34" t="s">
        <v>395</v>
      </c>
      <c r="K40" s="34"/>
      <c r="L40" s="34"/>
      <c r="M40" s="34" t="s">
        <v>2740</v>
      </c>
      <c r="N40" s="34" t="s">
        <v>395</v>
      </c>
      <c r="O40" s="34" t="s">
        <v>2755</v>
      </c>
      <c r="P40" s="34"/>
      <c r="Q40" s="34"/>
      <c r="R40" s="34"/>
      <c r="S40" s="34"/>
      <c r="T40" s="34"/>
      <c r="U40" s="34"/>
      <c r="V40" s="34"/>
      <c r="W40" s="34"/>
      <c r="X40" s="34"/>
      <c r="Y40" s="34"/>
      <c r="Z40" s="34"/>
      <c r="AA40" s="34"/>
      <c r="AB40" s="34"/>
      <c r="AC40" s="34"/>
      <c r="AD40" s="34"/>
      <c r="AE40" s="34"/>
      <c r="AF40" s="34"/>
      <c r="AG40" s="34"/>
      <c r="AH40" s="34"/>
      <c r="AI40" s="34" t="s">
        <v>50</v>
      </c>
      <c r="AJ40" s="332">
        <v>44872</v>
      </c>
      <c r="AK40" s="289"/>
    </row>
    <row r="41" spans="5:37">
      <c r="E41" s="34" t="s">
        <v>834</v>
      </c>
      <c r="F41" s="80">
        <v>44861</v>
      </c>
      <c r="G41" s="34">
        <v>269912</v>
      </c>
      <c r="H41" s="34" t="s">
        <v>735</v>
      </c>
      <c r="I41" s="34" t="s">
        <v>2660</v>
      </c>
      <c r="J41" s="34" t="s">
        <v>395</v>
      </c>
      <c r="K41" s="31"/>
      <c r="L41" s="31" t="s">
        <v>1411</v>
      </c>
      <c r="M41" s="34" t="s">
        <v>50</v>
      </c>
      <c r="N41" s="34"/>
      <c r="O41" s="34" t="s">
        <v>1411</v>
      </c>
      <c r="P41" s="34"/>
      <c r="Q41" s="34"/>
      <c r="R41" s="34" t="s">
        <v>1467</v>
      </c>
      <c r="S41" s="34"/>
      <c r="T41" s="34"/>
      <c r="U41" s="34"/>
      <c r="V41" s="34"/>
      <c r="W41" s="34"/>
      <c r="X41" s="34"/>
      <c r="Y41" s="34"/>
      <c r="Z41" s="34"/>
      <c r="AA41" s="34"/>
      <c r="AB41" s="34"/>
      <c r="AC41" s="34"/>
      <c r="AD41" s="34"/>
      <c r="AE41" s="34"/>
      <c r="AF41" s="34"/>
      <c r="AG41" s="34"/>
      <c r="AH41" s="34"/>
      <c r="AI41" s="34" t="s">
        <v>2068</v>
      </c>
      <c r="AJ41" s="332">
        <v>44869</v>
      </c>
      <c r="AK41" s="342">
        <v>44876</v>
      </c>
    </row>
    <row r="42" spans="5:37">
      <c r="E42" s="34" t="s">
        <v>834</v>
      </c>
      <c r="F42" s="80">
        <v>44863</v>
      </c>
      <c r="G42" s="34">
        <v>270097</v>
      </c>
      <c r="H42" s="34" t="s">
        <v>1006</v>
      </c>
      <c r="I42" s="34" t="s">
        <v>2272</v>
      </c>
      <c r="J42" s="34" t="s">
        <v>395</v>
      </c>
      <c r="K42" s="34"/>
      <c r="L42" s="34"/>
      <c r="M42" s="34" t="s">
        <v>1467</v>
      </c>
      <c r="N42" s="34" t="s">
        <v>50</v>
      </c>
      <c r="O42" s="34"/>
      <c r="P42" s="34"/>
      <c r="Q42" s="34"/>
      <c r="R42" s="34"/>
      <c r="S42" s="34"/>
      <c r="T42" s="34"/>
      <c r="U42" s="34"/>
      <c r="V42" s="34"/>
      <c r="W42" s="34"/>
      <c r="X42" s="34"/>
      <c r="Y42" s="34"/>
      <c r="Z42" s="34"/>
      <c r="AA42" s="34"/>
      <c r="AB42" s="34"/>
      <c r="AC42" s="34"/>
      <c r="AD42" s="34"/>
      <c r="AE42" s="34"/>
      <c r="AF42" s="34"/>
      <c r="AG42" s="34"/>
      <c r="AH42" s="34"/>
      <c r="AI42" s="34" t="s">
        <v>50</v>
      </c>
      <c r="AJ42" s="332">
        <v>44870</v>
      </c>
      <c r="AK42" s="289"/>
    </row>
    <row r="43" spans="5:37">
      <c r="E43" s="34" t="s">
        <v>834</v>
      </c>
      <c r="F43" s="80">
        <v>44870</v>
      </c>
      <c r="G43" s="34">
        <v>272582</v>
      </c>
      <c r="H43" s="34" t="s">
        <v>782</v>
      </c>
      <c r="I43" s="34" t="s">
        <v>2752</v>
      </c>
      <c r="J43" s="34" t="s">
        <v>395</v>
      </c>
      <c r="K43" s="34"/>
      <c r="L43" s="34"/>
      <c r="M43" s="34"/>
      <c r="N43" s="34" t="s">
        <v>2675</v>
      </c>
      <c r="O43" s="34" t="s">
        <v>2502</v>
      </c>
      <c r="P43" s="34"/>
      <c r="Q43" s="34"/>
      <c r="R43" s="34"/>
      <c r="S43" s="34"/>
      <c r="T43" s="34"/>
      <c r="U43" s="34"/>
      <c r="V43" s="34"/>
      <c r="W43" s="34"/>
      <c r="X43" s="34"/>
      <c r="Y43" s="34"/>
      <c r="Z43" s="34"/>
      <c r="AA43" s="34"/>
      <c r="AB43" s="34"/>
      <c r="AC43" s="34"/>
      <c r="AD43" s="34"/>
      <c r="AE43" s="34"/>
      <c r="AF43" s="34"/>
      <c r="AG43" s="34"/>
      <c r="AH43" s="34"/>
      <c r="AI43" s="34" t="s">
        <v>50</v>
      </c>
      <c r="AJ43" s="342">
        <v>44873</v>
      </c>
      <c r="AK43" s="289"/>
    </row>
    <row r="44" spans="5:37">
      <c r="E44" s="34" t="s">
        <v>834</v>
      </c>
      <c r="F44" s="80">
        <v>44870</v>
      </c>
      <c r="G44" s="34">
        <v>272590</v>
      </c>
      <c r="H44" s="34" t="s">
        <v>782</v>
      </c>
      <c r="I44" s="34" t="s">
        <v>2752</v>
      </c>
      <c r="J44" s="34" t="s">
        <v>395</v>
      </c>
      <c r="K44" s="34"/>
      <c r="L44" s="34"/>
      <c r="M44" s="34"/>
      <c r="N44" s="34" t="s">
        <v>2753</v>
      </c>
      <c r="O44" s="34" t="s">
        <v>2502</v>
      </c>
      <c r="P44" s="34"/>
      <c r="Q44" s="34"/>
      <c r="R44" s="34"/>
      <c r="S44" s="34"/>
      <c r="T44" s="34"/>
      <c r="U44" s="34"/>
      <c r="V44" s="34"/>
      <c r="W44" s="34"/>
      <c r="X44" s="34"/>
      <c r="Y44" s="34"/>
      <c r="Z44" s="34"/>
      <c r="AA44" s="34"/>
      <c r="AB44" s="34"/>
      <c r="AC44" s="34"/>
      <c r="AD44" s="34"/>
      <c r="AE44" s="34"/>
      <c r="AF44" s="34"/>
      <c r="AG44" s="34"/>
      <c r="AH44" s="34"/>
      <c r="AI44" s="34" t="s">
        <v>50</v>
      </c>
      <c r="AJ44" s="332">
        <v>44873</v>
      </c>
      <c r="AK44" s="289"/>
    </row>
    <row r="45" spans="5:37" ht="37.5" customHeight="1">
      <c r="E45" s="34" t="s">
        <v>834</v>
      </c>
      <c r="F45" s="80">
        <v>44865</v>
      </c>
      <c r="G45" s="34">
        <v>270942</v>
      </c>
      <c r="H45" s="34" t="s">
        <v>1996</v>
      </c>
      <c r="I45" s="34" t="s">
        <v>441</v>
      </c>
      <c r="J45" s="34" t="s">
        <v>395</v>
      </c>
      <c r="K45" s="34"/>
      <c r="L45" s="34"/>
      <c r="M45" s="34"/>
      <c r="N45" s="34"/>
      <c r="O45" s="34" t="s">
        <v>395</v>
      </c>
      <c r="P45" s="34"/>
      <c r="Q45" s="34"/>
      <c r="R45" s="34" t="s">
        <v>50</v>
      </c>
      <c r="S45" s="34"/>
      <c r="T45" s="34"/>
      <c r="U45" s="34"/>
      <c r="V45" s="34"/>
      <c r="W45" s="34"/>
      <c r="X45" s="34"/>
      <c r="Y45" s="34"/>
      <c r="Z45" s="34"/>
      <c r="AA45" s="34"/>
      <c r="AB45" s="34"/>
      <c r="AC45" s="34"/>
      <c r="AD45" s="34"/>
      <c r="AE45" s="34"/>
      <c r="AF45" s="34"/>
      <c r="AG45" s="34"/>
      <c r="AH45" s="34"/>
      <c r="AI45" s="34" t="s">
        <v>50</v>
      </c>
      <c r="AJ45" s="332">
        <v>44875</v>
      </c>
      <c r="AK45" s="289"/>
    </row>
    <row r="46" spans="5:37">
      <c r="E46" s="34" t="s">
        <v>18</v>
      </c>
      <c r="F46" s="80">
        <v>44872</v>
      </c>
      <c r="G46" s="34">
        <v>273274</v>
      </c>
      <c r="H46" s="34" t="s">
        <v>2754</v>
      </c>
      <c r="I46" s="34" t="s">
        <v>1136</v>
      </c>
      <c r="J46" s="34" t="s">
        <v>395</v>
      </c>
      <c r="K46" s="34"/>
      <c r="L46" s="34"/>
      <c r="M46" s="34"/>
      <c r="N46" s="34"/>
      <c r="O46" s="34" t="s">
        <v>1467</v>
      </c>
      <c r="P46" s="34" t="s">
        <v>395</v>
      </c>
      <c r="Q46" s="34"/>
      <c r="R46" s="34"/>
      <c r="S46" s="34"/>
      <c r="T46" s="34"/>
      <c r="U46" s="34"/>
      <c r="V46" s="34"/>
      <c r="W46" s="34"/>
      <c r="X46" s="34"/>
      <c r="Y46" s="34"/>
      <c r="Z46" s="34"/>
      <c r="AA46" s="34"/>
      <c r="AB46" s="34"/>
      <c r="AC46" s="34"/>
      <c r="AD46" s="34"/>
      <c r="AE46" s="34"/>
      <c r="AF46" s="34"/>
      <c r="AG46" s="34"/>
      <c r="AH46" s="34"/>
      <c r="AI46" s="34" t="s">
        <v>50</v>
      </c>
      <c r="AJ46" s="332">
        <v>44873</v>
      </c>
      <c r="AK46" s="289"/>
    </row>
    <row r="47" spans="5:37">
      <c r="E47" s="34" t="s">
        <v>834</v>
      </c>
      <c r="F47" s="80">
        <v>44872</v>
      </c>
      <c r="G47" s="34">
        <v>273144</v>
      </c>
      <c r="H47" s="34" t="s">
        <v>1511</v>
      </c>
      <c r="I47" s="34" t="s">
        <v>441</v>
      </c>
      <c r="J47" s="34" t="s">
        <v>395</v>
      </c>
      <c r="K47" s="34"/>
      <c r="L47" s="34"/>
      <c r="M47" s="34"/>
      <c r="N47" s="34"/>
      <c r="O47" s="34" t="s">
        <v>2052</v>
      </c>
      <c r="P47" s="34"/>
      <c r="Q47" s="34"/>
      <c r="R47" s="34"/>
      <c r="S47" s="34"/>
      <c r="T47" s="34"/>
      <c r="U47" s="34"/>
      <c r="V47" s="34"/>
      <c r="W47" s="34"/>
      <c r="X47" s="34"/>
      <c r="Y47" s="34"/>
      <c r="Z47" s="34"/>
      <c r="AA47" s="34"/>
      <c r="AB47" s="34"/>
      <c r="AC47" s="34"/>
      <c r="AD47" s="34"/>
      <c r="AE47" s="34"/>
      <c r="AF47" s="34"/>
      <c r="AG47" s="34"/>
      <c r="AH47" s="34"/>
      <c r="AI47" s="34" t="s">
        <v>50</v>
      </c>
      <c r="AJ47" s="332">
        <v>44874</v>
      </c>
      <c r="AK47" s="332"/>
    </row>
    <row r="48" spans="5:37">
      <c r="E48" s="34" t="s">
        <v>834</v>
      </c>
      <c r="F48" s="80">
        <v>44872</v>
      </c>
      <c r="G48" s="34">
        <v>273302</v>
      </c>
      <c r="H48" s="34" t="s">
        <v>1547</v>
      </c>
      <c r="I48" s="34" t="s">
        <v>441</v>
      </c>
      <c r="J48" s="34" t="s">
        <v>395</v>
      </c>
      <c r="K48" s="34"/>
      <c r="L48" s="34"/>
      <c r="M48" s="34"/>
      <c r="N48" s="34"/>
      <c r="O48" s="34" t="s">
        <v>2756</v>
      </c>
      <c r="P48" s="34" t="s">
        <v>1411</v>
      </c>
      <c r="Q48" s="34" t="s">
        <v>2765</v>
      </c>
      <c r="R48" s="34"/>
      <c r="S48" s="34"/>
      <c r="T48" s="34"/>
      <c r="U48" s="34"/>
      <c r="V48" s="34"/>
      <c r="W48" s="34"/>
      <c r="X48" s="34"/>
      <c r="Y48" s="34"/>
      <c r="Z48" s="34"/>
      <c r="AA48" s="34"/>
      <c r="AB48" s="34"/>
      <c r="AC48" s="34"/>
      <c r="AD48" s="34"/>
      <c r="AE48" s="34"/>
      <c r="AF48" s="34"/>
      <c r="AG48" s="34"/>
      <c r="AH48" s="34"/>
      <c r="AI48" s="34" t="s">
        <v>50</v>
      </c>
      <c r="AJ48" s="332">
        <v>44874</v>
      </c>
      <c r="AK48" s="289"/>
    </row>
    <row r="49" spans="5:37" ht="45">
      <c r="E49" s="34" t="s">
        <v>834</v>
      </c>
      <c r="F49" s="80">
        <v>44872</v>
      </c>
      <c r="G49" s="34">
        <v>273318</v>
      </c>
      <c r="H49" s="34" t="s">
        <v>2442</v>
      </c>
      <c r="I49" s="34" t="s">
        <v>2757</v>
      </c>
      <c r="J49" s="34" t="s">
        <v>395</v>
      </c>
      <c r="K49" s="34"/>
      <c r="L49" s="34"/>
      <c r="M49" s="34"/>
      <c r="N49" s="34"/>
      <c r="O49" s="35" t="s">
        <v>2758</v>
      </c>
      <c r="P49" s="35"/>
      <c r="Q49" s="35"/>
      <c r="R49" s="35"/>
      <c r="S49" s="35"/>
      <c r="T49" s="35"/>
      <c r="U49" s="35"/>
      <c r="V49" s="35"/>
      <c r="W49" s="35"/>
      <c r="X49" s="35"/>
      <c r="Y49" s="35"/>
      <c r="Z49" s="35"/>
      <c r="AA49" s="35"/>
      <c r="AB49" s="35"/>
      <c r="AC49" s="35"/>
      <c r="AD49" s="35"/>
      <c r="AE49" s="35"/>
      <c r="AF49" s="35"/>
      <c r="AG49" s="35"/>
      <c r="AH49" s="35"/>
      <c r="AI49" s="34" t="s">
        <v>50</v>
      </c>
      <c r="AJ49" s="332">
        <v>44873</v>
      </c>
      <c r="AK49" s="289"/>
    </row>
    <row r="50" spans="5:37">
      <c r="E50" s="34" t="s">
        <v>834</v>
      </c>
      <c r="F50" s="80">
        <v>44872</v>
      </c>
      <c r="G50" s="34">
        <v>272848</v>
      </c>
      <c r="H50" s="34" t="s">
        <v>1547</v>
      </c>
      <c r="I50" s="34" t="s">
        <v>2737</v>
      </c>
      <c r="J50" s="34" t="s">
        <v>395</v>
      </c>
      <c r="K50" s="34"/>
      <c r="L50" s="34"/>
      <c r="M50" s="34"/>
      <c r="N50" s="34"/>
      <c r="O50" s="34" t="s">
        <v>2052</v>
      </c>
      <c r="P50" s="34"/>
      <c r="Q50" s="34"/>
      <c r="R50" s="34" t="s">
        <v>2766</v>
      </c>
      <c r="S50" s="34"/>
      <c r="T50" s="34"/>
      <c r="U50" s="34"/>
      <c r="V50" s="34"/>
      <c r="W50" s="34"/>
      <c r="X50" s="34"/>
      <c r="Y50" s="34"/>
      <c r="Z50" s="34"/>
      <c r="AA50" s="34"/>
      <c r="AB50" s="34"/>
      <c r="AC50" s="34"/>
      <c r="AD50" s="34"/>
      <c r="AE50" s="34"/>
      <c r="AF50" s="34"/>
      <c r="AG50" s="34"/>
      <c r="AH50" s="34"/>
      <c r="AI50" s="34" t="s">
        <v>50</v>
      </c>
      <c r="AJ50" s="332">
        <v>44880</v>
      </c>
      <c r="AK50" s="289"/>
    </row>
    <row r="51" spans="5:37">
      <c r="E51" s="34" t="s">
        <v>834</v>
      </c>
      <c r="F51" s="80">
        <v>44872</v>
      </c>
      <c r="G51" s="34">
        <v>273050</v>
      </c>
      <c r="H51" s="34" t="s">
        <v>2435</v>
      </c>
      <c r="I51" s="34" t="s">
        <v>1705</v>
      </c>
      <c r="J51" s="34" t="s">
        <v>395</v>
      </c>
      <c r="K51" s="34"/>
      <c r="L51" s="34"/>
      <c r="M51" s="34"/>
      <c r="N51" s="34"/>
      <c r="O51" s="34" t="s">
        <v>2052</v>
      </c>
      <c r="P51" s="34"/>
      <c r="Q51" s="34"/>
      <c r="R51" s="34" t="s">
        <v>50</v>
      </c>
      <c r="S51" s="34"/>
      <c r="T51" s="34"/>
      <c r="U51" s="34"/>
      <c r="V51" s="34"/>
      <c r="W51" s="34"/>
      <c r="X51" s="34"/>
      <c r="Y51" s="34"/>
      <c r="Z51" s="34"/>
      <c r="AA51" s="34"/>
      <c r="AB51" s="34"/>
      <c r="AC51" s="34"/>
      <c r="AD51" s="34"/>
      <c r="AE51" s="34"/>
      <c r="AF51" s="34"/>
      <c r="AG51" s="34"/>
      <c r="AH51" s="34"/>
      <c r="AI51" s="34" t="s">
        <v>50</v>
      </c>
      <c r="AJ51" s="332">
        <v>44875</v>
      </c>
      <c r="AK51" s="289"/>
    </row>
    <row r="52" spans="5:37">
      <c r="E52" s="34" t="s">
        <v>834</v>
      </c>
      <c r="F52" s="80">
        <v>44872</v>
      </c>
      <c r="G52" s="34">
        <v>273389</v>
      </c>
      <c r="H52" s="34" t="s">
        <v>2759</v>
      </c>
      <c r="I52" s="34" t="s">
        <v>2272</v>
      </c>
      <c r="J52" s="34" t="s">
        <v>395</v>
      </c>
      <c r="K52" s="34"/>
      <c r="L52" s="34"/>
      <c r="M52" s="34"/>
      <c r="N52" s="34"/>
      <c r="O52" s="34" t="s">
        <v>2052</v>
      </c>
      <c r="P52" s="34"/>
      <c r="Q52" s="34"/>
      <c r="R52" s="34" t="s">
        <v>50</v>
      </c>
      <c r="S52" s="34"/>
      <c r="T52" s="34"/>
      <c r="U52" s="34"/>
      <c r="V52" s="34"/>
      <c r="W52" s="34"/>
      <c r="X52" s="34"/>
      <c r="Y52" s="34"/>
      <c r="Z52" s="34"/>
      <c r="AA52" s="34"/>
      <c r="AB52" s="34"/>
      <c r="AC52" s="34"/>
      <c r="AD52" s="34"/>
      <c r="AE52" s="34"/>
      <c r="AF52" s="34"/>
      <c r="AG52" s="34"/>
      <c r="AH52" s="34"/>
      <c r="AI52" s="34" t="s">
        <v>50</v>
      </c>
      <c r="AJ52" s="332">
        <v>44875</v>
      </c>
      <c r="AK52" s="289"/>
    </row>
    <row r="53" spans="5:37">
      <c r="E53" s="34" t="s">
        <v>834</v>
      </c>
      <c r="F53" s="80">
        <v>44872</v>
      </c>
      <c r="G53" s="34">
        <v>273410</v>
      </c>
      <c r="H53" s="34" t="s">
        <v>2749</v>
      </c>
      <c r="I53" s="34" t="s">
        <v>2272</v>
      </c>
      <c r="J53" s="34" t="s">
        <v>395</v>
      </c>
      <c r="K53" s="34"/>
      <c r="L53" s="34"/>
      <c r="M53" s="34"/>
      <c r="N53" s="34"/>
      <c r="O53" s="34" t="s">
        <v>1467</v>
      </c>
      <c r="P53" s="34" t="s">
        <v>395</v>
      </c>
      <c r="Q53" s="34"/>
      <c r="R53" s="34"/>
      <c r="S53" s="34"/>
      <c r="T53" s="34"/>
      <c r="U53" s="34"/>
      <c r="V53" s="34"/>
      <c r="W53" s="34"/>
      <c r="X53" s="34"/>
      <c r="Y53" s="34"/>
      <c r="Z53" s="34"/>
      <c r="AA53" s="34"/>
      <c r="AB53" s="34"/>
      <c r="AC53" s="34"/>
      <c r="AD53" s="34"/>
      <c r="AE53" s="34"/>
      <c r="AF53" s="34"/>
      <c r="AG53" s="34"/>
      <c r="AH53" s="34"/>
      <c r="AI53" s="34" t="s">
        <v>50</v>
      </c>
      <c r="AJ53" s="332">
        <v>44873</v>
      </c>
      <c r="AK53" s="289"/>
    </row>
    <row r="54" spans="5:37">
      <c r="E54" s="34" t="s">
        <v>834</v>
      </c>
      <c r="F54" s="80">
        <v>44872</v>
      </c>
      <c r="G54" s="34">
        <v>273084</v>
      </c>
      <c r="H54" s="34" t="s">
        <v>2760</v>
      </c>
      <c r="I54" s="34" t="s">
        <v>2272</v>
      </c>
      <c r="J54" s="34" t="s">
        <v>395</v>
      </c>
      <c r="K54" s="34"/>
      <c r="L54" s="34"/>
      <c r="M54" s="34"/>
      <c r="N54" s="34"/>
      <c r="O54" s="34" t="s">
        <v>1467</v>
      </c>
      <c r="P54" s="34"/>
      <c r="Q54" s="34"/>
      <c r="R54" s="34"/>
      <c r="S54" s="34"/>
      <c r="T54" s="34"/>
      <c r="U54" s="34"/>
      <c r="V54" s="34"/>
      <c r="W54" s="34"/>
      <c r="X54" s="34"/>
      <c r="Y54" s="34"/>
      <c r="Z54" s="34"/>
      <c r="AA54" s="34"/>
      <c r="AB54" s="34"/>
      <c r="AC54" s="34"/>
      <c r="AD54" s="34"/>
      <c r="AE54" s="34"/>
      <c r="AF54" s="34"/>
      <c r="AG54" s="34"/>
      <c r="AH54" s="34"/>
      <c r="AI54" s="34" t="s">
        <v>50</v>
      </c>
      <c r="AJ54" s="332">
        <v>44874</v>
      </c>
      <c r="AK54" s="289"/>
    </row>
    <row r="55" spans="5:37">
      <c r="E55" s="34" t="s">
        <v>834</v>
      </c>
      <c r="F55" s="80">
        <v>44873</v>
      </c>
      <c r="G55" s="34">
        <v>273735</v>
      </c>
      <c r="H55" s="34" t="s">
        <v>2761</v>
      </c>
      <c r="I55" s="34" t="s">
        <v>2272</v>
      </c>
      <c r="J55" s="34" t="s">
        <v>395</v>
      </c>
      <c r="K55" s="34"/>
      <c r="L55" s="34"/>
      <c r="M55" s="34"/>
      <c r="N55" s="34"/>
      <c r="O55" s="34" t="s">
        <v>2762</v>
      </c>
      <c r="P55" s="34" t="s">
        <v>367</v>
      </c>
      <c r="Q55" s="34"/>
      <c r="R55" s="34"/>
      <c r="S55" s="34"/>
      <c r="T55" s="34"/>
      <c r="U55" s="34"/>
      <c r="V55" s="34"/>
      <c r="W55" s="34"/>
      <c r="X55" s="34"/>
      <c r="Y55" s="34"/>
      <c r="Z55" s="34"/>
      <c r="AA55" s="34"/>
      <c r="AB55" s="34"/>
      <c r="AC55" s="34"/>
      <c r="AD55" s="34"/>
      <c r="AE55" s="34"/>
      <c r="AF55" s="34"/>
      <c r="AG55" s="34"/>
      <c r="AH55" s="34"/>
      <c r="AI55" s="34" t="s">
        <v>50</v>
      </c>
      <c r="AJ55" s="332"/>
      <c r="AK55" s="289"/>
    </row>
    <row r="56" spans="5:37">
      <c r="E56" s="34" t="s">
        <v>525</v>
      </c>
      <c r="F56" s="80">
        <v>44873</v>
      </c>
      <c r="G56" s="34">
        <v>273654</v>
      </c>
      <c r="H56" s="34" t="s">
        <v>659</v>
      </c>
      <c r="I56" s="34" t="s">
        <v>2272</v>
      </c>
      <c r="J56" s="34" t="s">
        <v>395</v>
      </c>
      <c r="K56" s="34"/>
      <c r="L56" s="34"/>
      <c r="M56" s="34"/>
      <c r="N56" s="34"/>
      <c r="O56" s="155"/>
      <c r="P56" s="34" t="s">
        <v>2052</v>
      </c>
      <c r="Q56" s="34"/>
      <c r="R56" s="34" t="s">
        <v>50</v>
      </c>
      <c r="S56" s="34"/>
      <c r="T56" s="34"/>
      <c r="U56" s="34"/>
      <c r="V56" s="34"/>
      <c r="W56" s="34"/>
      <c r="X56" s="34"/>
      <c r="Y56" s="34"/>
      <c r="Z56" s="34"/>
      <c r="AA56" s="34"/>
      <c r="AB56" s="34"/>
      <c r="AC56" s="34"/>
      <c r="AD56" s="34"/>
      <c r="AE56" s="34"/>
      <c r="AF56" s="34"/>
      <c r="AG56" s="34"/>
      <c r="AH56" s="34"/>
      <c r="AI56" s="34" t="s">
        <v>50</v>
      </c>
      <c r="AJ56" s="332">
        <v>44874</v>
      </c>
      <c r="AK56" s="289"/>
    </row>
    <row r="57" spans="5:37">
      <c r="E57" s="34" t="s">
        <v>525</v>
      </c>
      <c r="F57" s="80">
        <v>44873</v>
      </c>
      <c r="G57" s="34">
        <v>273804</v>
      </c>
      <c r="H57" s="34" t="s">
        <v>2763</v>
      </c>
      <c r="I57" s="34" t="s">
        <v>2272</v>
      </c>
      <c r="J57" s="34" t="s">
        <v>395</v>
      </c>
      <c r="K57" s="34"/>
      <c r="L57" s="34"/>
      <c r="M57" s="34"/>
      <c r="N57" s="34"/>
      <c r="O57" s="34"/>
      <c r="P57" s="34" t="s">
        <v>2052</v>
      </c>
      <c r="Q57" s="34"/>
      <c r="R57" s="34" t="s">
        <v>50</v>
      </c>
      <c r="S57" s="34"/>
      <c r="T57" s="34"/>
      <c r="U57" s="34"/>
      <c r="V57" s="34"/>
      <c r="W57" s="34"/>
      <c r="X57" s="34"/>
      <c r="Y57" s="34"/>
      <c r="Z57" s="34"/>
      <c r="AA57" s="34"/>
      <c r="AB57" s="34"/>
      <c r="AC57" s="34"/>
      <c r="AD57" s="34"/>
      <c r="AE57" s="34"/>
      <c r="AF57" s="34"/>
      <c r="AG57" s="34"/>
      <c r="AH57" s="34"/>
      <c r="AI57" s="34" t="s">
        <v>50</v>
      </c>
      <c r="AJ57" s="332">
        <v>44874</v>
      </c>
      <c r="AK57" s="289"/>
    </row>
    <row r="58" spans="5:37">
      <c r="E58" s="34" t="s">
        <v>525</v>
      </c>
      <c r="F58" s="80">
        <v>44873</v>
      </c>
      <c r="G58" s="34">
        <v>273871</v>
      </c>
      <c r="H58" s="34" t="s">
        <v>2014</v>
      </c>
      <c r="I58" s="34" t="s">
        <v>2272</v>
      </c>
      <c r="J58" s="34" t="s">
        <v>395</v>
      </c>
      <c r="K58" s="34"/>
      <c r="L58" s="34"/>
      <c r="M58" s="34"/>
      <c r="N58" s="34"/>
      <c r="O58" s="34"/>
      <c r="P58" s="34" t="s">
        <v>2764</v>
      </c>
      <c r="Q58" s="34" t="s">
        <v>395</v>
      </c>
      <c r="R58" s="34" t="s">
        <v>395</v>
      </c>
      <c r="S58" s="34"/>
      <c r="T58" s="34"/>
      <c r="U58" s="34"/>
      <c r="V58" s="34" t="s">
        <v>50</v>
      </c>
      <c r="W58" s="34"/>
      <c r="X58" s="34"/>
      <c r="Y58" s="34"/>
      <c r="Z58" s="34"/>
      <c r="AA58" s="34"/>
      <c r="AB58" s="34"/>
      <c r="AC58" s="34"/>
      <c r="AD58" s="34"/>
      <c r="AE58" s="34"/>
      <c r="AF58" s="34"/>
      <c r="AG58" s="34"/>
      <c r="AH58" s="34"/>
      <c r="AI58" s="34" t="s">
        <v>50</v>
      </c>
      <c r="AJ58" s="332">
        <v>44879</v>
      </c>
      <c r="AK58" s="289"/>
    </row>
    <row r="59" spans="5:37">
      <c r="E59" s="34" t="s">
        <v>525</v>
      </c>
      <c r="F59" s="80">
        <v>44873</v>
      </c>
      <c r="G59" s="34">
        <v>273918</v>
      </c>
      <c r="H59" s="34" t="s">
        <v>1547</v>
      </c>
      <c r="I59" s="34" t="s">
        <v>2272</v>
      </c>
      <c r="J59" s="34" t="s">
        <v>395</v>
      </c>
      <c r="K59" s="34"/>
      <c r="L59" s="34"/>
      <c r="M59" s="34"/>
      <c r="N59" s="34"/>
      <c r="O59" s="34"/>
      <c r="P59" s="34" t="s">
        <v>2052</v>
      </c>
      <c r="Q59" s="34" t="s">
        <v>395</v>
      </c>
      <c r="R59" s="34"/>
      <c r="S59" s="34"/>
      <c r="T59" s="34"/>
      <c r="U59" s="34"/>
      <c r="V59" s="34"/>
      <c r="W59" s="34"/>
      <c r="X59" s="34"/>
      <c r="Y59" s="34"/>
      <c r="Z59" s="34"/>
      <c r="AA59" s="34"/>
      <c r="AB59" s="34"/>
      <c r="AC59" s="34"/>
      <c r="AD59" s="34"/>
      <c r="AE59" s="34"/>
      <c r="AF59" s="34"/>
      <c r="AG59" s="34"/>
      <c r="AH59" s="34"/>
      <c r="AI59" s="34" t="s">
        <v>50</v>
      </c>
      <c r="AJ59" s="332">
        <v>44877</v>
      </c>
      <c r="AK59" s="289"/>
    </row>
    <row r="60" spans="5:37">
      <c r="E60" s="34" t="s">
        <v>834</v>
      </c>
      <c r="F60" s="80">
        <v>44874</v>
      </c>
      <c r="G60" s="34">
        <v>274101</v>
      </c>
      <c r="H60" s="34" t="s">
        <v>2066</v>
      </c>
      <c r="I60" s="34" t="s">
        <v>441</v>
      </c>
      <c r="J60" s="34" t="s">
        <v>395</v>
      </c>
      <c r="K60" s="34"/>
      <c r="L60" s="34"/>
      <c r="M60" s="34"/>
      <c r="N60" s="34"/>
      <c r="O60" s="34"/>
      <c r="P60" s="34" t="s">
        <v>2052</v>
      </c>
      <c r="Q60" s="34" t="s">
        <v>395</v>
      </c>
      <c r="R60" s="34" t="s">
        <v>50</v>
      </c>
      <c r="S60" s="34"/>
      <c r="T60" s="34"/>
      <c r="U60" s="34"/>
      <c r="V60" s="34"/>
      <c r="W60" s="34"/>
      <c r="X60" s="34"/>
      <c r="Y60" s="34"/>
      <c r="Z60" s="34"/>
      <c r="AA60" s="34"/>
      <c r="AB60" s="34"/>
      <c r="AC60" s="34"/>
      <c r="AD60" s="34"/>
      <c r="AE60" s="34"/>
      <c r="AF60" s="34"/>
      <c r="AG60" s="34"/>
      <c r="AH60" s="34"/>
      <c r="AI60" s="34" t="s">
        <v>50</v>
      </c>
      <c r="AJ60" s="332">
        <v>44874</v>
      </c>
      <c r="AK60" s="332"/>
    </row>
    <row r="61" spans="5:37">
      <c r="E61" s="34" t="s">
        <v>834</v>
      </c>
      <c r="F61" s="80">
        <v>44875</v>
      </c>
      <c r="G61" s="34">
        <v>274008</v>
      </c>
      <c r="H61" s="34" t="s">
        <v>2656</v>
      </c>
      <c r="I61" s="34" t="s">
        <v>2272</v>
      </c>
      <c r="J61" s="34" t="s">
        <v>395</v>
      </c>
      <c r="K61" s="289"/>
      <c r="L61" s="289"/>
      <c r="M61" s="289"/>
      <c r="N61" s="289"/>
      <c r="O61" s="34"/>
      <c r="P61" s="34"/>
      <c r="Q61" s="34"/>
      <c r="R61" s="34" t="s">
        <v>2052</v>
      </c>
      <c r="S61" s="34"/>
      <c r="T61" s="34"/>
      <c r="U61" s="34"/>
      <c r="V61" s="34"/>
      <c r="W61" s="34"/>
      <c r="X61" s="34"/>
      <c r="Y61" s="34"/>
      <c r="Z61" s="34"/>
      <c r="AA61" s="34"/>
      <c r="AB61" s="34"/>
      <c r="AC61" s="34"/>
      <c r="AD61" s="34"/>
      <c r="AE61" s="34"/>
      <c r="AF61" s="34"/>
      <c r="AG61" s="34"/>
      <c r="AH61" s="34"/>
      <c r="AI61" s="34" t="s">
        <v>50</v>
      </c>
      <c r="AJ61" s="332">
        <v>44874</v>
      </c>
      <c r="AK61" s="289"/>
    </row>
    <row r="62" spans="5:37">
      <c r="E62" s="34" t="s">
        <v>834</v>
      </c>
      <c r="F62" s="80">
        <v>44875</v>
      </c>
      <c r="G62" s="34">
        <v>274210</v>
      </c>
      <c r="H62" s="34" t="s">
        <v>887</v>
      </c>
      <c r="I62" s="34" t="s">
        <v>2272</v>
      </c>
      <c r="J62" s="34" t="s">
        <v>395</v>
      </c>
      <c r="K62" s="289"/>
      <c r="L62" s="289"/>
      <c r="M62" s="289"/>
      <c r="N62" s="289"/>
      <c r="O62" s="34"/>
      <c r="P62" s="34"/>
      <c r="Q62" s="34"/>
      <c r="R62" s="34" t="s">
        <v>2767</v>
      </c>
      <c r="S62" s="34"/>
      <c r="T62" s="34"/>
      <c r="U62" s="34"/>
      <c r="V62" s="34"/>
      <c r="W62" s="34"/>
      <c r="X62" s="34"/>
      <c r="Y62" s="34"/>
      <c r="Z62" s="34"/>
      <c r="AA62" s="34"/>
      <c r="AB62" s="34"/>
      <c r="AC62" s="34"/>
      <c r="AD62" s="34"/>
      <c r="AE62" s="34"/>
      <c r="AF62" s="34"/>
      <c r="AG62" s="34"/>
      <c r="AH62" s="34"/>
      <c r="AI62" s="34" t="s">
        <v>50</v>
      </c>
      <c r="AJ62" s="332">
        <v>44877</v>
      </c>
      <c r="AK62" s="289"/>
    </row>
    <row r="63" spans="5:37">
      <c r="E63" s="34" t="s">
        <v>334</v>
      </c>
      <c r="F63" s="80">
        <v>44875</v>
      </c>
      <c r="G63" s="34">
        <v>274194</v>
      </c>
      <c r="H63" s="34" t="s">
        <v>507</v>
      </c>
      <c r="I63" s="34" t="s">
        <v>2768</v>
      </c>
      <c r="J63" s="34" t="s">
        <v>395</v>
      </c>
      <c r="K63" s="289"/>
      <c r="L63" s="289"/>
      <c r="M63" s="289"/>
      <c r="N63" s="289"/>
      <c r="O63" s="34"/>
      <c r="P63" s="34"/>
      <c r="Q63" s="34"/>
      <c r="R63" s="34" t="s">
        <v>1467</v>
      </c>
      <c r="S63" s="34"/>
      <c r="T63" s="34"/>
      <c r="U63" s="34"/>
      <c r="V63" s="34" t="s">
        <v>2775</v>
      </c>
      <c r="W63" s="34"/>
      <c r="X63" s="34"/>
      <c r="Y63" s="34"/>
      <c r="Z63" s="34"/>
      <c r="AA63" s="34"/>
      <c r="AB63" s="34"/>
      <c r="AC63" s="34"/>
      <c r="AD63" s="34"/>
      <c r="AE63" s="34"/>
      <c r="AF63" s="34"/>
      <c r="AG63" s="34"/>
      <c r="AH63" s="34"/>
      <c r="AI63" s="34" t="s">
        <v>50</v>
      </c>
      <c r="AJ63" s="332">
        <v>44879</v>
      </c>
      <c r="AK63" s="289"/>
    </row>
    <row r="64" spans="5:37">
      <c r="E64" s="34" t="s">
        <v>18</v>
      </c>
      <c r="F64" s="80">
        <v>44876</v>
      </c>
      <c r="G64" s="34">
        <v>274644</v>
      </c>
      <c r="H64" s="34" t="s">
        <v>2769</v>
      </c>
      <c r="I64" s="34" t="s">
        <v>2538</v>
      </c>
      <c r="J64" s="34" t="s">
        <v>395</v>
      </c>
      <c r="K64" s="289"/>
      <c r="L64" s="289"/>
      <c r="M64" s="289"/>
      <c r="N64" s="289"/>
      <c r="O64" s="34"/>
      <c r="P64" s="34"/>
      <c r="Q64" s="34"/>
      <c r="R64" s="34"/>
      <c r="S64" s="34" t="s">
        <v>1467</v>
      </c>
      <c r="T64" s="34" t="s">
        <v>50</v>
      </c>
      <c r="U64" s="34"/>
      <c r="V64" s="34"/>
      <c r="W64" s="34"/>
      <c r="X64" s="34"/>
      <c r="Y64" s="34"/>
      <c r="Z64" s="34"/>
      <c r="AA64" s="34"/>
      <c r="AB64" s="34"/>
      <c r="AC64" s="34"/>
      <c r="AD64" s="34"/>
      <c r="AE64" s="34"/>
      <c r="AF64" s="34"/>
      <c r="AG64" s="34"/>
      <c r="AH64" s="34"/>
      <c r="AI64" s="34" t="s">
        <v>50</v>
      </c>
      <c r="AJ64" s="332">
        <v>44877</v>
      </c>
      <c r="AK64" s="289"/>
    </row>
    <row r="65" spans="5:37">
      <c r="E65" s="34" t="s">
        <v>334</v>
      </c>
      <c r="F65" s="80">
        <v>44876</v>
      </c>
      <c r="G65" s="34">
        <v>274734</v>
      </c>
      <c r="H65" s="34" t="s">
        <v>2260</v>
      </c>
      <c r="I65" s="34" t="s">
        <v>1705</v>
      </c>
      <c r="J65" s="34" t="s">
        <v>395</v>
      </c>
      <c r="K65" s="289"/>
      <c r="L65" s="289"/>
      <c r="M65" s="289"/>
      <c r="N65" s="289"/>
      <c r="O65" s="34"/>
      <c r="P65" s="34"/>
      <c r="Q65" s="34"/>
      <c r="R65" s="34"/>
      <c r="S65" s="34" t="s">
        <v>1467</v>
      </c>
      <c r="T65" s="34"/>
      <c r="U65" s="34"/>
      <c r="V65" s="34" t="s">
        <v>2527</v>
      </c>
      <c r="W65" s="34"/>
      <c r="X65" s="34"/>
      <c r="Y65" s="34"/>
      <c r="Z65" s="34"/>
      <c r="AA65" s="34"/>
      <c r="AB65" s="34"/>
      <c r="AC65" s="34"/>
      <c r="AD65" s="34"/>
      <c r="AE65" s="34"/>
      <c r="AF65" s="34"/>
      <c r="AG65" s="34"/>
      <c r="AH65" s="34"/>
      <c r="AI65" s="34" t="s">
        <v>50</v>
      </c>
      <c r="AJ65" s="332">
        <v>44881</v>
      </c>
      <c r="AK65" s="289"/>
    </row>
    <row r="66" spans="5:37">
      <c r="E66" s="34" t="s">
        <v>834</v>
      </c>
      <c r="F66" s="80">
        <v>44877</v>
      </c>
      <c r="G66" s="34">
        <v>274313</v>
      </c>
      <c r="H66" s="34" t="s">
        <v>2213</v>
      </c>
      <c r="I66" s="34" t="s">
        <v>1705</v>
      </c>
      <c r="J66" s="34" t="s">
        <v>395</v>
      </c>
      <c r="K66" s="289"/>
      <c r="L66" s="289"/>
      <c r="M66" s="289"/>
      <c r="N66" s="289"/>
      <c r="O66" s="34"/>
      <c r="P66" s="34"/>
      <c r="Q66" s="34"/>
      <c r="R66" s="34"/>
      <c r="S66" s="155"/>
      <c r="T66" s="34" t="s">
        <v>2052</v>
      </c>
      <c r="U66" s="34"/>
      <c r="V66" s="34" t="s">
        <v>50</v>
      </c>
      <c r="W66" s="34"/>
      <c r="X66" s="34"/>
      <c r="Y66" s="34"/>
      <c r="Z66" s="34"/>
      <c r="AA66" s="34"/>
      <c r="AB66" s="34"/>
      <c r="AC66" s="34"/>
      <c r="AD66" s="34"/>
      <c r="AE66" s="34"/>
      <c r="AF66" s="34"/>
      <c r="AG66" s="34"/>
      <c r="AH66" s="34"/>
      <c r="AI66" s="34" t="s">
        <v>50</v>
      </c>
      <c r="AJ66" s="332">
        <v>44879</v>
      </c>
      <c r="AK66" s="289"/>
    </row>
    <row r="67" spans="5:37">
      <c r="E67" s="34" t="s">
        <v>834</v>
      </c>
      <c r="F67" s="80">
        <v>44877</v>
      </c>
      <c r="G67" s="34">
        <v>274664</v>
      </c>
      <c r="H67" s="34" t="s">
        <v>2770</v>
      </c>
      <c r="I67" s="34" t="s">
        <v>2534</v>
      </c>
      <c r="J67" s="34" t="s">
        <v>395</v>
      </c>
      <c r="K67" s="289"/>
      <c r="L67" s="289"/>
      <c r="M67" s="289"/>
      <c r="N67" s="289"/>
      <c r="O67" s="31"/>
      <c r="P67" s="31"/>
      <c r="Q67" s="31"/>
      <c r="R67" s="31"/>
      <c r="S67" s="34"/>
      <c r="T67" s="34" t="s">
        <v>1940</v>
      </c>
      <c r="U67" s="34"/>
      <c r="V67" s="34" t="s">
        <v>2784</v>
      </c>
      <c r="W67" s="34"/>
      <c r="X67" s="34"/>
      <c r="Y67" s="34"/>
      <c r="Z67" s="34"/>
      <c r="AA67" s="34"/>
      <c r="AB67" s="34"/>
      <c r="AC67" s="34"/>
      <c r="AD67" s="34"/>
      <c r="AE67" s="34"/>
      <c r="AF67" s="34"/>
      <c r="AG67" s="34"/>
      <c r="AH67" s="34"/>
      <c r="AI67" s="34" t="s">
        <v>50</v>
      </c>
      <c r="AJ67" s="332">
        <v>44880</v>
      </c>
      <c r="AK67" s="289"/>
    </row>
    <row r="68" spans="5:37">
      <c r="E68" s="34" t="s">
        <v>834</v>
      </c>
      <c r="F68" s="80">
        <v>44877</v>
      </c>
      <c r="G68" s="34">
        <v>274954</v>
      </c>
      <c r="H68" s="34" t="s">
        <v>1002</v>
      </c>
      <c r="I68" s="34" t="s">
        <v>441</v>
      </c>
      <c r="J68" s="34" t="s">
        <v>395</v>
      </c>
      <c r="K68" s="289"/>
      <c r="L68" s="289"/>
      <c r="M68" s="289"/>
      <c r="N68" s="289"/>
      <c r="O68" s="31"/>
      <c r="P68" s="31"/>
      <c r="Q68" s="31"/>
      <c r="R68" s="31"/>
      <c r="S68" s="34"/>
      <c r="T68" s="34" t="s">
        <v>1411</v>
      </c>
      <c r="U68" s="34"/>
      <c r="V68" s="34"/>
      <c r="W68" s="34" t="s">
        <v>1467</v>
      </c>
      <c r="X68" s="34" t="s">
        <v>395</v>
      </c>
      <c r="Y68" s="34" t="s">
        <v>395</v>
      </c>
      <c r="Z68" s="34"/>
      <c r="AA68" s="34"/>
      <c r="AB68" s="34"/>
      <c r="AC68" s="34"/>
      <c r="AD68" s="34"/>
      <c r="AE68" s="34"/>
      <c r="AF68" s="34"/>
      <c r="AG68" s="34"/>
      <c r="AH68" s="34"/>
      <c r="AI68" s="34" t="s">
        <v>50</v>
      </c>
      <c r="AJ68" s="332">
        <v>44883</v>
      </c>
      <c r="AK68" s="289"/>
    </row>
    <row r="69" spans="5:37">
      <c r="E69" s="34" t="s">
        <v>337</v>
      </c>
      <c r="F69" s="80">
        <v>44877</v>
      </c>
      <c r="G69" s="34">
        <v>275008</v>
      </c>
      <c r="H69" s="34" t="s">
        <v>2772</v>
      </c>
      <c r="I69" s="34" t="s">
        <v>2771</v>
      </c>
      <c r="J69" s="34" t="s">
        <v>395</v>
      </c>
      <c r="K69" s="289"/>
      <c r="L69" s="289"/>
      <c r="M69" s="289"/>
      <c r="N69" s="289"/>
      <c r="O69" s="34"/>
      <c r="P69" s="34"/>
      <c r="Q69" s="34"/>
      <c r="R69" s="34"/>
      <c r="S69" s="34"/>
      <c r="T69" s="34" t="s">
        <v>1467</v>
      </c>
      <c r="U69" s="34"/>
      <c r="V69" s="34" t="s">
        <v>50</v>
      </c>
      <c r="W69" s="34"/>
      <c r="X69" s="34"/>
      <c r="Y69" s="34"/>
      <c r="Z69" s="34"/>
      <c r="AA69" s="34"/>
      <c r="AB69" s="34"/>
      <c r="AC69" s="34"/>
      <c r="AD69" s="34"/>
      <c r="AE69" s="34"/>
      <c r="AF69" s="34"/>
      <c r="AG69" s="34"/>
      <c r="AH69" s="34"/>
      <c r="AI69" s="34" t="s">
        <v>50</v>
      </c>
      <c r="AJ69" s="332">
        <v>44879</v>
      </c>
      <c r="AK69" s="289"/>
    </row>
    <row r="70" spans="5:37">
      <c r="E70" s="34" t="s">
        <v>337</v>
      </c>
      <c r="F70" s="80">
        <v>44879</v>
      </c>
      <c r="G70" s="34">
        <v>275121</v>
      </c>
      <c r="H70" s="34" t="s">
        <v>2754</v>
      </c>
      <c r="I70" s="34" t="s">
        <v>1136</v>
      </c>
      <c r="J70" s="34" t="s">
        <v>395</v>
      </c>
      <c r="K70" s="289"/>
      <c r="L70" s="289"/>
      <c r="M70" s="289"/>
      <c r="N70" s="289"/>
      <c r="O70" s="289"/>
      <c r="P70" s="289"/>
      <c r="Q70" s="289"/>
      <c r="R70" s="34"/>
      <c r="S70" s="34"/>
      <c r="T70" s="155"/>
      <c r="U70" s="155"/>
      <c r="V70" s="155" t="s">
        <v>2773</v>
      </c>
      <c r="W70" s="155"/>
      <c r="X70" s="155"/>
      <c r="Y70" s="155"/>
      <c r="Z70" s="155"/>
      <c r="AA70" s="155"/>
      <c r="AB70" s="155"/>
      <c r="AC70" s="155"/>
      <c r="AD70" s="155"/>
      <c r="AE70" s="155"/>
      <c r="AF70" s="155"/>
      <c r="AG70" s="155"/>
      <c r="AH70" s="155"/>
      <c r="AI70" s="34" t="s">
        <v>50</v>
      </c>
      <c r="AJ70" s="342">
        <v>44880</v>
      </c>
      <c r="AK70" s="289"/>
    </row>
    <row r="71" spans="5:37">
      <c r="E71" s="34" t="s">
        <v>337</v>
      </c>
      <c r="F71" s="80">
        <v>44879</v>
      </c>
      <c r="G71" s="34">
        <v>275124</v>
      </c>
      <c r="H71" s="34" t="s">
        <v>2774</v>
      </c>
      <c r="I71" s="34" t="s">
        <v>1136</v>
      </c>
      <c r="J71" s="34" t="s">
        <v>395</v>
      </c>
      <c r="K71" s="289"/>
      <c r="L71" s="289"/>
      <c r="M71" s="289"/>
      <c r="N71" s="289"/>
      <c r="O71" s="289"/>
      <c r="P71" s="289"/>
      <c r="Q71" s="289"/>
      <c r="R71" s="289"/>
      <c r="S71" s="34"/>
      <c r="T71" s="34"/>
      <c r="U71" s="34"/>
      <c r="V71" s="34" t="s">
        <v>1467</v>
      </c>
      <c r="W71" s="34"/>
      <c r="X71" s="34"/>
      <c r="Y71" s="34"/>
      <c r="Z71" s="34"/>
      <c r="AA71" s="34"/>
      <c r="AB71" s="34"/>
      <c r="AC71" s="34"/>
      <c r="AD71" s="34"/>
      <c r="AE71" s="34"/>
      <c r="AF71" s="34"/>
      <c r="AG71" s="34"/>
      <c r="AH71" s="34"/>
      <c r="AI71" s="34" t="s">
        <v>50</v>
      </c>
      <c r="AJ71" s="332">
        <v>44880</v>
      </c>
      <c r="AK71" s="289"/>
    </row>
    <row r="72" spans="5:37">
      <c r="E72" s="34" t="s">
        <v>834</v>
      </c>
      <c r="F72" s="80">
        <v>44879</v>
      </c>
      <c r="G72" s="34">
        <v>275116</v>
      </c>
      <c r="H72" s="34" t="s">
        <v>1277</v>
      </c>
      <c r="I72" s="34" t="s">
        <v>2776</v>
      </c>
      <c r="J72" s="34" t="s">
        <v>395</v>
      </c>
      <c r="K72" s="289"/>
      <c r="L72" s="289"/>
      <c r="M72" s="289"/>
      <c r="N72" s="289"/>
      <c r="O72" s="289"/>
      <c r="P72" s="289"/>
      <c r="Q72" s="289"/>
      <c r="R72" s="289"/>
      <c r="S72" s="34"/>
      <c r="T72" s="34"/>
      <c r="U72" s="34"/>
      <c r="V72" s="34" t="s">
        <v>1467</v>
      </c>
      <c r="W72" s="34" t="s">
        <v>395</v>
      </c>
      <c r="X72" s="34"/>
      <c r="Y72" s="34"/>
      <c r="Z72" s="34"/>
      <c r="AA72" s="34"/>
      <c r="AB72" s="34"/>
      <c r="AC72" s="34"/>
      <c r="AD72" s="34"/>
      <c r="AE72" s="34"/>
      <c r="AF72" s="34"/>
      <c r="AG72" s="34"/>
      <c r="AH72" s="34"/>
      <c r="AI72" s="34" t="s">
        <v>50</v>
      </c>
      <c r="AJ72" s="332">
        <v>44880</v>
      </c>
      <c r="AK72" s="289"/>
    </row>
    <row r="73" spans="5:37">
      <c r="E73" s="34" t="s">
        <v>834</v>
      </c>
      <c r="F73" s="80">
        <v>44879</v>
      </c>
      <c r="G73" s="34">
        <v>275440</v>
      </c>
      <c r="H73" s="34" t="s">
        <v>659</v>
      </c>
      <c r="I73" s="34" t="s">
        <v>441</v>
      </c>
      <c r="J73" s="34" t="s">
        <v>395</v>
      </c>
      <c r="K73" s="289"/>
      <c r="L73" s="289"/>
      <c r="M73" s="289"/>
      <c r="N73" s="289"/>
      <c r="O73" s="289"/>
      <c r="P73" s="289"/>
      <c r="Q73" s="289"/>
      <c r="R73" s="289"/>
      <c r="S73" s="34"/>
      <c r="T73" s="34"/>
      <c r="U73" s="34"/>
      <c r="V73" s="34" t="s">
        <v>2052</v>
      </c>
      <c r="W73" s="34"/>
      <c r="X73" s="34"/>
      <c r="Y73" s="34"/>
      <c r="Z73" s="34"/>
      <c r="AA73" s="34"/>
      <c r="AB73" s="34"/>
      <c r="AC73" s="34"/>
      <c r="AD73" s="34"/>
      <c r="AE73" s="34"/>
      <c r="AF73" s="34"/>
      <c r="AG73" s="34"/>
      <c r="AH73" s="34"/>
      <c r="AI73" s="34" t="s">
        <v>2068</v>
      </c>
      <c r="AJ73" s="332">
        <v>44880</v>
      </c>
      <c r="AK73" s="342">
        <v>44885</v>
      </c>
    </row>
    <row r="74" spans="5:37" ht="45">
      <c r="E74" s="34" t="s">
        <v>834</v>
      </c>
      <c r="F74" s="80">
        <v>44879</v>
      </c>
      <c r="G74" s="34">
        <v>275119</v>
      </c>
      <c r="H74" s="34" t="s">
        <v>2777</v>
      </c>
      <c r="I74" s="34" t="s">
        <v>2272</v>
      </c>
      <c r="J74" s="34" t="s">
        <v>395</v>
      </c>
      <c r="K74" s="289"/>
      <c r="L74" s="289"/>
      <c r="M74" s="289"/>
      <c r="N74" s="289"/>
      <c r="O74" s="289"/>
      <c r="P74" s="289"/>
      <c r="Q74" s="289"/>
      <c r="R74" s="289"/>
      <c r="S74" s="34"/>
      <c r="T74" s="34"/>
      <c r="U74" s="34"/>
      <c r="V74" s="35" t="s">
        <v>2778</v>
      </c>
      <c r="W74" s="35"/>
      <c r="X74" s="35"/>
      <c r="Y74" s="35"/>
      <c r="Z74" s="35"/>
      <c r="AA74" s="35"/>
      <c r="AB74" s="35"/>
      <c r="AC74" s="35"/>
      <c r="AD74" s="35"/>
      <c r="AE74" s="35"/>
      <c r="AF74" s="35"/>
      <c r="AG74" s="35"/>
      <c r="AH74" s="35"/>
      <c r="AI74" s="34" t="s">
        <v>50</v>
      </c>
      <c r="AJ74" s="332">
        <v>44880</v>
      </c>
      <c r="AK74" s="289"/>
    </row>
    <row r="75" spans="5:37" ht="30">
      <c r="E75" s="34" t="s">
        <v>834</v>
      </c>
      <c r="F75" s="80">
        <v>44879</v>
      </c>
      <c r="G75" s="34">
        <v>275131</v>
      </c>
      <c r="H75" s="34" t="s">
        <v>2005</v>
      </c>
      <c r="I75" s="34" t="s">
        <v>2272</v>
      </c>
      <c r="J75" s="34" t="s">
        <v>395</v>
      </c>
      <c r="K75" s="289"/>
      <c r="L75" s="289"/>
      <c r="M75" s="289"/>
      <c r="N75" s="289"/>
      <c r="O75" s="289"/>
      <c r="P75" s="289"/>
      <c r="Q75" s="289"/>
      <c r="R75" s="289"/>
      <c r="S75" s="34"/>
      <c r="T75" s="34"/>
      <c r="U75" s="34"/>
      <c r="V75" s="35" t="s">
        <v>2779</v>
      </c>
      <c r="W75" s="35" t="s">
        <v>50</v>
      </c>
      <c r="X75" s="35"/>
      <c r="Y75" s="35"/>
      <c r="Z75" s="35"/>
      <c r="AA75" s="35"/>
      <c r="AB75" s="35"/>
      <c r="AC75" s="35"/>
      <c r="AD75" s="35"/>
      <c r="AE75" s="35"/>
      <c r="AF75" s="35"/>
      <c r="AG75" s="35"/>
      <c r="AH75" s="35"/>
      <c r="AI75" s="34" t="s">
        <v>50</v>
      </c>
      <c r="AJ75" s="332">
        <v>44880</v>
      </c>
      <c r="AK75" s="289"/>
    </row>
    <row r="76" spans="5:37">
      <c r="E76" s="34" t="s">
        <v>337</v>
      </c>
      <c r="F76" s="80">
        <v>44879</v>
      </c>
      <c r="G76" s="34">
        <v>274963</v>
      </c>
      <c r="H76" s="34" t="s">
        <v>2668</v>
      </c>
      <c r="I76" s="34" t="s">
        <v>1136</v>
      </c>
      <c r="J76" s="34" t="s">
        <v>395</v>
      </c>
      <c r="K76" s="289"/>
      <c r="L76" s="289"/>
      <c r="M76" s="289"/>
      <c r="N76" s="289"/>
      <c r="O76" s="289"/>
      <c r="P76" s="289"/>
      <c r="Q76" s="289"/>
      <c r="R76" s="289"/>
      <c r="S76" s="34"/>
      <c r="T76" s="34"/>
      <c r="U76" s="34"/>
      <c r="V76" s="34" t="s">
        <v>2780</v>
      </c>
      <c r="W76" s="34"/>
      <c r="X76" s="34"/>
      <c r="Y76" s="34"/>
      <c r="Z76" s="34"/>
      <c r="AA76" s="34"/>
      <c r="AB76" s="34"/>
      <c r="AC76" s="34"/>
      <c r="AD76" s="34"/>
      <c r="AE76" s="34"/>
      <c r="AF76" s="34"/>
      <c r="AG76" s="34"/>
      <c r="AH76" s="34"/>
      <c r="AI76" s="34" t="s">
        <v>50</v>
      </c>
      <c r="AJ76" s="332"/>
      <c r="AK76" s="289"/>
    </row>
    <row r="77" spans="5:37">
      <c r="E77" s="34" t="s">
        <v>834</v>
      </c>
      <c r="F77" s="80">
        <v>44880</v>
      </c>
      <c r="G77" s="34">
        <v>275075</v>
      </c>
      <c r="H77" s="34" t="s">
        <v>2781</v>
      </c>
      <c r="I77" s="34" t="s">
        <v>2782</v>
      </c>
      <c r="J77" s="34" t="s">
        <v>395</v>
      </c>
      <c r="K77" s="289"/>
      <c r="L77" s="289"/>
      <c r="M77" s="289"/>
      <c r="N77" s="289"/>
      <c r="O77" s="289"/>
      <c r="P77" s="289"/>
      <c r="Q77" s="289"/>
      <c r="R77" s="289"/>
      <c r="S77" s="34"/>
      <c r="T77" s="34"/>
      <c r="U77" s="34"/>
      <c r="V77" s="34" t="s">
        <v>1467</v>
      </c>
      <c r="W77" s="34" t="s">
        <v>2247</v>
      </c>
      <c r="X77" s="34"/>
      <c r="Y77" s="34"/>
      <c r="Z77" s="34"/>
      <c r="AA77" s="34"/>
      <c r="AB77" s="34"/>
      <c r="AC77" s="34"/>
      <c r="AD77" s="34"/>
      <c r="AE77" s="34"/>
      <c r="AF77" s="34"/>
      <c r="AG77" s="34"/>
      <c r="AH77" s="34"/>
      <c r="AI77" s="34" t="s">
        <v>50</v>
      </c>
      <c r="AJ77" s="332">
        <v>44880</v>
      </c>
      <c r="AK77" s="289"/>
    </row>
    <row r="78" spans="5:37">
      <c r="E78" s="34" t="s">
        <v>834</v>
      </c>
      <c r="F78" s="80">
        <v>44880</v>
      </c>
      <c r="G78" s="34">
        <v>275433</v>
      </c>
      <c r="H78" s="34" t="s">
        <v>2783</v>
      </c>
      <c r="I78" s="34" t="s">
        <v>2272</v>
      </c>
      <c r="J78" s="34" t="s">
        <v>395</v>
      </c>
      <c r="K78" s="289"/>
      <c r="L78" s="289"/>
      <c r="M78" s="289"/>
      <c r="N78" s="289"/>
      <c r="O78" s="289"/>
      <c r="P78" s="289"/>
      <c r="Q78" s="289"/>
      <c r="R78" s="289"/>
      <c r="S78" s="34"/>
      <c r="T78" s="34"/>
      <c r="U78" s="34"/>
      <c r="V78" s="34" t="s">
        <v>2052</v>
      </c>
      <c r="W78" s="34" t="s">
        <v>2542</v>
      </c>
      <c r="X78" s="34"/>
      <c r="Y78" s="34"/>
      <c r="Z78" s="34"/>
      <c r="AA78" s="34"/>
      <c r="AB78" s="34"/>
      <c r="AC78" s="34"/>
      <c r="AD78" s="34"/>
      <c r="AE78" s="34"/>
      <c r="AF78" s="34"/>
      <c r="AG78" s="34"/>
      <c r="AH78" s="34"/>
      <c r="AI78" s="34" t="s">
        <v>50</v>
      </c>
      <c r="AJ78" s="332">
        <v>44880</v>
      </c>
      <c r="AK78" s="289"/>
    </row>
    <row r="79" spans="5:37">
      <c r="E79" s="34" t="s">
        <v>337</v>
      </c>
      <c r="F79" s="80">
        <v>44880</v>
      </c>
      <c r="G79" s="34">
        <v>276092</v>
      </c>
      <c r="H79" s="34" t="s">
        <v>2785</v>
      </c>
      <c r="I79" s="34" t="s">
        <v>443</v>
      </c>
      <c r="J79" s="34" t="s">
        <v>749</v>
      </c>
      <c r="K79" s="289"/>
      <c r="L79" s="289"/>
      <c r="M79" s="289"/>
      <c r="N79" s="289"/>
      <c r="O79" s="289"/>
      <c r="P79" s="289"/>
      <c r="Q79" s="289"/>
      <c r="R79" s="289"/>
      <c r="S79" s="34"/>
      <c r="T79" s="34"/>
      <c r="U79" s="34"/>
      <c r="V79" s="34"/>
      <c r="W79" s="34" t="s">
        <v>1411</v>
      </c>
      <c r="X79" s="34"/>
      <c r="Y79" s="34"/>
      <c r="Z79" s="34"/>
      <c r="AA79" s="34"/>
      <c r="AB79" s="34"/>
      <c r="AC79" s="34"/>
      <c r="AD79" s="34"/>
      <c r="AE79" s="34"/>
      <c r="AF79" s="34"/>
      <c r="AG79" s="34"/>
      <c r="AH79" s="34"/>
      <c r="AI79" s="34" t="s">
        <v>2786</v>
      </c>
      <c r="AJ79" s="332">
        <v>44880</v>
      </c>
      <c r="AK79" s="289"/>
    </row>
    <row r="80" spans="5:37">
      <c r="E80" s="34" t="s">
        <v>834</v>
      </c>
      <c r="F80" s="80">
        <v>44881</v>
      </c>
      <c r="G80" s="34">
        <v>276182</v>
      </c>
      <c r="H80" s="34" t="s">
        <v>2787</v>
      </c>
      <c r="I80" s="34" t="s">
        <v>2272</v>
      </c>
      <c r="J80" s="34" t="s">
        <v>395</v>
      </c>
      <c r="K80" s="289"/>
      <c r="L80" s="289"/>
      <c r="M80" s="289"/>
      <c r="N80" s="289"/>
      <c r="O80" s="289"/>
      <c r="P80" s="289"/>
      <c r="Q80" s="289"/>
      <c r="R80" s="289"/>
      <c r="S80" s="34"/>
      <c r="T80" s="34"/>
      <c r="U80" s="34"/>
      <c r="V80" s="34"/>
      <c r="W80" s="34"/>
      <c r="X80" s="34" t="s">
        <v>2052</v>
      </c>
      <c r="Y80" s="34"/>
      <c r="Z80" s="34"/>
      <c r="AA80" s="34"/>
      <c r="AB80" s="34"/>
      <c r="AC80" s="34"/>
      <c r="AD80" s="34"/>
      <c r="AE80" s="34"/>
      <c r="AF80" s="34"/>
      <c r="AG80" s="34"/>
      <c r="AH80" s="34"/>
      <c r="AI80" s="34" t="s">
        <v>50</v>
      </c>
      <c r="AJ80" s="332">
        <v>44882</v>
      </c>
      <c r="AK80" s="289"/>
    </row>
    <row r="81" spans="5:37">
      <c r="E81" s="34" t="s">
        <v>834</v>
      </c>
      <c r="F81" s="80">
        <v>44881</v>
      </c>
      <c r="G81" s="34">
        <v>276283</v>
      </c>
      <c r="H81" s="34" t="s">
        <v>1277</v>
      </c>
      <c r="I81" s="34" t="s">
        <v>2737</v>
      </c>
      <c r="J81" s="34" t="s">
        <v>395</v>
      </c>
      <c r="K81" s="289"/>
      <c r="L81" s="289"/>
      <c r="M81" s="289"/>
      <c r="N81" s="289"/>
      <c r="O81" s="289"/>
      <c r="P81" s="289"/>
      <c r="Q81" s="289"/>
      <c r="R81" s="289"/>
      <c r="S81" s="31"/>
      <c r="T81" s="31"/>
      <c r="U81" s="31"/>
      <c r="V81" s="34"/>
      <c r="W81" s="34"/>
      <c r="X81" s="34" t="s">
        <v>395</v>
      </c>
      <c r="Y81" s="34"/>
      <c r="Z81" s="34" t="s">
        <v>1467</v>
      </c>
      <c r="AA81" s="34"/>
      <c r="AB81" s="34"/>
      <c r="AC81" s="34"/>
      <c r="AD81" s="34"/>
      <c r="AE81" s="34"/>
      <c r="AF81" s="34"/>
      <c r="AG81" s="34"/>
      <c r="AH81" s="34"/>
      <c r="AI81" s="34" t="s">
        <v>50</v>
      </c>
      <c r="AJ81" s="332">
        <v>44884</v>
      </c>
      <c r="AK81" s="289"/>
    </row>
    <row r="82" spans="5:37">
      <c r="E82" s="34" t="s">
        <v>834</v>
      </c>
      <c r="F82" s="80">
        <v>44876</v>
      </c>
      <c r="G82" s="34">
        <v>274816</v>
      </c>
      <c r="H82" s="34" t="s">
        <v>193</v>
      </c>
      <c r="I82" s="34" t="s">
        <v>2272</v>
      </c>
      <c r="J82" s="34" t="s">
        <v>395</v>
      </c>
      <c r="K82" s="289"/>
      <c r="L82" s="289"/>
      <c r="M82" s="289"/>
      <c r="N82" s="289"/>
      <c r="O82" s="289"/>
      <c r="P82" s="289"/>
      <c r="Q82" s="289"/>
      <c r="R82" s="289"/>
      <c r="S82" s="34"/>
      <c r="T82" s="34"/>
      <c r="U82" s="34"/>
      <c r="V82" s="34"/>
      <c r="W82" s="34"/>
      <c r="X82" s="34" t="s">
        <v>2052</v>
      </c>
      <c r="Y82" s="34"/>
      <c r="Z82" s="34"/>
      <c r="AA82" s="34"/>
      <c r="AB82" s="34"/>
      <c r="AC82" s="34"/>
      <c r="AD82" s="34"/>
      <c r="AE82" s="34"/>
      <c r="AF82" s="34"/>
      <c r="AG82" s="34"/>
      <c r="AH82" s="34"/>
      <c r="AI82" s="34" t="s">
        <v>50</v>
      </c>
      <c r="AJ82" s="332">
        <v>44882</v>
      </c>
      <c r="AK82" s="289"/>
    </row>
    <row r="83" spans="5:37">
      <c r="E83" s="34" t="s">
        <v>834</v>
      </c>
      <c r="F83" s="80">
        <v>44881</v>
      </c>
      <c r="G83" s="34">
        <v>276064</v>
      </c>
      <c r="H83" s="34" t="s">
        <v>2005</v>
      </c>
      <c r="I83" s="34" t="s">
        <v>2272</v>
      </c>
      <c r="J83" s="34" t="s">
        <v>395</v>
      </c>
      <c r="K83" s="289"/>
      <c r="L83" s="289"/>
      <c r="M83" s="289"/>
      <c r="N83" s="289"/>
      <c r="O83" s="289"/>
      <c r="P83" s="289"/>
      <c r="Q83" s="289"/>
      <c r="R83" s="289"/>
      <c r="S83" s="34"/>
      <c r="T83" s="34"/>
      <c r="U83" s="34"/>
      <c r="V83" s="34"/>
      <c r="W83" s="34"/>
      <c r="X83" s="34" t="s">
        <v>2052</v>
      </c>
      <c r="Y83" s="34"/>
      <c r="Z83" s="34"/>
      <c r="AA83" s="34"/>
      <c r="AB83" s="34"/>
      <c r="AC83" s="34"/>
      <c r="AD83" s="34"/>
      <c r="AE83" s="34"/>
      <c r="AF83" s="34"/>
      <c r="AG83" s="34"/>
      <c r="AH83" s="34"/>
      <c r="AI83" s="34" t="s">
        <v>50</v>
      </c>
      <c r="AJ83" s="332">
        <v>44882</v>
      </c>
      <c r="AK83" s="289"/>
    </row>
    <row r="84" spans="5:37">
      <c r="E84" s="34" t="s">
        <v>334</v>
      </c>
      <c r="F84" s="80">
        <v>44882</v>
      </c>
      <c r="G84" s="34">
        <v>276162</v>
      </c>
      <c r="H84" s="34" t="s">
        <v>507</v>
      </c>
      <c r="I84" s="34" t="s">
        <v>2272</v>
      </c>
      <c r="J84" s="34" t="s">
        <v>395</v>
      </c>
      <c r="K84" s="289"/>
      <c r="L84" s="289"/>
      <c r="M84" s="289"/>
      <c r="N84" s="289"/>
      <c r="O84" s="289"/>
      <c r="P84" s="289"/>
      <c r="Q84" s="289"/>
      <c r="R84" s="289"/>
      <c r="S84" s="31"/>
      <c r="T84" s="31"/>
      <c r="U84" s="31"/>
      <c r="V84" s="31"/>
      <c r="W84" s="34"/>
      <c r="X84" s="34"/>
      <c r="Y84" s="34" t="s">
        <v>1411</v>
      </c>
      <c r="Z84" s="34" t="s">
        <v>1467</v>
      </c>
      <c r="AA84" s="34"/>
      <c r="AB84" s="34"/>
      <c r="AC84" s="34"/>
      <c r="AD84" s="34"/>
      <c r="AE84" s="34"/>
      <c r="AF84" s="34"/>
      <c r="AG84" s="34"/>
      <c r="AH84" s="34"/>
      <c r="AI84" s="34" t="s">
        <v>50</v>
      </c>
      <c r="AJ84" s="332">
        <v>44887</v>
      </c>
      <c r="AK84" s="289"/>
    </row>
    <row r="85" spans="5:37">
      <c r="E85" s="34" t="s">
        <v>337</v>
      </c>
      <c r="F85" s="80">
        <v>44882</v>
      </c>
      <c r="G85" s="34">
        <v>276751</v>
      </c>
      <c r="H85" s="34" t="s">
        <v>2788</v>
      </c>
      <c r="I85" s="34" t="s">
        <v>1136</v>
      </c>
      <c r="J85" s="34" t="s">
        <v>395</v>
      </c>
      <c r="K85" s="289"/>
      <c r="L85" s="289"/>
      <c r="M85" s="289"/>
      <c r="N85" s="289"/>
      <c r="O85" s="289"/>
      <c r="P85" s="289"/>
      <c r="Q85" s="289"/>
      <c r="R85" s="289"/>
      <c r="S85" s="34"/>
      <c r="T85" s="34"/>
      <c r="U85" s="34"/>
      <c r="V85" s="34"/>
      <c r="W85" s="34"/>
      <c r="X85" s="34"/>
      <c r="Y85" s="34" t="s">
        <v>2502</v>
      </c>
      <c r="Z85" s="34"/>
      <c r="AA85" s="34"/>
      <c r="AB85" s="34"/>
      <c r="AC85" s="34"/>
      <c r="AD85" s="34"/>
      <c r="AE85" s="34"/>
      <c r="AF85" s="34"/>
      <c r="AG85" s="34"/>
      <c r="AH85" s="34"/>
      <c r="AI85" s="34" t="s">
        <v>50</v>
      </c>
      <c r="AJ85" s="332">
        <v>44883</v>
      </c>
      <c r="AK85" s="289"/>
    </row>
    <row r="86" spans="5:37">
      <c r="E86" s="34" t="s">
        <v>2789</v>
      </c>
      <c r="F86" s="80">
        <v>44882</v>
      </c>
      <c r="G86" s="34">
        <v>276695</v>
      </c>
      <c r="H86" s="34" t="s">
        <v>2790</v>
      </c>
      <c r="I86" s="34" t="s">
        <v>2791</v>
      </c>
      <c r="J86" s="34" t="s">
        <v>395</v>
      </c>
      <c r="K86" s="289"/>
      <c r="L86" s="289"/>
      <c r="M86" s="289"/>
      <c r="N86" s="289"/>
      <c r="O86" s="289"/>
      <c r="P86" s="289"/>
      <c r="Q86" s="289"/>
      <c r="R86" s="289"/>
      <c r="S86" s="34"/>
      <c r="T86" s="34"/>
      <c r="U86" s="34"/>
      <c r="V86" s="34"/>
      <c r="W86" s="34"/>
      <c r="X86" s="34"/>
      <c r="Y86" s="34" t="s">
        <v>1467</v>
      </c>
      <c r="Z86" s="34"/>
      <c r="AA86" s="34"/>
      <c r="AB86" s="34"/>
      <c r="AC86" s="34" t="s">
        <v>50</v>
      </c>
      <c r="AD86" s="34"/>
      <c r="AE86" s="34"/>
      <c r="AF86" s="34"/>
      <c r="AG86" s="34"/>
      <c r="AH86" s="34"/>
      <c r="AI86" s="34" t="s">
        <v>50</v>
      </c>
      <c r="AJ86" s="332">
        <v>44887</v>
      </c>
      <c r="AK86" s="334"/>
    </row>
    <row r="87" spans="5:37">
      <c r="E87" s="34" t="s">
        <v>834</v>
      </c>
      <c r="F87" s="80">
        <v>44883</v>
      </c>
      <c r="G87" s="34">
        <v>276936</v>
      </c>
      <c r="H87" s="34" t="s">
        <v>2792</v>
      </c>
      <c r="I87" s="34" t="s">
        <v>2272</v>
      </c>
      <c r="J87" s="34" t="s">
        <v>395</v>
      </c>
      <c r="K87" s="289"/>
      <c r="L87" s="289"/>
      <c r="M87" s="289"/>
      <c r="N87" s="289"/>
      <c r="O87" s="289"/>
      <c r="P87" s="289"/>
      <c r="Q87" s="289"/>
      <c r="R87" s="289"/>
      <c r="S87" s="289"/>
      <c r="T87" s="289"/>
      <c r="U87" s="289"/>
      <c r="V87" s="31"/>
      <c r="W87" s="34"/>
      <c r="X87" s="34"/>
      <c r="Y87" s="34"/>
      <c r="Z87" s="34" t="s">
        <v>2646</v>
      </c>
      <c r="AA87" s="34" t="s">
        <v>1467</v>
      </c>
      <c r="AB87" s="34" t="s">
        <v>395</v>
      </c>
      <c r="AC87" s="34" t="s">
        <v>395</v>
      </c>
      <c r="AD87" s="34"/>
      <c r="AE87" s="34"/>
      <c r="AF87" s="34"/>
      <c r="AG87" s="34"/>
      <c r="AH87" s="34"/>
      <c r="AI87" s="34" t="s">
        <v>50</v>
      </c>
      <c r="AJ87" s="332">
        <v>44890</v>
      </c>
      <c r="AK87" s="290"/>
    </row>
    <row r="88" spans="5:37">
      <c r="E88" s="34" t="s">
        <v>834</v>
      </c>
      <c r="F88" s="80">
        <v>44884</v>
      </c>
      <c r="G88" s="34">
        <v>277008</v>
      </c>
      <c r="H88" s="34" t="s">
        <v>2749</v>
      </c>
      <c r="I88" s="34" t="s">
        <v>2272</v>
      </c>
      <c r="J88" s="34" t="s">
        <v>395</v>
      </c>
      <c r="K88" s="289"/>
      <c r="L88" s="289"/>
      <c r="M88" s="289"/>
      <c r="N88" s="289"/>
      <c r="O88" s="289"/>
      <c r="P88" s="289"/>
      <c r="Q88" s="289"/>
      <c r="R88" s="289"/>
      <c r="S88" s="289"/>
      <c r="T88" s="289"/>
      <c r="U88" s="31"/>
      <c r="V88" s="31"/>
      <c r="W88" s="34"/>
      <c r="X88" s="34"/>
      <c r="Y88" s="34"/>
      <c r="Z88" s="34"/>
      <c r="AA88" s="34" t="s">
        <v>2052</v>
      </c>
      <c r="AB88" s="34"/>
      <c r="AC88" s="34"/>
      <c r="AD88" s="34"/>
      <c r="AE88" s="34"/>
      <c r="AF88" s="34"/>
      <c r="AG88" s="34"/>
      <c r="AH88" s="34"/>
      <c r="AI88" s="34" t="s">
        <v>50</v>
      </c>
      <c r="AJ88" s="332">
        <v>44885</v>
      </c>
      <c r="AK88" s="290"/>
    </row>
    <row r="89" spans="5:37">
      <c r="E89" s="34" t="s">
        <v>834</v>
      </c>
      <c r="F89" s="80">
        <v>44884</v>
      </c>
      <c r="G89" s="34">
        <v>277201</v>
      </c>
      <c r="H89" s="34" t="s">
        <v>1409</v>
      </c>
      <c r="I89" s="34" t="s">
        <v>2272</v>
      </c>
      <c r="J89" s="34" t="s">
        <v>395</v>
      </c>
      <c r="K89" s="289"/>
      <c r="L89" s="289"/>
      <c r="M89" s="289"/>
      <c r="N89" s="289"/>
      <c r="O89" s="289"/>
      <c r="P89" s="289"/>
      <c r="Q89" s="289"/>
      <c r="R89" s="289"/>
      <c r="S89" s="289"/>
      <c r="T89" s="289"/>
      <c r="U89" s="31"/>
      <c r="V89" s="31"/>
      <c r="W89" s="34"/>
      <c r="X89" s="34"/>
      <c r="Y89" s="34"/>
      <c r="Z89" s="34"/>
      <c r="AA89" s="34" t="s">
        <v>2052</v>
      </c>
      <c r="AB89" s="34"/>
      <c r="AC89" s="34"/>
      <c r="AD89" s="34"/>
      <c r="AE89" s="34"/>
      <c r="AF89" s="34"/>
      <c r="AG89" s="34"/>
      <c r="AH89" s="34"/>
      <c r="AI89" s="34" t="s">
        <v>50</v>
      </c>
      <c r="AJ89" s="332">
        <v>44885</v>
      </c>
      <c r="AK89" s="290"/>
    </row>
    <row r="90" spans="5:37">
      <c r="E90" s="34" t="s">
        <v>337</v>
      </c>
      <c r="F90" s="80">
        <v>44884</v>
      </c>
      <c r="G90" s="34">
        <v>277093</v>
      </c>
      <c r="H90" s="34" t="s">
        <v>2793</v>
      </c>
      <c r="I90" s="34" t="s">
        <v>1136</v>
      </c>
      <c r="J90" s="34" t="s">
        <v>395</v>
      </c>
      <c r="K90" s="289"/>
      <c r="L90" s="289"/>
      <c r="M90" s="289"/>
      <c r="N90" s="289"/>
      <c r="O90" s="289"/>
      <c r="P90" s="289"/>
      <c r="Q90" s="289"/>
      <c r="R90" s="289"/>
      <c r="S90" s="289"/>
      <c r="T90" s="289"/>
      <c r="U90" s="289"/>
      <c r="V90" s="289"/>
      <c r="W90" s="34"/>
      <c r="X90" s="34"/>
      <c r="Y90" s="34"/>
      <c r="Z90" s="34"/>
      <c r="AA90" s="34" t="s">
        <v>1467</v>
      </c>
      <c r="AB90" s="34"/>
      <c r="AC90" s="34" t="s">
        <v>2527</v>
      </c>
      <c r="AD90" s="34"/>
      <c r="AE90" s="34"/>
      <c r="AF90" s="34"/>
      <c r="AG90" s="34"/>
      <c r="AH90" s="34"/>
      <c r="AI90" s="34" t="s">
        <v>50</v>
      </c>
      <c r="AJ90" s="332">
        <v>44889</v>
      </c>
      <c r="AK90" s="290"/>
    </row>
    <row r="91" spans="5:37">
      <c r="E91" s="34" t="s">
        <v>125</v>
      </c>
      <c r="F91" s="80">
        <v>44886</v>
      </c>
      <c r="G91" s="34">
        <v>277342</v>
      </c>
      <c r="H91" s="34" t="s">
        <v>2794</v>
      </c>
      <c r="I91" s="34" t="s">
        <v>2795</v>
      </c>
      <c r="J91" s="34" t="s">
        <v>395</v>
      </c>
      <c r="K91" s="289"/>
      <c r="L91" s="289"/>
      <c r="M91" s="289"/>
      <c r="N91" s="289"/>
      <c r="O91" s="289"/>
      <c r="P91" s="289"/>
      <c r="Q91" s="289"/>
      <c r="R91" s="289"/>
      <c r="S91" s="289"/>
      <c r="T91" s="289"/>
      <c r="U91" s="289"/>
      <c r="V91" s="289"/>
      <c r="W91" s="34"/>
      <c r="X91" s="34"/>
      <c r="Y91" s="34"/>
      <c r="Z91" s="34"/>
      <c r="AA91" s="34"/>
      <c r="AB91" s="34" t="s">
        <v>2796</v>
      </c>
      <c r="AC91" s="34" t="s">
        <v>50</v>
      </c>
      <c r="AD91" s="34"/>
      <c r="AE91" s="34"/>
      <c r="AF91" s="34"/>
      <c r="AG91" s="34"/>
      <c r="AH91" s="34"/>
      <c r="AI91" s="34" t="s">
        <v>50</v>
      </c>
      <c r="AJ91" s="332">
        <v>44887</v>
      </c>
      <c r="AK91" s="290"/>
    </row>
    <row r="92" spans="5:37">
      <c r="E92" s="34" t="s">
        <v>834</v>
      </c>
      <c r="F92" s="80">
        <v>44886</v>
      </c>
      <c r="G92" s="34">
        <v>277467</v>
      </c>
      <c r="H92" s="34" t="s">
        <v>659</v>
      </c>
      <c r="I92" s="34" t="s">
        <v>2259</v>
      </c>
      <c r="J92" s="34" t="s">
        <v>395</v>
      </c>
      <c r="K92" s="289"/>
      <c r="L92" s="289"/>
      <c r="M92" s="289"/>
      <c r="N92" s="289"/>
      <c r="O92" s="289"/>
      <c r="P92" s="289"/>
      <c r="Q92" s="289"/>
      <c r="R92" s="289"/>
      <c r="S92" s="289"/>
      <c r="T92" s="289"/>
      <c r="U92" s="289"/>
      <c r="V92" s="289"/>
      <c r="W92" s="34"/>
      <c r="X92" s="34"/>
      <c r="Y92" s="34"/>
      <c r="Z92" s="34"/>
      <c r="AA92" s="34"/>
      <c r="AB92" s="34" t="s">
        <v>1467</v>
      </c>
      <c r="AC92" s="34"/>
      <c r="AD92" s="34"/>
      <c r="AE92" s="34"/>
      <c r="AF92" s="34"/>
      <c r="AG92" s="34"/>
      <c r="AH92" s="34"/>
      <c r="AI92" s="34" t="s">
        <v>50</v>
      </c>
      <c r="AJ92" s="332">
        <v>44888</v>
      </c>
      <c r="AK92" s="290"/>
    </row>
    <row r="93" spans="5:37">
      <c r="E93" s="34" t="s">
        <v>125</v>
      </c>
      <c r="F93" s="80">
        <v>44886</v>
      </c>
      <c r="G93" s="34">
        <v>277343</v>
      </c>
      <c r="H93" s="34" t="s">
        <v>2797</v>
      </c>
      <c r="I93" s="34" t="s">
        <v>2798</v>
      </c>
      <c r="J93" s="34" t="s">
        <v>395</v>
      </c>
      <c r="K93" s="289"/>
      <c r="L93" s="289"/>
      <c r="M93" s="289"/>
      <c r="N93" s="289"/>
      <c r="O93" s="289"/>
      <c r="P93" s="289"/>
      <c r="Q93" s="289"/>
      <c r="R93" s="289"/>
      <c r="S93" s="289"/>
      <c r="T93" s="289"/>
      <c r="U93" s="289"/>
      <c r="V93" s="289"/>
      <c r="W93" s="34"/>
      <c r="X93" s="34"/>
      <c r="Y93" s="34"/>
      <c r="Z93" s="34"/>
      <c r="AA93" s="34"/>
      <c r="AB93" s="34" t="s">
        <v>395</v>
      </c>
      <c r="AC93" s="34" t="s">
        <v>2773</v>
      </c>
      <c r="AD93" s="34"/>
      <c r="AE93" s="34"/>
      <c r="AF93" s="34"/>
      <c r="AG93" s="34"/>
      <c r="AH93" s="34"/>
      <c r="AI93" s="34" t="s">
        <v>50</v>
      </c>
      <c r="AJ93" s="332">
        <v>44887</v>
      </c>
      <c r="AK93" s="290"/>
    </row>
    <row r="94" spans="5:37">
      <c r="E94" s="34" t="s">
        <v>834</v>
      </c>
      <c r="F94" s="80">
        <v>44887</v>
      </c>
      <c r="G94" s="34">
        <v>278296</v>
      </c>
      <c r="H94" s="34" t="s">
        <v>1910</v>
      </c>
      <c r="I94" s="34" t="s">
        <v>2302</v>
      </c>
      <c r="J94" s="34" t="s">
        <v>395</v>
      </c>
      <c r="K94" s="289"/>
      <c r="L94" s="289"/>
      <c r="M94" s="289"/>
      <c r="N94" s="289"/>
      <c r="O94" s="289"/>
      <c r="P94" s="289"/>
      <c r="Q94" s="289"/>
      <c r="R94" s="289"/>
      <c r="S94" s="289"/>
      <c r="T94" s="289"/>
      <c r="U94" s="289"/>
      <c r="V94" s="289"/>
      <c r="W94" s="34"/>
      <c r="X94" s="34"/>
      <c r="Y94" s="34"/>
      <c r="Z94" s="34"/>
      <c r="AA94" s="34"/>
      <c r="AB94" s="34"/>
      <c r="AC94" s="34" t="s">
        <v>2799</v>
      </c>
      <c r="AD94" s="34"/>
      <c r="AE94" s="34"/>
      <c r="AF94" s="34"/>
      <c r="AG94" s="34"/>
      <c r="AH94" s="34"/>
      <c r="AI94" s="34" t="s">
        <v>2820</v>
      </c>
      <c r="AJ94" s="332"/>
      <c r="AK94" s="290"/>
    </row>
    <row r="95" spans="5:37">
      <c r="E95" s="34" t="s">
        <v>337</v>
      </c>
      <c r="F95" s="80">
        <v>44887</v>
      </c>
      <c r="G95" s="34">
        <v>278150</v>
      </c>
      <c r="H95" s="34" t="s">
        <v>2800</v>
      </c>
      <c r="I95" s="34" t="s">
        <v>1136</v>
      </c>
      <c r="J95" s="34" t="s">
        <v>395</v>
      </c>
      <c r="K95" s="289"/>
      <c r="L95" s="289"/>
      <c r="M95" s="289"/>
      <c r="N95" s="289"/>
      <c r="O95" s="289"/>
      <c r="P95" s="289"/>
      <c r="Q95" s="289"/>
      <c r="R95" s="289"/>
      <c r="S95" s="289"/>
      <c r="T95" s="289"/>
      <c r="U95" s="289"/>
      <c r="V95" s="289"/>
      <c r="W95" s="34"/>
      <c r="X95" s="34"/>
      <c r="Y95" s="34"/>
      <c r="Z95" s="34"/>
      <c r="AA95" s="34"/>
      <c r="AB95" s="34"/>
      <c r="AC95" s="34" t="s">
        <v>1411</v>
      </c>
      <c r="AD95" s="34" t="s">
        <v>2247</v>
      </c>
      <c r="AE95" s="34"/>
      <c r="AF95" s="34"/>
      <c r="AG95" s="34"/>
      <c r="AH95" s="34"/>
      <c r="AI95" s="34" t="s">
        <v>50</v>
      </c>
      <c r="AJ95" s="332">
        <v>44889</v>
      </c>
      <c r="AK95" s="290"/>
    </row>
    <row r="96" spans="5:37">
      <c r="E96" s="34" t="s">
        <v>834</v>
      </c>
      <c r="F96" s="80">
        <v>44888</v>
      </c>
      <c r="G96" s="34">
        <v>278428</v>
      </c>
      <c r="H96" s="34" t="s">
        <v>1999</v>
      </c>
      <c r="I96" s="34" t="s">
        <v>2810</v>
      </c>
      <c r="J96" s="34" t="s">
        <v>395</v>
      </c>
      <c r="K96" s="289"/>
      <c r="L96" s="289"/>
      <c r="M96" s="289"/>
      <c r="N96" s="289"/>
      <c r="O96" s="289"/>
      <c r="P96" s="289"/>
      <c r="Q96" s="289"/>
      <c r="R96" s="289"/>
      <c r="S96" s="289"/>
      <c r="T96" s="289"/>
      <c r="U96" s="289"/>
      <c r="V96" s="289"/>
      <c r="W96" s="289"/>
      <c r="X96" s="31"/>
      <c r="Y96" s="31"/>
      <c r="Z96" s="31"/>
      <c r="AA96" s="34"/>
      <c r="AB96" s="34"/>
      <c r="AC96" s="34"/>
      <c r="AD96" s="34" t="s">
        <v>2811</v>
      </c>
      <c r="AE96" s="34"/>
      <c r="AF96" s="34"/>
      <c r="AG96" s="34" t="s">
        <v>50</v>
      </c>
      <c r="AH96" s="34"/>
      <c r="AI96" s="34" t="s">
        <v>50</v>
      </c>
      <c r="AJ96" s="332"/>
      <c r="AK96" s="290"/>
    </row>
    <row r="97" spans="4:37">
      <c r="E97" s="34" t="s">
        <v>337</v>
      </c>
      <c r="F97" s="80">
        <v>44889</v>
      </c>
      <c r="G97" s="34">
        <v>278499</v>
      </c>
      <c r="H97" s="34" t="s">
        <v>2533</v>
      </c>
      <c r="I97" s="34" t="s">
        <v>1136</v>
      </c>
      <c r="J97" s="34" t="s">
        <v>395</v>
      </c>
      <c r="K97" s="289"/>
      <c r="L97" s="289"/>
      <c r="M97" s="289"/>
      <c r="N97" s="289"/>
      <c r="O97" s="289"/>
      <c r="P97" s="289"/>
      <c r="Q97" s="289"/>
      <c r="R97" s="289"/>
      <c r="S97" s="289"/>
      <c r="T97" s="289"/>
      <c r="U97" s="289"/>
      <c r="V97" s="289"/>
      <c r="W97" s="289"/>
      <c r="X97" s="31"/>
      <c r="Y97" s="31"/>
      <c r="Z97" s="31"/>
      <c r="AA97" s="34"/>
      <c r="AB97" s="34"/>
      <c r="AC97" s="34"/>
      <c r="AD97" s="155"/>
      <c r="AE97" s="34" t="s">
        <v>1467</v>
      </c>
      <c r="AF97" s="34" t="s">
        <v>50</v>
      </c>
      <c r="AG97" s="34"/>
      <c r="AH97" s="34"/>
      <c r="AI97" s="34" t="s">
        <v>50</v>
      </c>
      <c r="AJ97" s="332">
        <v>44891</v>
      </c>
      <c r="AK97" s="290"/>
    </row>
    <row r="98" spans="4:37">
      <c r="E98" s="34" t="s">
        <v>334</v>
      </c>
      <c r="F98" s="80">
        <v>44890</v>
      </c>
      <c r="G98" s="34">
        <v>279074</v>
      </c>
      <c r="H98" s="34" t="s">
        <v>507</v>
      </c>
      <c r="I98" s="34" t="s">
        <v>2835</v>
      </c>
      <c r="J98" s="34" t="s">
        <v>395</v>
      </c>
      <c r="K98" s="289"/>
      <c r="L98" s="289"/>
      <c r="M98" s="289"/>
      <c r="N98" s="289"/>
      <c r="O98" s="289"/>
      <c r="P98" s="289"/>
      <c r="Q98" s="289"/>
      <c r="R98" s="289"/>
      <c r="S98" s="289"/>
      <c r="T98" s="289"/>
      <c r="U98" s="289"/>
      <c r="V98" s="289"/>
      <c r="W98" s="289"/>
      <c r="X98" s="289"/>
      <c r="Y98" s="289"/>
      <c r="Z98" s="289"/>
      <c r="AA98" s="34"/>
      <c r="AB98" s="34"/>
      <c r="AC98" s="34"/>
      <c r="AD98" s="34"/>
      <c r="AE98" s="34"/>
      <c r="AF98" s="34" t="s">
        <v>1467</v>
      </c>
      <c r="AG98" s="34" t="s">
        <v>50</v>
      </c>
      <c r="AH98" s="34"/>
      <c r="AI98" s="34" t="s">
        <v>50</v>
      </c>
      <c r="AJ98" s="332">
        <v>44892</v>
      </c>
      <c r="AK98" s="290"/>
    </row>
    <row r="99" spans="4:37">
      <c r="E99" s="34" t="s">
        <v>334</v>
      </c>
      <c r="F99" s="80">
        <v>44890</v>
      </c>
      <c r="G99" s="34">
        <v>278971</v>
      </c>
      <c r="H99" s="34" t="s">
        <v>1444</v>
      </c>
      <c r="I99" s="34" t="s">
        <v>2301</v>
      </c>
      <c r="J99" s="34" t="s">
        <v>395</v>
      </c>
      <c r="K99" s="289"/>
      <c r="L99" s="289"/>
      <c r="M99" s="289"/>
      <c r="N99" s="289"/>
      <c r="O99" s="289"/>
      <c r="P99" s="289"/>
      <c r="Q99" s="289"/>
      <c r="R99" s="289"/>
      <c r="S99" s="289"/>
      <c r="T99" s="289"/>
      <c r="U99" s="289"/>
      <c r="V99" s="289"/>
      <c r="W99" s="289"/>
      <c r="X99" s="289"/>
      <c r="Y99" s="289"/>
      <c r="Z99" s="289"/>
      <c r="AA99" s="34"/>
      <c r="AB99" s="34"/>
      <c r="AC99" s="34"/>
      <c r="AD99" s="34"/>
      <c r="AE99" s="34"/>
      <c r="AF99" s="34" t="s">
        <v>2836</v>
      </c>
      <c r="AG99" s="34"/>
      <c r="AH99" s="34"/>
      <c r="AI99" s="34" t="s">
        <v>50</v>
      </c>
      <c r="AJ99" s="335"/>
      <c r="AK99" s="290"/>
    </row>
    <row r="100" spans="4:37">
      <c r="E100" s="34" t="s">
        <v>334</v>
      </c>
      <c r="F100" s="80">
        <v>44894</v>
      </c>
      <c r="G100" s="34">
        <v>279088</v>
      </c>
      <c r="H100" s="34" t="s">
        <v>1994</v>
      </c>
      <c r="I100" s="34" t="s">
        <v>1671</v>
      </c>
      <c r="J100" s="34" t="s">
        <v>395</v>
      </c>
      <c r="K100" s="289"/>
      <c r="L100" s="289"/>
      <c r="M100" s="289"/>
      <c r="N100" s="289"/>
      <c r="O100" s="289"/>
      <c r="P100" s="289"/>
      <c r="Q100" s="289"/>
      <c r="R100" s="289"/>
      <c r="S100" s="289"/>
      <c r="T100" s="289"/>
      <c r="U100" s="289"/>
      <c r="V100" s="289"/>
      <c r="W100" s="289"/>
      <c r="X100" s="289"/>
      <c r="Y100" s="289"/>
      <c r="Z100" s="289"/>
      <c r="AA100" s="34"/>
      <c r="AB100" s="34"/>
      <c r="AC100" s="34"/>
      <c r="AD100" s="34"/>
      <c r="AE100" s="34"/>
      <c r="AF100" s="34"/>
      <c r="AG100" s="34" t="s">
        <v>1467</v>
      </c>
      <c r="AH100" s="34"/>
      <c r="AI100" s="31" t="s">
        <v>49</v>
      </c>
      <c r="AJ100" s="332"/>
      <c r="AK100" s="290"/>
    </row>
    <row r="101" spans="4:37">
      <c r="E101" s="31" t="s">
        <v>834</v>
      </c>
      <c r="F101" s="76">
        <v>44894</v>
      </c>
      <c r="G101" s="31">
        <v>279383</v>
      </c>
      <c r="H101" s="31" t="s">
        <v>2729</v>
      </c>
      <c r="I101" s="31" t="s">
        <v>441</v>
      </c>
      <c r="J101" s="34" t="s">
        <v>395</v>
      </c>
      <c r="K101" s="289"/>
      <c r="L101" s="289"/>
      <c r="M101" s="289"/>
      <c r="N101" s="289"/>
      <c r="O101" s="289"/>
      <c r="P101" s="289"/>
      <c r="Q101" s="289"/>
      <c r="R101" s="289"/>
      <c r="S101" s="289"/>
      <c r="T101" s="289"/>
      <c r="U101" s="289"/>
      <c r="V101" s="289"/>
      <c r="W101" s="289"/>
      <c r="X101" s="289"/>
      <c r="Y101" s="289"/>
      <c r="Z101" s="289"/>
      <c r="AA101" s="31"/>
      <c r="AB101" s="31"/>
      <c r="AC101" s="31"/>
      <c r="AD101" s="31"/>
      <c r="AE101" s="31"/>
      <c r="AF101" s="31"/>
      <c r="AG101" s="31" t="s">
        <v>2848</v>
      </c>
      <c r="AH101" s="31" t="s">
        <v>1411</v>
      </c>
      <c r="AI101" s="31" t="s">
        <v>49</v>
      </c>
      <c r="AJ101" s="332"/>
      <c r="AK101" s="290"/>
    </row>
    <row r="102" spans="4:37">
      <c r="E102" s="34" t="s">
        <v>334</v>
      </c>
      <c r="F102" s="80">
        <v>44894</v>
      </c>
      <c r="G102" s="34">
        <v>279538</v>
      </c>
      <c r="H102" s="34" t="s">
        <v>2806</v>
      </c>
      <c r="I102" s="34" t="s">
        <v>441</v>
      </c>
      <c r="J102" s="34" t="s">
        <v>395</v>
      </c>
      <c r="K102" s="289"/>
      <c r="L102" s="289"/>
      <c r="M102" s="289"/>
      <c r="N102" s="289"/>
      <c r="O102" s="289"/>
      <c r="P102" s="289"/>
      <c r="Q102" s="289"/>
      <c r="R102" s="289"/>
      <c r="S102" s="289"/>
      <c r="T102" s="289"/>
      <c r="U102" s="289"/>
      <c r="V102" s="289"/>
      <c r="W102" s="289"/>
      <c r="X102" s="289"/>
      <c r="Y102" s="289"/>
      <c r="Z102" s="289"/>
      <c r="AA102" s="31"/>
      <c r="AB102" s="34"/>
      <c r="AC102" s="34"/>
      <c r="AD102" s="34"/>
      <c r="AE102" s="34"/>
      <c r="AF102" s="34"/>
      <c r="AG102" s="34" t="s">
        <v>2848</v>
      </c>
      <c r="AH102" s="34"/>
      <c r="AI102" s="34" t="s">
        <v>50</v>
      </c>
      <c r="AJ102" s="332">
        <v>44898</v>
      </c>
      <c r="AK102" s="290"/>
    </row>
    <row r="103" spans="4:37">
      <c r="E103" s="34" t="s">
        <v>334</v>
      </c>
      <c r="F103" s="80">
        <v>44894</v>
      </c>
      <c r="G103" s="34">
        <v>280224</v>
      </c>
      <c r="H103" s="34" t="s">
        <v>1511</v>
      </c>
      <c r="I103" s="34" t="s">
        <v>443</v>
      </c>
      <c r="J103" s="34" t="s">
        <v>395</v>
      </c>
      <c r="K103" s="289"/>
      <c r="L103" s="289"/>
      <c r="M103" s="289"/>
      <c r="N103" s="289"/>
      <c r="O103" s="289"/>
      <c r="P103" s="289"/>
      <c r="Q103" s="289"/>
      <c r="R103" s="289"/>
      <c r="S103" s="289"/>
      <c r="T103" s="289"/>
      <c r="U103" s="289"/>
      <c r="V103" s="289"/>
      <c r="W103" s="289"/>
      <c r="X103" s="289"/>
      <c r="Y103" s="289"/>
      <c r="Z103" s="289"/>
      <c r="AA103" s="34"/>
      <c r="AB103" s="34"/>
      <c r="AC103" s="34"/>
      <c r="AD103" s="34"/>
      <c r="AE103" s="34"/>
      <c r="AF103" s="34"/>
      <c r="AG103" s="34" t="s">
        <v>1467</v>
      </c>
      <c r="AH103" s="34"/>
      <c r="AI103" s="34" t="s">
        <v>50</v>
      </c>
      <c r="AJ103" s="332">
        <v>44897</v>
      </c>
      <c r="AK103" s="290"/>
    </row>
    <row r="104" spans="4:37">
      <c r="E104" s="34" t="s">
        <v>334</v>
      </c>
      <c r="F104" s="80">
        <v>44894</v>
      </c>
      <c r="G104" s="34">
        <v>280180</v>
      </c>
      <c r="H104" s="34" t="s">
        <v>1994</v>
      </c>
      <c r="I104" s="34" t="s">
        <v>2849</v>
      </c>
      <c r="J104" s="289" t="s">
        <v>395</v>
      </c>
      <c r="K104" s="289"/>
      <c r="L104" s="289"/>
      <c r="M104" s="289"/>
      <c r="N104" s="289"/>
      <c r="O104" s="289"/>
      <c r="P104" s="289"/>
      <c r="Q104" s="289"/>
      <c r="R104" s="289"/>
      <c r="S104" s="289"/>
      <c r="T104" s="289"/>
      <c r="U104" s="289"/>
      <c r="V104" s="289"/>
      <c r="W104" s="289"/>
      <c r="X104" s="289"/>
      <c r="Y104" s="289"/>
      <c r="Z104" s="289"/>
      <c r="AA104" s="34"/>
      <c r="AB104" s="34"/>
      <c r="AC104" s="34"/>
      <c r="AD104" s="34"/>
      <c r="AE104" s="34"/>
      <c r="AF104" s="34"/>
      <c r="AG104" s="34" t="s">
        <v>1467</v>
      </c>
      <c r="AH104" s="34"/>
      <c r="AI104" s="34" t="s">
        <v>50</v>
      </c>
      <c r="AJ104" s="332">
        <v>44897</v>
      </c>
      <c r="AK104" s="290"/>
    </row>
    <row r="105" spans="4:37">
      <c r="E105" s="289"/>
      <c r="F105" s="332"/>
      <c r="H105" s="289"/>
      <c r="I105" s="289"/>
      <c r="J105" s="289"/>
      <c r="K105" s="289"/>
      <c r="L105" s="289"/>
      <c r="M105" s="289"/>
      <c r="N105" s="289"/>
      <c r="O105" s="289"/>
      <c r="P105" s="289"/>
      <c r="Q105" s="289"/>
      <c r="R105" s="289"/>
      <c r="S105" s="289"/>
      <c r="T105" s="289"/>
      <c r="U105" s="289"/>
      <c r="V105" s="289"/>
      <c r="W105" s="289"/>
      <c r="X105" s="289"/>
      <c r="Y105" s="289"/>
      <c r="Z105" s="289"/>
      <c r="AA105" s="289"/>
      <c r="AB105" s="289"/>
      <c r="AC105" s="289"/>
      <c r="AD105" s="289"/>
      <c r="AE105" s="289"/>
      <c r="AF105" s="289"/>
      <c r="AG105" s="289"/>
      <c r="AH105" s="289"/>
      <c r="AI105" s="289"/>
      <c r="AJ105" s="332"/>
      <c r="AK105" s="290"/>
    </row>
    <row r="106" spans="4:37">
      <c r="E106" s="289"/>
      <c r="F106" s="332"/>
      <c r="G106" s="289"/>
      <c r="H106" s="289"/>
      <c r="I106" s="289"/>
      <c r="J106" s="289"/>
      <c r="K106" s="289"/>
      <c r="L106" s="289"/>
      <c r="M106" s="289"/>
      <c r="N106" s="289"/>
      <c r="O106" s="289"/>
      <c r="P106" s="289"/>
      <c r="Q106" s="289"/>
      <c r="R106" s="289"/>
      <c r="S106" s="289"/>
      <c r="T106" s="289"/>
      <c r="U106" s="289"/>
      <c r="V106" s="289"/>
      <c r="W106" s="289"/>
      <c r="X106" s="289"/>
      <c r="Y106" s="289"/>
      <c r="Z106" s="289"/>
      <c r="AA106" s="289"/>
      <c r="AB106" s="289"/>
      <c r="AC106" s="289"/>
      <c r="AD106" s="289"/>
      <c r="AE106" s="289"/>
      <c r="AF106" s="289"/>
      <c r="AG106" s="289"/>
      <c r="AH106" s="289"/>
      <c r="AI106" s="289"/>
      <c r="AJ106" s="332"/>
      <c r="AK106" s="290"/>
    </row>
    <row r="107" spans="4:37">
      <c r="E107" s="289"/>
      <c r="F107" s="332"/>
      <c r="G107" s="289"/>
      <c r="H107" s="289"/>
      <c r="I107" s="289"/>
      <c r="J107" s="289"/>
      <c r="K107" s="289"/>
      <c r="L107" s="289"/>
      <c r="M107" s="289"/>
      <c r="N107" s="289"/>
      <c r="O107" s="289"/>
      <c r="P107" s="289"/>
      <c r="Q107" s="289"/>
      <c r="R107" s="289"/>
      <c r="S107" s="289"/>
      <c r="T107" s="289"/>
      <c r="U107" s="289"/>
      <c r="V107" s="289"/>
      <c r="W107" s="289"/>
      <c r="X107" s="289"/>
      <c r="Y107" s="289"/>
      <c r="Z107" s="289"/>
      <c r="AA107" s="289"/>
      <c r="AB107" s="289"/>
      <c r="AC107" s="289"/>
      <c r="AD107" s="289"/>
      <c r="AE107" s="289"/>
      <c r="AF107" s="289"/>
      <c r="AG107" s="289"/>
      <c r="AH107" s="289"/>
      <c r="AI107" s="289"/>
      <c r="AJ107" s="332"/>
      <c r="AK107" s="290"/>
    </row>
    <row r="108" spans="4:37">
      <c r="E108" s="289"/>
      <c r="F108" s="332"/>
      <c r="G108" s="289"/>
      <c r="H108" s="289"/>
      <c r="I108" s="289"/>
      <c r="J108" s="289"/>
      <c r="K108" s="289"/>
      <c r="L108" s="289"/>
      <c r="M108" s="289"/>
      <c r="N108" s="289"/>
      <c r="O108" s="289"/>
      <c r="P108" s="289"/>
      <c r="Q108" s="289"/>
      <c r="R108" s="289"/>
      <c r="S108" s="289"/>
      <c r="T108" s="289"/>
      <c r="U108" s="289"/>
      <c r="V108" s="289"/>
      <c r="W108" s="289"/>
      <c r="X108" s="289"/>
      <c r="Y108" s="289"/>
      <c r="Z108" s="289"/>
      <c r="AA108" s="289"/>
      <c r="AB108" s="289"/>
      <c r="AC108" s="289"/>
      <c r="AD108" s="289"/>
      <c r="AE108" s="289"/>
      <c r="AF108" s="289"/>
      <c r="AG108" s="289"/>
      <c r="AH108" s="289"/>
      <c r="AI108" s="289"/>
      <c r="AJ108" s="289"/>
      <c r="AK108" s="290"/>
    </row>
    <row r="109" spans="4:37">
      <c r="E109" s="289"/>
      <c r="F109" s="332"/>
      <c r="G109" s="289"/>
      <c r="H109" s="289"/>
      <c r="I109" s="289"/>
      <c r="J109" s="289"/>
      <c r="K109" s="289"/>
      <c r="L109" s="289"/>
      <c r="M109" s="289"/>
      <c r="N109" s="289"/>
      <c r="O109" s="289"/>
      <c r="P109" s="289"/>
      <c r="Q109" s="289"/>
      <c r="R109" s="289"/>
      <c r="S109" s="289"/>
      <c r="T109" s="289"/>
      <c r="U109" s="289"/>
      <c r="V109" s="289"/>
      <c r="W109" s="289"/>
      <c r="X109" s="289"/>
      <c r="Y109" s="289"/>
      <c r="Z109" s="289"/>
      <c r="AA109" s="289"/>
      <c r="AB109" s="289"/>
      <c r="AC109" s="289"/>
      <c r="AD109" s="289"/>
      <c r="AE109" s="289"/>
      <c r="AF109" s="289"/>
      <c r="AG109" s="289"/>
      <c r="AH109" s="289"/>
      <c r="AI109" s="289"/>
      <c r="AJ109" s="289"/>
      <c r="AK109" s="290"/>
    </row>
    <row r="110" spans="4:37">
      <c r="E110" s="289"/>
      <c r="F110" s="332"/>
      <c r="G110" s="289"/>
      <c r="H110" s="289"/>
      <c r="I110" s="289"/>
      <c r="J110" s="289"/>
      <c r="K110" s="289"/>
      <c r="L110" s="289"/>
      <c r="M110" s="289"/>
      <c r="N110" s="289"/>
      <c r="O110" s="289"/>
      <c r="P110" s="289"/>
      <c r="Q110" s="289"/>
      <c r="R110" s="289"/>
      <c r="S110" s="289"/>
      <c r="T110" s="289"/>
      <c r="U110" s="289"/>
      <c r="V110" s="289"/>
      <c r="W110" s="289"/>
      <c r="X110" s="289"/>
      <c r="Y110" s="289"/>
      <c r="Z110" s="289"/>
      <c r="AA110" s="289"/>
      <c r="AB110" s="289"/>
      <c r="AC110" s="289"/>
      <c r="AD110" s="289"/>
      <c r="AE110" s="289"/>
      <c r="AF110" s="289"/>
      <c r="AG110" s="289"/>
      <c r="AH110" s="289"/>
      <c r="AI110" s="289"/>
      <c r="AJ110" s="289"/>
      <c r="AK110" s="290"/>
    </row>
    <row r="111" spans="4:37">
      <c r="E111" s="289"/>
      <c r="F111" s="336"/>
      <c r="G111" s="337"/>
      <c r="H111" s="337"/>
      <c r="I111" s="337"/>
      <c r="J111" s="337"/>
      <c r="K111" s="337"/>
      <c r="L111" s="337"/>
      <c r="M111" s="337"/>
      <c r="N111" s="337"/>
      <c r="O111" s="337"/>
      <c r="P111" s="337"/>
      <c r="Q111" s="337"/>
      <c r="R111" s="337"/>
      <c r="S111" s="337"/>
      <c r="T111" s="337"/>
      <c r="U111" s="337"/>
      <c r="V111" s="337"/>
      <c r="W111" s="337"/>
      <c r="X111" s="337"/>
      <c r="Y111" s="337"/>
      <c r="Z111" s="337"/>
      <c r="AA111" s="337"/>
      <c r="AB111" s="337"/>
      <c r="AC111" s="337"/>
      <c r="AD111" s="337"/>
      <c r="AE111" s="337"/>
      <c r="AF111" s="337"/>
      <c r="AG111" s="337"/>
      <c r="AH111" s="337"/>
      <c r="AI111" s="289"/>
      <c r="AJ111" s="332"/>
      <c r="AK111" s="290"/>
    </row>
    <row r="112" spans="4:37">
      <c r="D112" s="68"/>
      <c r="E112" s="289"/>
      <c r="F112" s="332"/>
      <c r="G112" s="289"/>
      <c r="H112" s="289"/>
      <c r="I112" s="289"/>
      <c r="J112" s="289"/>
      <c r="K112" s="289"/>
      <c r="L112" s="289"/>
      <c r="M112" s="289"/>
      <c r="N112" s="289"/>
      <c r="O112" s="289"/>
      <c r="P112" s="289"/>
      <c r="Q112" s="289"/>
      <c r="R112" s="289"/>
      <c r="S112" s="289"/>
      <c r="T112" s="289"/>
      <c r="U112" s="289"/>
      <c r="V112" s="289"/>
      <c r="W112" s="289"/>
      <c r="X112" s="289"/>
      <c r="Y112" s="289"/>
      <c r="Z112" s="289"/>
      <c r="AA112" s="289"/>
      <c r="AB112" s="289"/>
      <c r="AC112" s="289"/>
      <c r="AD112" s="289"/>
      <c r="AE112" s="289"/>
      <c r="AF112" s="289"/>
      <c r="AG112" s="289"/>
      <c r="AH112" s="289"/>
      <c r="AI112" s="289"/>
      <c r="AJ112" s="289"/>
      <c r="AK112" s="290"/>
    </row>
    <row r="113" spans="2:37">
      <c r="E113" s="289"/>
      <c r="F113" s="332"/>
      <c r="G113" s="289"/>
      <c r="H113" s="289"/>
      <c r="I113" s="289"/>
      <c r="J113" s="289"/>
      <c r="K113" s="289"/>
      <c r="L113" s="289"/>
      <c r="M113" s="289"/>
      <c r="N113" s="289"/>
      <c r="O113" s="289"/>
      <c r="P113" s="289"/>
      <c r="Q113" s="289"/>
      <c r="R113" s="289"/>
      <c r="S113" s="289"/>
      <c r="T113" s="289"/>
      <c r="U113" s="289"/>
      <c r="V113" s="289"/>
      <c r="W113" s="289"/>
      <c r="X113" s="289"/>
      <c r="Y113" s="289"/>
      <c r="Z113" s="289"/>
      <c r="AA113" s="289"/>
      <c r="AB113" s="289"/>
      <c r="AC113" s="289"/>
      <c r="AD113" s="289"/>
      <c r="AE113" s="289"/>
      <c r="AF113" s="289"/>
      <c r="AG113" s="289"/>
      <c r="AH113" s="289"/>
      <c r="AI113" s="289"/>
      <c r="AJ113" s="289"/>
      <c r="AK113" s="290"/>
    </row>
    <row r="114" spans="2:37">
      <c r="B114" s="1"/>
      <c r="C114" s="1"/>
      <c r="D114" s="214"/>
      <c r="E114" s="289"/>
      <c r="F114" s="332"/>
      <c r="G114" s="289"/>
      <c r="H114" s="289"/>
      <c r="I114" s="289"/>
      <c r="J114" s="289"/>
      <c r="K114" s="289"/>
      <c r="L114" s="289"/>
      <c r="M114" s="289"/>
      <c r="N114" s="289"/>
      <c r="O114" s="289"/>
      <c r="P114" s="289"/>
      <c r="Q114" s="289"/>
      <c r="R114" s="289"/>
      <c r="S114" s="289"/>
      <c r="T114" s="289"/>
      <c r="U114" s="289"/>
      <c r="V114" s="289"/>
      <c r="W114" s="289"/>
      <c r="X114" s="289"/>
      <c r="Y114" s="289"/>
      <c r="Z114" s="289"/>
      <c r="AA114" s="289"/>
      <c r="AB114" s="289"/>
      <c r="AC114" s="289"/>
      <c r="AD114" s="289"/>
      <c r="AE114" s="289"/>
      <c r="AF114" s="289"/>
      <c r="AG114" s="289"/>
      <c r="AH114" s="289"/>
      <c r="AI114" s="289"/>
      <c r="AJ114" s="289"/>
      <c r="AK114" s="290"/>
    </row>
    <row r="115" spans="2:37">
      <c r="B115" s="1"/>
      <c r="C115" s="1"/>
      <c r="D115" s="214"/>
      <c r="E115" s="289"/>
      <c r="F115" s="332"/>
      <c r="G115" s="289"/>
      <c r="H115" s="289"/>
      <c r="I115" s="289"/>
      <c r="J115" s="289"/>
      <c r="K115" s="289"/>
      <c r="L115" s="289"/>
      <c r="M115" s="289"/>
      <c r="N115" s="289"/>
      <c r="O115" s="289"/>
      <c r="P115" s="289"/>
      <c r="Q115" s="289"/>
      <c r="R115" s="289"/>
      <c r="S115" s="289"/>
      <c r="T115" s="289"/>
      <c r="U115" s="289"/>
      <c r="V115" s="289"/>
      <c r="W115" s="289"/>
      <c r="X115" s="289"/>
      <c r="Y115" s="289"/>
      <c r="Z115" s="289"/>
      <c r="AA115" s="289"/>
      <c r="AB115" s="289"/>
      <c r="AC115" s="289"/>
      <c r="AD115" s="289"/>
      <c r="AE115" s="289"/>
      <c r="AF115" s="289"/>
      <c r="AG115" s="289"/>
      <c r="AH115" s="289"/>
      <c r="AI115" s="289"/>
      <c r="AJ115" s="289"/>
      <c r="AK115" s="290"/>
    </row>
    <row r="116" spans="2:37">
      <c r="E116" s="289"/>
      <c r="F116" s="332"/>
      <c r="G116" s="289"/>
      <c r="H116" s="289"/>
      <c r="I116" s="289"/>
      <c r="J116" s="289"/>
      <c r="K116" s="289"/>
      <c r="L116" s="289"/>
      <c r="M116" s="289"/>
      <c r="N116" s="289"/>
      <c r="O116" s="289"/>
      <c r="P116" s="289"/>
      <c r="Q116" s="289"/>
      <c r="R116" s="289"/>
      <c r="S116" s="289"/>
      <c r="T116" s="289"/>
      <c r="U116" s="289"/>
      <c r="V116" s="289"/>
      <c r="W116" s="289"/>
      <c r="X116" s="289"/>
      <c r="Y116" s="289"/>
      <c r="Z116" s="289"/>
      <c r="AA116" s="289"/>
      <c r="AB116" s="289"/>
      <c r="AC116" s="289"/>
      <c r="AD116" s="289"/>
      <c r="AE116" s="289"/>
      <c r="AF116" s="289"/>
      <c r="AG116" s="289"/>
      <c r="AH116" s="289"/>
      <c r="AI116" s="289"/>
      <c r="AJ116" s="332"/>
      <c r="AK116" s="290"/>
    </row>
    <row r="117" spans="2:37">
      <c r="E117" s="289"/>
      <c r="F117" s="332"/>
      <c r="G117" s="289"/>
      <c r="H117" s="289"/>
      <c r="I117" s="289"/>
      <c r="J117" s="289"/>
      <c r="K117" s="289"/>
      <c r="L117" s="289"/>
      <c r="M117" s="289"/>
      <c r="N117" s="289"/>
      <c r="O117" s="289"/>
      <c r="P117" s="289"/>
      <c r="Q117" s="289"/>
      <c r="R117" s="289"/>
      <c r="S117" s="289"/>
      <c r="T117" s="289"/>
      <c r="U117" s="289"/>
      <c r="V117" s="289"/>
      <c r="W117" s="289"/>
      <c r="X117" s="289"/>
      <c r="Y117" s="289"/>
      <c r="Z117" s="289"/>
      <c r="AA117" s="289"/>
      <c r="AB117" s="289"/>
      <c r="AC117" s="289"/>
      <c r="AD117" s="289"/>
      <c r="AE117" s="289"/>
      <c r="AF117" s="289"/>
      <c r="AG117" s="289"/>
      <c r="AH117" s="289"/>
      <c r="AI117" s="289"/>
      <c r="AJ117" s="289"/>
      <c r="AK117" s="290"/>
    </row>
    <row r="118" spans="2:37">
      <c r="E118" s="289"/>
      <c r="F118" s="332"/>
      <c r="G118" s="289"/>
      <c r="H118" s="289"/>
      <c r="I118" s="289"/>
      <c r="J118" s="289"/>
      <c r="K118" s="289"/>
      <c r="L118" s="289"/>
      <c r="M118" s="289"/>
      <c r="N118" s="289"/>
      <c r="O118" s="289"/>
      <c r="P118" s="289"/>
      <c r="Q118" s="289"/>
      <c r="R118" s="289"/>
      <c r="S118" s="289"/>
      <c r="T118" s="289"/>
      <c r="U118" s="289"/>
      <c r="V118" s="289"/>
      <c r="W118" s="289"/>
      <c r="X118" s="289"/>
      <c r="Y118" s="289"/>
      <c r="Z118" s="289"/>
      <c r="AA118" s="289"/>
      <c r="AB118" s="289"/>
      <c r="AC118" s="289"/>
      <c r="AD118" s="289"/>
      <c r="AE118" s="289"/>
      <c r="AF118" s="289"/>
      <c r="AG118" s="289"/>
      <c r="AH118" s="289"/>
      <c r="AI118" s="289"/>
      <c r="AJ118" s="289"/>
      <c r="AK118" s="290"/>
    </row>
    <row r="119" spans="2:37">
      <c r="E119" s="289"/>
      <c r="F119" s="332"/>
      <c r="G119" s="289"/>
      <c r="H119" s="289"/>
      <c r="I119" s="289"/>
      <c r="J119" s="289"/>
      <c r="K119" s="289"/>
      <c r="L119" s="289"/>
      <c r="M119" s="289"/>
      <c r="N119" s="289"/>
      <c r="O119" s="289"/>
      <c r="P119" s="289"/>
      <c r="Q119" s="289"/>
      <c r="R119" s="289"/>
      <c r="S119" s="289"/>
      <c r="T119" s="289"/>
      <c r="U119" s="289"/>
      <c r="V119" s="289"/>
      <c r="W119" s="289"/>
      <c r="X119" s="289"/>
      <c r="Y119" s="289"/>
      <c r="Z119" s="289"/>
      <c r="AA119" s="289"/>
      <c r="AB119" s="289"/>
      <c r="AC119" s="289"/>
      <c r="AD119" s="289"/>
      <c r="AE119" s="289"/>
      <c r="AF119" s="289"/>
      <c r="AG119" s="289"/>
      <c r="AH119" s="289"/>
      <c r="AI119" s="289"/>
      <c r="AJ119" s="332"/>
      <c r="AK119" s="290"/>
    </row>
    <row r="120" spans="2:37">
      <c r="E120" s="289"/>
      <c r="F120" s="332"/>
      <c r="G120" s="289"/>
      <c r="H120" s="289"/>
      <c r="I120" s="289"/>
      <c r="J120" s="289"/>
      <c r="K120" s="289"/>
      <c r="L120" s="289"/>
      <c r="M120" s="289"/>
      <c r="N120" s="289"/>
      <c r="O120" s="289"/>
      <c r="P120" s="289"/>
      <c r="Q120" s="289"/>
      <c r="R120" s="289"/>
      <c r="S120" s="289"/>
      <c r="T120" s="289"/>
      <c r="U120" s="289"/>
      <c r="V120" s="289"/>
      <c r="W120" s="289"/>
      <c r="X120" s="289"/>
      <c r="Y120" s="289"/>
      <c r="Z120" s="289"/>
      <c r="AA120" s="289"/>
      <c r="AB120" s="289"/>
      <c r="AC120" s="289"/>
      <c r="AD120" s="289"/>
      <c r="AE120" s="289"/>
      <c r="AF120" s="289"/>
      <c r="AG120" s="289"/>
      <c r="AH120" s="289"/>
      <c r="AI120" s="289"/>
      <c r="AJ120" s="289"/>
      <c r="AK120" s="290"/>
    </row>
    <row r="121" spans="2:37">
      <c r="E121" s="289"/>
      <c r="F121" s="332"/>
      <c r="G121" s="289"/>
      <c r="H121" s="289"/>
      <c r="I121" s="289"/>
      <c r="J121" s="289"/>
      <c r="K121" s="289"/>
      <c r="L121" s="289"/>
      <c r="M121" s="289"/>
      <c r="N121" s="289"/>
      <c r="O121" s="289"/>
      <c r="P121" s="289"/>
      <c r="Q121" s="289"/>
      <c r="R121" s="289"/>
      <c r="S121" s="289"/>
      <c r="T121" s="289"/>
      <c r="U121" s="289"/>
      <c r="V121" s="289"/>
      <c r="W121" s="289"/>
      <c r="X121" s="289"/>
      <c r="Y121" s="289"/>
      <c r="Z121" s="289"/>
      <c r="AA121" s="289"/>
      <c r="AB121" s="289"/>
      <c r="AC121" s="289"/>
      <c r="AD121" s="289"/>
      <c r="AE121" s="289"/>
      <c r="AF121" s="289"/>
      <c r="AG121" s="289"/>
      <c r="AH121" s="289"/>
      <c r="AI121" s="289"/>
      <c r="AJ121" s="289"/>
      <c r="AK121" s="290"/>
    </row>
    <row r="122" spans="2:37">
      <c r="E122" s="289"/>
      <c r="F122" s="332"/>
      <c r="G122" s="289"/>
      <c r="H122" s="289"/>
      <c r="I122" s="289"/>
      <c r="J122" s="289"/>
      <c r="K122" s="289"/>
      <c r="L122" s="289"/>
      <c r="M122" s="289"/>
      <c r="N122" s="289"/>
      <c r="O122" s="289"/>
      <c r="P122" s="289"/>
      <c r="Q122" s="289"/>
      <c r="R122" s="289"/>
      <c r="S122" s="289"/>
      <c r="T122" s="289"/>
      <c r="U122" s="289"/>
      <c r="V122" s="289"/>
      <c r="W122" s="289"/>
      <c r="X122" s="289"/>
      <c r="Y122" s="289"/>
      <c r="Z122" s="289"/>
      <c r="AA122" s="289"/>
      <c r="AB122" s="289"/>
      <c r="AC122" s="289"/>
      <c r="AD122" s="289"/>
      <c r="AE122" s="289"/>
      <c r="AF122" s="289"/>
      <c r="AG122" s="289"/>
      <c r="AH122" s="289"/>
      <c r="AI122" s="289"/>
      <c r="AJ122" s="289"/>
      <c r="AK122" s="290"/>
    </row>
    <row r="123" spans="2:37">
      <c r="E123" s="289"/>
      <c r="F123" s="332"/>
      <c r="G123" s="289"/>
      <c r="H123" s="289"/>
      <c r="I123" s="289"/>
      <c r="J123" s="289"/>
      <c r="K123" s="289"/>
      <c r="L123" s="289"/>
      <c r="M123" s="289"/>
      <c r="N123" s="289"/>
      <c r="O123" s="289"/>
      <c r="P123" s="289"/>
      <c r="Q123" s="289"/>
      <c r="R123" s="289"/>
      <c r="S123" s="289"/>
      <c r="T123" s="289"/>
      <c r="U123" s="289"/>
      <c r="V123" s="289"/>
      <c r="W123" s="289"/>
      <c r="X123" s="289"/>
      <c r="Y123" s="289"/>
      <c r="Z123" s="289"/>
      <c r="AA123" s="289"/>
      <c r="AB123" s="289"/>
      <c r="AC123" s="289"/>
      <c r="AD123" s="289"/>
      <c r="AE123" s="289"/>
      <c r="AF123" s="289"/>
      <c r="AG123" s="289"/>
      <c r="AH123" s="289"/>
      <c r="AI123" s="289"/>
      <c r="AJ123" s="289"/>
      <c r="AK123" s="290"/>
    </row>
    <row r="124" spans="2:37">
      <c r="E124" s="338"/>
      <c r="F124" s="339"/>
      <c r="G124" s="338"/>
      <c r="H124" s="338"/>
      <c r="I124" s="338"/>
      <c r="J124" s="338"/>
      <c r="K124" s="338"/>
      <c r="L124" s="338"/>
      <c r="M124" s="338"/>
      <c r="N124" s="338"/>
      <c r="O124" s="338"/>
      <c r="P124" s="338"/>
      <c r="Q124" s="338"/>
      <c r="R124" s="338"/>
      <c r="S124" s="338"/>
      <c r="T124" s="338"/>
      <c r="U124" s="338"/>
      <c r="V124" s="338"/>
      <c r="W124" s="338"/>
      <c r="X124" s="338"/>
      <c r="Y124" s="338"/>
      <c r="Z124" s="338"/>
      <c r="AA124" s="338"/>
      <c r="AB124" s="338"/>
      <c r="AC124" s="338"/>
      <c r="AD124" s="338"/>
      <c r="AE124" s="338"/>
      <c r="AF124" s="338"/>
      <c r="AG124" s="338"/>
      <c r="AH124" s="338"/>
      <c r="AI124" s="289"/>
      <c r="AJ124" s="289"/>
      <c r="AK124" s="290"/>
    </row>
    <row r="125" spans="2:37">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1"/>
      <c r="AJ125" s="1"/>
    </row>
    <row r="126" spans="2:37">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spans="2:37">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spans="2:37">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spans="5:36">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spans="5:36">
      <c r="E130" s="1"/>
      <c r="F130" s="1"/>
      <c r="G130" s="1"/>
      <c r="H130" s="1"/>
      <c r="I130" s="1"/>
      <c r="J130" s="1"/>
    </row>
    <row r="131" spans="5:36">
      <c r="E131" s="1"/>
      <c r="F131" s="1"/>
      <c r="G131" s="1"/>
      <c r="H131" s="1"/>
      <c r="I131" s="1"/>
      <c r="J131" s="1"/>
    </row>
    <row r="132" spans="5:36">
      <c r="E132" s="1"/>
      <c r="F132" s="1"/>
      <c r="G132" s="1"/>
      <c r="H132" s="1"/>
      <c r="I132" s="1"/>
      <c r="J132" s="1"/>
    </row>
    <row r="133" spans="5:36">
      <c r="E133" s="1"/>
      <c r="F133" s="1"/>
      <c r="G133" s="1"/>
      <c r="H133" s="1"/>
      <c r="I133" s="1"/>
      <c r="J133" s="1"/>
    </row>
    <row r="134" spans="5:36">
      <c r="E134" s="1"/>
      <c r="F134" s="1"/>
      <c r="G134" s="1"/>
      <c r="H134" s="1"/>
      <c r="I134" s="1"/>
      <c r="J134" s="1"/>
    </row>
    <row r="135" spans="5:36">
      <c r="E135" s="1"/>
      <c r="F135" s="1"/>
      <c r="G135" s="1"/>
      <c r="H135" s="1"/>
      <c r="I135" s="1"/>
      <c r="J135" s="1"/>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89E76-469F-4CC0-9FA7-CE8912F40FB9}">
  <dimension ref="B6:AL135"/>
  <sheetViews>
    <sheetView topLeftCell="U52" zoomScale="85" zoomScaleNormal="85" workbookViewId="0">
      <selection activeCell="AK76" sqref="AK76"/>
    </sheetView>
  </sheetViews>
  <sheetFormatPr defaultRowHeight="15"/>
  <cols>
    <col min="5" max="5" width="10.85546875" customWidth="1"/>
    <col min="6" max="6" width="10.5703125" bestFit="1" customWidth="1"/>
    <col min="7" max="7" width="8.140625" bestFit="1" customWidth="1"/>
    <col min="8" max="8" width="14.7109375" customWidth="1"/>
    <col min="9" max="9" width="18.28515625" bestFit="1" customWidth="1"/>
    <col min="10" max="10" width="11" customWidth="1"/>
    <col min="11" max="27" width="12.5703125" customWidth="1"/>
    <col min="28" max="31" width="16.28515625" customWidth="1"/>
    <col min="32" max="32" width="4.7109375" customWidth="1"/>
    <col min="33" max="33" width="10.42578125" bestFit="1" customWidth="1"/>
    <col min="34" max="34" width="10.42578125" customWidth="1"/>
    <col min="35" max="35" width="18.28515625" bestFit="1" customWidth="1"/>
    <col min="36" max="37" width="10.5703125" bestFit="1" customWidth="1"/>
  </cols>
  <sheetData>
    <row r="6" spans="5:37">
      <c r="F6" s="155"/>
      <c r="G6" s="155"/>
      <c r="J6" s="226" t="s">
        <v>0</v>
      </c>
      <c r="K6" s="289"/>
      <c r="L6" s="290"/>
      <c r="M6" s="290"/>
      <c r="N6" s="290"/>
      <c r="O6" s="290"/>
      <c r="P6" s="290"/>
      <c r="Q6" s="290"/>
      <c r="R6" s="290"/>
      <c r="S6" s="290"/>
      <c r="T6" s="290"/>
      <c r="U6" s="290"/>
      <c r="V6" s="290"/>
      <c r="W6" s="290"/>
      <c r="X6" s="290"/>
      <c r="Y6" s="290"/>
      <c r="Z6" s="290"/>
      <c r="AA6" s="290"/>
      <c r="AB6" s="290"/>
      <c r="AC6" s="290"/>
      <c r="AD6" s="290"/>
      <c r="AE6" s="290"/>
      <c r="AF6" s="290"/>
      <c r="AG6" s="290"/>
      <c r="AH6" s="290"/>
      <c r="AI6" s="125"/>
    </row>
    <row r="7" spans="5:37" ht="45">
      <c r="E7" s="3" t="s">
        <v>15</v>
      </c>
      <c r="F7" s="88" t="s">
        <v>340</v>
      </c>
      <c r="G7" s="89" t="s">
        <v>257</v>
      </c>
      <c r="H7" s="3" t="s">
        <v>11</v>
      </c>
      <c r="I7" s="89" t="s">
        <v>43</v>
      </c>
      <c r="J7" s="212" t="s">
        <v>259</v>
      </c>
      <c r="K7" s="332">
        <v>44900</v>
      </c>
      <c r="L7" s="332">
        <v>44902</v>
      </c>
      <c r="M7" s="332">
        <v>44903</v>
      </c>
      <c r="N7" s="332">
        <v>44904</v>
      </c>
      <c r="O7" s="332">
        <v>44905</v>
      </c>
      <c r="P7" s="332">
        <v>44907</v>
      </c>
      <c r="Q7" s="332">
        <v>44908</v>
      </c>
      <c r="R7" s="332">
        <v>44909</v>
      </c>
      <c r="S7" s="332">
        <v>44910</v>
      </c>
      <c r="T7" s="332">
        <v>44911</v>
      </c>
      <c r="U7" s="332">
        <v>44912</v>
      </c>
      <c r="V7" s="332">
        <v>44914</v>
      </c>
      <c r="W7" s="332">
        <v>44915</v>
      </c>
      <c r="X7" s="332">
        <v>44916</v>
      </c>
      <c r="Y7" s="332">
        <v>44917</v>
      </c>
      <c r="Z7" s="332">
        <v>44918</v>
      </c>
      <c r="AA7" s="332">
        <v>44919</v>
      </c>
      <c r="AB7" s="332" t="s">
        <v>2919</v>
      </c>
      <c r="AC7" s="332">
        <v>44921</v>
      </c>
      <c r="AD7" s="332">
        <v>44922</v>
      </c>
      <c r="AE7" s="332">
        <v>44923</v>
      </c>
      <c r="AF7" s="332">
        <v>44924</v>
      </c>
      <c r="AG7" s="332">
        <v>44925</v>
      </c>
      <c r="AH7" s="332">
        <v>44926</v>
      </c>
      <c r="AI7" s="258" t="s">
        <v>2057</v>
      </c>
      <c r="AJ7" s="258"/>
      <c r="AK7" s="1"/>
    </row>
    <row r="8" spans="5:37">
      <c r="E8" s="34" t="s">
        <v>834</v>
      </c>
      <c r="F8" s="80">
        <v>44894</v>
      </c>
      <c r="G8" s="34">
        <v>279383</v>
      </c>
      <c r="H8" s="34" t="s">
        <v>2729</v>
      </c>
      <c r="I8" s="34" t="s">
        <v>441</v>
      </c>
      <c r="J8" s="87" t="s">
        <v>1467</v>
      </c>
      <c r="K8" s="346" t="s">
        <v>1467</v>
      </c>
      <c r="L8" s="346"/>
      <c r="M8" s="346"/>
      <c r="N8" s="346"/>
      <c r="O8" s="346"/>
      <c r="P8" s="346"/>
      <c r="Q8" s="346"/>
      <c r="R8" s="346"/>
      <c r="S8" s="346"/>
      <c r="T8" s="346"/>
      <c r="U8" s="346"/>
      <c r="V8" s="346"/>
      <c r="W8" s="346"/>
      <c r="X8" s="346"/>
      <c r="Y8" s="346"/>
      <c r="Z8" s="346"/>
      <c r="AA8" s="346"/>
      <c r="AB8" s="346"/>
      <c r="AC8" s="346"/>
      <c r="AD8" s="346"/>
      <c r="AE8" s="346"/>
      <c r="AF8" s="346"/>
      <c r="AG8" s="346"/>
      <c r="AH8" s="346"/>
      <c r="AI8" s="34" t="s">
        <v>50</v>
      </c>
      <c r="AJ8" s="332">
        <v>44903</v>
      </c>
      <c r="AK8" s="289"/>
    </row>
    <row r="9" spans="5:37">
      <c r="E9" s="34" t="s">
        <v>834</v>
      </c>
      <c r="F9" s="80">
        <v>44900</v>
      </c>
      <c r="G9" s="34">
        <v>280188</v>
      </c>
      <c r="H9" s="34" t="s">
        <v>2850</v>
      </c>
      <c r="I9" s="34" t="s">
        <v>441</v>
      </c>
      <c r="J9" s="34" t="s">
        <v>395</v>
      </c>
      <c r="K9" s="34" t="s">
        <v>1467</v>
      </c>
      <c r="L9" s="34" t="s">
        <v>50</v>
      </c>
      <c r="M9" s="34"/>
      <c r="N9" s="34"/>
      <c r="O9" s="34"/>
      <c r="P9" s="34"/>
      <c r="Q9" s="34"/>
      <c r="R9" s="34"/>
      <c r="S9" s="34"/>
      <c r="T9" s="34"/>
      <c r="U9" s="34"/>
      <c r="V9" s="34"/>
      <c r="W9" s="34"/>
      <c r="X9" s="34"/>
      <c r="Y9" s="34"/>
      <c r="Z9" s="34"/>
      <c r="AA9" s="34"/>
      <c r="AB9" s="34"/>
      <c r="AC9" s="34"/>
      <c r="AD9" s="34"/>
      <c r="AE9" s="34"/>
      <c r="AF9" s="34"/>
      <c r="AG9" s="34"/>
      <c r="AH9" s="34"/>
      <c r="AI9" s="34" t="s">
        <v>50</v>
      </c>
      <c r="AJ9" s="332"/>
      <c r="AK9" s="289"/>
    </row>
    <row r="10" spans="5:37">
      <c r="E10" s="34" t="s">
        <v>246</v>
      </c>
      <c r="F10" s="80">
        <v>44902</v>
      </c>
      <c r="G10" s="34">
        <v>282599</v>
      </c>
      <c r="H10" s="34" t="s">
        <v>2851</v>
      </c>
      <c r="I10" s="34" t="s">
        <v>2852</v>
      </c>
      <c r="J10" s="34" t="s">
        <v>1467</v>
      </c>
      <c r="K10" s="34"/>
      <c r="L10" s="34" t="s">
        <v>1467</v>
      </c>
      <c r="M10" s="34"/>
      <c r="N10" s="34"/>
      <c r="O10" s="34"/>
      <c r="P10" s="34"/>
      <c r="Q10" s="34"/>
      <c r="R10" s="34"/>
      <c r="S10" s="34"/>
      <c r="T10" s="34"/>
      <c r="U10" s="34"/>
      <c r="V10" s="34"/>
      <c r="W10" s="34"/>
      <c r="X10" s="34"/>
      <c r="Y10" s="34"/>
      <c r="Z10" s="34"/>
      <c r="AA10" s="34"/>
      <c r="AB10" s="34"/>
      <c r="AC10" s="34"/>
      <c r="AD10" s="34"/>
      <c r="AE10" s="34"/>
      <c r="AF10" s="34"/>
      <c r="AG10" s="34"/>
      <c r="AH10" s="34"/>
      <c r="AI10" s="31" t="s">
        <v>49</v>
      </c>
      <c r="AJ10" s="332"/>
      <c r="AK10" s="289"/>
    </row>
    <row r="11" spans="5:37">
      <c r="E11" s="34" t="s">
        <v>834</v>
      </c>
      <c r="F11" s="80">
        <v>44898</v>
      </c>
      <c r="G11" s="34">
        <v>281766</v>
      </c>
      <c r="H11" s="34" t="s">
        <v>2035</v>
      </c>
      <c r="I11" s="34" t="s">
        <v>441</v>
      </c>
      <c r="J11" s="34" t="s">
        <v>1467</v>
      </c>
      <c r="K11" s="34"/>
      <c r="L11" s="34" t="s">
        <v>2063</v>
      </c>
      <c r="M11" s="34"/>
      <c r="N11" s="34"/>
      <c r="O11" s="34"/>
      <c r="P11" s="34"/>
      <c r="Q11" s="34"/>
      <c r="R11" s="34"/>
      <c r="S11" s="34"/>
      <c r="T11" s="34"/>
      <c r="U11" s="34"/>
      <c r="V11" s="34"/>
      <c r="W11" s="34"/>
      <c r="X11" s="34"/>
      <c r="Y11" s="34"/>
      <c r="Z11" s="34"/>
      <c r="AA11" s="34"/>
      <c r="AB11" s="34"/>
      <c r="AC11" s="34"/>
      <c r="AD11" s="34"/>
      <c r="AE11" s="34"/>
      <c r="AF11" s="34"/>
      <c r="AG11" s="34"/>
      <c r="AH11" s="34"/>
      <c r="AI11" s="34" t="s">
        <v>50</v>
      </c>
      <c r="AJ11" s="332"/>
      <c r="AK11" s="289"/>
    </row>
    <row r="12" spans="5:37">
      <c r="E12" s="34" t="s">
        <v>59</v>
      </c>
      <c r="F12" s="80">
        <v>44903</v>
      </c>
      <c r="G12" s="34">
        <v>283415</v>
      </c>
      <c r="H12" s="34" t="s">
        <v>2853</v>
      </c>
      <c r="I12" s="34" t="s">
        <v>925</v>
      </c>
      <c r="J12" s="34" t="s">
        <v>1467</v>
      </c>
      <c r="K12" s="34"/>
      <c r="L12" s="34"/>
      <c r="M12" s="34" t="s">
        <v>1467</v>
      </c>
      <c r="N12" s="34"/>
      <c r="O12" s="34"/>
      <c r="P12" s="34"/>
      <c r="Q12" s="34"/>
      <c r="R12" s="34"/>
      <c r="S12" s="34"/>
      <c r="T12" s="34"/>
      <c r="U12" s="34"/>
      <c r="V12" s="34"/>
      <c r="W12" s="34"/>
      <c r="X12" s="34"/>
      <c r="Y12" s="34"/>
      <c r="Z12" s="34"/>
      <c r="AA12" s="34"/>
      <c r="AB12" s="34"/>
      <c r="AC12" s="34"/>
      <c r="AD12" s="34"/>
      <c r="AE12" s="34"/>
      <c r="AF12" s="34"/>
      <c r="AG12" s="34"/>
      <c r="AH12" s="34"/>
      <c r="AI12" s="317" t="s">
        <v>50</v>
      </c>
      <c r="AJ12" s="332">
        <v>44905</v>
      </c>
      <c r="AK12" s="289"/>
    </row>
    <row r="13" spans="5:37">
      <c r="E13" s="34" t="s">
        <v>59</v>
      </c>
      <c r="F13" s="80">
        <v>44903</v>
      </c>
      <c r="G13" s="34">
        <v>283022</v>
      </c>
      <c r="H13" s="34" t="s">
        <v>2854</v>
      </c>
      <c r="I13" s="34" t="s">
        <v>788</v>
      </c>
      <c r="J13" s="34" t="s">
        <v>395</v>
      </c>
      <c r="K13" s="34"/>
      <c r="L13" s="34"/>
      <c r="M13" s="34" t="s">
        <v>1411</v>
      </c>
      <c r="N13" s="34"/>
      <c r="O13" s="34"/>
      <c r="P13" s="34" t="s">
        <v>1467</v>
      </c>
      <c r="Q13" s="34"/>
      <c r="R13" s="34"/>
      <c r="S13" s="34"/>
      <c r="T13" s="34"/>
      <c r="U13" s="34"/>
      <c r="V13" s="34"/>
      <c r="W13" s="34"/>
      <c r="X13" s="34"/>
      <c r="Y13" s="34"/>
      <c r="Z13" s="34"/>
      <c r="AA13" s="34"/>
      <c r="AB13" s="34"/>
      <c r="AC13" s="34"/>
      <c r="AD13" s="34"/>
      <c r="AE13" s="34"/>
      <c r="AF13" s="34"/>
      <c r="AG13" s="34"/>
      <c r="AH13" s="34"/>
      <c r="AI13" s="35" t="s">
        <v>50</v>
      </c>
      <c r="AJ13" s="333">
        <v>44907</v>
      </c>
      <c r="AK13" s="289"/>
    </row>
    <row r="14" spans="5:37">
      <c r="E14" s="34" t="s">
        <v>834</v>
      </c>
      <c r="F14" s="80">
        <v>44903</v>
      </c>
      <c r="G14" s="34">
        <v>283230</v>
      </c>
      <c r="H14" s="34" t="s">
        <v>2855</v>
      </c>
      <c r="I14" s="34" t="s">
        <v>2272</v>
      </c>
      <c r="J14" s="34" t="s">
        <v>395</v>
      </c>
      <c r="K14" s="34"/>
      <c r="L14" s="34"/>
      <c r="M14" s="34" t="s">
        <v>2052</v>
      </c>
      <c r="N14" s="34"/>
      <c r="O14" s="34"/>
      <c r="P14" s="34"/>
      <c r="Q14" s="34"/>
      <c r="R14" s="34"/>
      <c r="S14" s="34"/>
      <c r="T14" s="34"/>
      <c r="U14" s="34"/>
      <c r="V14" s="34"/>
      <c r="W14" s="34"/>
      <c r="X14" s="34"/>
      <c r="Y14" s="34"/>
      <c r="Z14" s="34"/>
      <c r="AA14" s="34"/>
      <c r="AB14" s="34"/>
      <c r="AC14" s="34"/>
      <c r="AD14" s="34"/>
      <c r="AE14" s="34"/>
      <c r="AF14" s="34"/>
      <c r="AG14" s="34"/>
      <c r="AH14" s="34"/>
      <c r="AI14" s="34" t="s">
        <v>50</v>
      </c>
      <c r="AJ14" s="332">
        <v>44905</v>
      </c>
      <c r="AK14" s="289"/>
    </row>
    <row r="15" spans="5:37">
      <c r="E15" s="34" t="s">
        <v>246</v>
      </c>
      <c r="F15" s="80">
        <v>44903</v>
      </c>
      <c r="G15" s="34">
        <v>283350</v>
      </c>
      <c r="H15" s="34" t="s">
        <v>2851</v>
      </c>
      <c r="I15" s="34" t="s">
        <v>2856</v>
      </c>
      <c r="J15" s="34" t="s">
        <v>395</v>
      </c>
      <c r="K15" s="34"/>
      <c r="L15" s="34"/>
      <c r="M15" s="34" t="s">
        <v>395</v>
      </c>
      <c r="N15" s="34"/>
      <c r="O15" s="34"/>
      <c r="P15" s="34"/>
      <c r="Q15" s="34"/>
      <c r="R15" s="34"/>
      <c r="S15" s="34"/>
      <c r="T15" s="34"/>
      <c r="U15" s="34"/>
      <c r="V15" s="34"/>
      <c r="W15" s="34"/>
      <c r="X15" s="34"/>
      <c r="Y15" s="34"/>
      <c r="Z15" s="34"/>
      <c r="AA15" s="34"/>
      <c r="AB15" s="34"/>
      <c r="AC15" s="34"/>
      <c r="AD15" s="34"/>
      <c r="AE15" s="34"/>
      <c r="AF15" s="34"/>
      <c r="AG15" s="34"/>
      <c r="AH15" s="34"/>
      <c r="AI15" s="316" t="s">
        <v>50</v>
      </c>
      <c r="AJ15" s="332"/>
      <c r="AK15" s="289"/>
    </row>
    <row r="16" spans="5:37">
      <c r="E16" s="34" t="s">
        <v>246</v>
      </c>
      <c r="F16" s="80">
        <v>44903</v>
      </c>
      <c r="G16" s="34">
        <v>283258</v>
      </c>
      <c r="H16" s="34" t="s">
        <v>2857</v>
      </c>
      <c r="I16" s="34" t="s">
        <v>2858</v>
      </c>
      <c r="J16" s="34" t="s">
        <v>395</v>
      </c>
      <c r="K16" s="34"/>
      <c r="L16" s="34" t="s">
        <v>1467</v>
      </c>
      <c r="M16" s="155"/>
      <c r="N16" s="155"/>
      <c r="O16" s="155"/>
      <c r="P16" s="155"/>
      <c r="Q16" s="155"/>
      <c r="R16" s="155"/>
      <c r="S16" s="155"/>
      <c r="T16" s="155"/>
      <c r="U16" s="155"/>
      <c r="V16" s="155"/>
      <c r="W16" s="155"/>
      <c r="X16" s="155"/>
      <c r="Y16" s="155"/>
      <c r="Z16" s="155"/>
      <c r="AA16" s="155"/>
      <c r="AB16" s="155"/>
      <c r="AC16" s="155"/>
      <c r="AD16" s="155"/>
      <c r="AE16" s="155"/>
      <c r="AF16" s="155"/>
      <c r="AG16" s="155"/>
      <c r="AH16" s="155"/>
      <c r="AI16" s="34" t="s">
        <v>50</v>
      </c>
      <c r="AJ16" s="332">
        <v>44902</v>
      </c>
      <c r="AK16" s="289"/>
    </row>
    <row r="17" spans="5:37">
      <c r="E17" s="34" t="s">
        <v>2859</v>
      </c>
      <c r="F17" s="80">
        <v>44902</v>
      </c>
      <c r="G17" s="34">
        <v>281767</v>
      </c>
      <c r="H17" s="34" t="s">
        <v>2860</v>
      </c>
      <c r="I17" s="34" t="s">
        <v>788</v>
      </c>
      <c r="J17" s="34" t="s">
        <v>395</v>
      </c>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t="s">
        <v>2861</v>
      </c>
      <c r="AJ17" s="332">
        <v>44902</v>
      </c>
      <c r="AK17" s="289"/>
    </row>
    <row r="18" spans="5:37">
      <c r="E18" s="34" t="s">
        <v>246</v>
      </c>
      <c r="F18" s="80">
        <v>44902</v>
      </c>
      <c r="G18" s="34">
        <v>283467</v>
      </c>
      <c r="H18" s="34" t="s">
        <v>525</v>
      </c>
      <c r="I18" s="34" t="s">
        <v>2862</v>
      </c>
      <c r="J18" s="34" t="s">
        <v>395</v>
      </c>
      <c r="K18" s="34"/>
      <c r="L18" s="34"/>
      <c r="M18" s="34" t="s">
        <v>2863</v>
      </c>
      <c r="N18" s="34"/>
      <c r="O18" s="34"/>
      <c r="P18" s="34"/>
      <c r="Q18" s="34"/>
      <c r="R18" s="34"/>
      <c r="S18" s="34"/>
      <c r="T18" s="34"/>
      <c r="U18" s="34"/>
      <c r="V18" s="34"/>
      <c r="W18" s="34"/>
      <c r="X18" s="34"/>
      <c r="Y18" s="34"/>
      <c r="Z18" s="34"/>
      <c r="AA18" s="34"/>
      <c r="AB18" s="34"/>
      <c r="AC18" s="34"/>
      <c r="AD18" s="34"/>
      <c r="AE18" s="34"/>
      <c r="AF18" s="34"/>
      <c r="AG18" s="34"/>
      <c r="AH18" s="34"/>
      <c r="AI18" s="34" t="s">
        <v>50</v>
      </c>
      <c r="AJ18" s="332">
        <v>44902</v>
      </c>
      <c r="AK18" s="289"/>
    </row>
    <row r="19" spans="5:37">
      <c r="E19" s="34" t="s">
        <v>59</v>
      </c>
      <c r="F19" s="80">
        <v>44903</v>
      </c>
      <c r="G19" s="34">
        <v>283586</v>
      </c>
      <c r="H19" s="34" t="s">
        <v>2437</v>
      </c>
      <c r="I19" s="34" t="s">
        <v>788</v>
      </c>
      <c r="J19" s="34" t="s">
        <v>395</v>
      </c>
      <c r="K19" s="31"/>
      <c r="L19" s="31"/>
      <c r="M19" s="34"/>
      <c r="N19" s="34" t="s">
        <v>1411</v>
      </c>
      <c r="O19" s="34"/>
      <c r="P19" s="34"/>
      <c r="Q19" s="34"/>
      <c r="R19" s="34"/>
      <c r="S19" s="34"/>
      <c r="T19" s="34" t="s">
        <v>1467</v>
      </c>
      <c r="U19" s="34"/>
      <c r="V19" s="34" t="s">
        <v>395</v>
      </c>
      <c r="W19" s="34" t="s">
        <v>2247</v>
      </c>
      <c r="X19" s="34"/>
      <c r="Y19" s="34"/>
      <c r="Z19" s="34"/>
      <c r="AA19" s="34"/>
      <c r="AB19" s="34"/>
      <c r="AC19" s="34"/>
      <c r="AD19" s="34"/>
      <c r="AE19" s="34"/>
      <c r="AF19" s="34"/>
      <c r="AG19" s="34"/>
      <c r="AH19" s="34"/>
      <c r="AI19" s="34" t="s">
        <v>50</v>
      </c>
      <c r="AJ19" s="332">
        <v>44915</v>
      </c>
      <c r="AK19" s="289"/>
    </row>
    <row r="20" spans="5:37">
      <c r="E20" s="34" t="s">
        <v>59</v>
      </c>
      <c r="F20" s="80">
        <v>44904</v>
      </c>
      <c r="G20" s="87">
        <v>283677</v>
      </c>
      <c r="H20" s="87" t="s">
        <v>2865</v>
      </c>
      <c r="I20" s="87" t="s">
        <v>788</v>
      </c>
      <c r="J20" s="87" t="s">
        <v>395</v>
      </c>
      <c r="K20" s="34"/>
      <c r="L20" s="34"/>
      <c r="M20" s="34"/>
      <c r="N20" s="34" t="s">
        <v>2864</v>
      </c>
      <c r="O20" s="34"/>
      <c r="P20" s="34"/>
      <c r="Q20" s="34"/>
      <c r="R20" s="34"/>
      <c r="S20" s="34"/>
      <c r="T20" s="34"/>
      <c r="U20" s="34"/>
      <c r="V20" s="34"/>
      <c r="W20" s="34"/>
      <c r="X20" s="34"/>
      <c r="Y20" s="34"/>
      <c r="Z20" s="34"/>
      <c r="AA20" s="34"/>
      <c r="AB20" s="34"/>
      <c r="AC20" s="34"/>
      <c r="AD20" s="34"/>
      <c r="AE20" s="34"/>
      <c r="AF20" s="34"/>
      <c r="AG20" s="34"/>
      <c r="AH20" s="34"/>
      <c r="AI20" s="34" t="s">
        <v>50</v>
      </c>
      <c r="AJ20" s="332">
        <v>44904</v>
      </c>
      <c r="AK20" s="289"/>
    </row>
    <row r="21" spans="5:37">
      <c r="E21" s="34" t="s">
        <v>834</v>
      </c>
      <c r="F21" s="80">
        <v>44905</v>
      </c>
      <c r="G21" s="34">
        <v>283625</v>
      </c>
      <c r="H21" s="34" t="s">
        <v>2262</v>
      </c>
      <c r="I21" s="34" t="s">
        <v>441</v>
      </c>
      <c r="J21" s="34" t="s">
        <v>395</v>
      </c>
      <c r="K21" s="34"/>
      <c r="L21" s="34"/>
      <c r="M21" s="34"/>
      <c r="N21" s="34" t="s">
        <v>395</v>
      </c>
      <c r="O21" s="34" t="s">
        <v>1467</v>
      </c>
      <c r="P21" s="34"/>
      <c r="Q21" s="34"/>
      <c r="R21" s="34"/>
      <c r="S21" s="34"/>
      <c r="T21" s="34"/>
      <c r="U21" s="34"/>
      <c r="V21" s="34"/>
      <c r="W21" s="34"/>
      <c r="X21" s="34"/>
      <c r="Y21" s="34"/>
      <c r="Z21" s="34"/>
      <c r="AA21" s="34"/>
      <c r="AB21" s="34"/>
      <c r="AC21" s="34"/>
      <c r="AD21" s="34"/>
      <c r="AE21" s="34"/>
      <c r="AF21" s="34"/>
      <c r="AG21" s="34"/>
      <c r="AH21" s="34"/>
      <c r="AI21" s="34" t="s">
        <v>50</v>
      </c>
      <c r="AJ21" s="332">
        <v>44905</v>
      </c>
      <c r="AK21" s="289"/>
    </row>
    <row r="22" spans="5:37">
      <c r="E22" s="34" t="s">
        <v>59</v>
      </c>
      <c r="F22" s="80">
        <v>44905</v>
      </c>
      <c r="G22" s="34">
        <v>284289</v>
      </c>
      <c r="H22" s="34" t="s">
        <v>2853</v>
      </c>
      <c r="I22" s="34" t="s">
        <v>788</v>
      </c>
      <c r="J22" s="34" t="s">
        <v>395</v>
      </c>
      <c r="K22" s="34"/>
      <c r="L22" s="34"/>
      <c r="M22" s="34"/>
      <c r="N22" s="34"/>
      <c r="O22" s="34" t="s">
        <v>395</v>
      </c>
      <c r="P22" s="34" t="s">
        <v>2407</v>
      </c>
      <c r="Q22" s="34" t="s">
        <v>2063</v>
      </c>
      <c r="R22" s="34"/>
      <c r="S22" s="34"/>
      <c r="T22" s="34"/>
      <c r="U22" s="34"/>
      <c r="V22" s="34"/>
      <c r="W22" s="34"/>
      <c r="X22" s="34"/>
      <c r="Y22" s="34"/>
      <c r="Z22" s="34"/>
      <c r="AA22" s="34"/>
      <c r="AB22" s="34"/>
      <c r="AC22" s="34"/>
      <c r="AD22" s="34"/>
      <c r="AE22" s="34"/>
      <c r="AF22" s="34"/>
      <c r="AG22" s="34"/>
      <c r="AH22" s="34"/>
      <c r="AI22" s="34" t="s">
        <v>50</v>
      </c>
      <c r="AJ22" s="332">
        <v>44907</v>
      </c>
      <c r="AK22" s="289"/>
    </row>
    <row r="23" spans="5:37">
      <c r="E23" s="34" t="s">
        <v>834</v>
      </c>
      <c r="F23" s="80">
        <v>44900</v>
      </c>
      <c r="G23" s="34">
        <v>282512</v>
      </c>
      <c r="H23" s="34" t="s">
        <v>1537</v>
      </c>
      <c r="I23" s="34" t="s">
        <v>2866</v>
      </c>
      <c r="J23" s="34" t="s">
        <v>395</v>
      </c>
      <c r="K23" s="34"/>
      <c r="L23" s="34"/>
      <c r="M23" s="34"/>
      <c r="N23" s="34"/>
      <c r="O23" s="34" t="s">
        <v>1467</v>
      </c>
      <c r="P23" s="34"/>
      <c r="Q23" s="34"/>
      <c r="R23" s="34"/>
      <c r="S23" s="34"/>
      <c r="T23" s="34"/>
      <c r="U23" s="34"/>
      <c r="V23" s="34"/>
      <c r="W23" s="34"/>
      <c r="X23" s="34"/>
      <c r="Y23" s="34"/>
      <c r="Z23" s="34"/>
      <c r="AA23" s="34"/>
      <c r="AB23" s="34"/>
      <c r="AC23" s="34"/>
      <c r="AD23" s="34"/>
      <c r="AE23" s="34"/>
      <c r="AF23" s="34"/>
      <c r="AG23" s="34"/>
      <c r="AH23" s="34"/>
      <c r="AI23" s="34" t="s">
        <v>50</v>
      </c>
      <c r="AJ23" s="332">
        <v>44905</v>
      </c>
      <c r="AK23" s="289"/>
    </row>
    <row r="24" spans="5:37">
      <c r="E24" s="34" t="s">
        <v>2868</v>
      </c>
      <c r="F24" s="80">
        <v>44902</v>
      </c>
      <c r="G24" s="34">
        <v>283445</v>
      </c>
      <c r="H24" s="34" t="s">
        <v>2867</v>
      </c>
      <c r="I24" s="34" t="s">
        <v>441</v>
      </c>
      <c r="J24" s="34" t="s">
        <v>395</v>
      </c>
      <c r="K24" s="31"/>
      <c r="L24" s="31"/>
      <c r="M24" s="34"/>
      <c r="N24" s="34"/>
      <c r="O24" s="34"/>
      <c r="P24" s="34" t="s">
        <v>1467</v>
      </c>
      <c r="Q24" s="34"/>
      <c r="R24" s="34"/>
      <c r="S24" s="34"/>
      <c r="T24" s="34"/>
      <c r="U24" s="34"/>
      <c r="V24" s="34"/>
      <c r="W24" s="34"/>
      <c r="X24" s="34"/>
      <c r="Y24" s="34"/>
      <c r="Z24" s="34"/>
      <c r="AA24" s="34"/>
      <c r="AB24" s="34"/>
      <c r="AC24" s="34"/>
      <c r="AD24" s="34"/>
      <c r="AE24" s="34"/>
      <c r="AF24" s="34"/>
      <c r="AG24" s="34"/>
      <c r="AH24" s="34"/>
      <c r="AI24" s="34" t="s">
        <v>50</v>
      </c>
      <c r="AJ24" s="332">
        <v>44907</v>
      </c>
      <c r="AK24" s="289"/>
    </row>
    <row r="25" spans="5:37" ht="30">
      <c r="E25" s="34" t="s">
        <v>2868</v>
      </c>
      <c r="F25" s="80">
        <v>44907</v>
      </c>
      <c r="G25" s="34">
        <v>284840</v>
      </c>
      <c r="H25" s="34" t="s">
        <v>2869</v>
      </c>
      <c r="I25" s="34" t="s">
        <v>441</v>
      </c>
      <c r="J25" s="34" t="s">
        <v>395</v>
      </c>
      <c r="K25" s="31"/>
      <c r="L25" s="31"/>
      <c r="M25" s="34"/>
      <c r="N25" s="34"/>
      <c r="O25" s="34"/>
      <c r="P25" s="35" t="s">
        <v>1467</v>
      </c>
      <c r="Q25" s="35" t="s">
        <v>2876</v>
      </c>
      <c r="R25" s="34" t="s">
        <v>2063</v>
      </c>
      <c r="S25" s="35"/>
      <c r="T25" s="35"/>
      <c r="U25" s="35"/>
      <c r="V25" s="35"/>
      <c r="W25" s="35"/>
      <c r="X25" s="35"/>
      <c r="Y25" s="35"/>
      <c r="Z25" s="35"/>
      <c r="AA25" s="35"/>
      <c r="AB25" s="35"/>
      <c r="AC25" s="35"/>
      <c r="AD25" s="35"/>
      <c r="AE25" s="35"/>
      <c r="AF25" s="35"/>
      <c r="AG25" s="35"/>
      <c r="AH25" s="35"/>
      <c r="AI25" s="34" t="s">
        <v>50</v>
      </c>
      <c r="AJ25" s="332">
        <v>44910</v>
      </c>
      <c r="AK25" s="289"/>
    </row>
    <row r="26" spans="5:37">
      <c r="E26" s="34" t="s">
        <v>2868</v>
      </c>
      <c r="F26" s="80">
        <v>44905</v>
      </c>
      <c r="G26" s="34">
        <v>284338</v>
      </c>
      <c r="H26" s="34" t="s">
        <v>2870</v>
      </c>
      <c r="I26" s="34" t="s">
        <v>2272</v>
      </c>
      <c r="J26" s="34" t="s">
        <v>395</v>
      </c>
      <c r="K26" s="34"/>
      <c r="L26" s="34"/>
      <c r="M26" s="34"/>
      <c r="N26" s="34"/>
      <c r="O26" s="34"/>
      <c r="P26" s="34" t="s">
        <v>2871</v>
      </c>
      <c r="Q26" s="34"/>
      <c r="R26" s="34"/>
      <c r="S26" s="34"/>
      <c r="T26" s="34"/>
      <c r="U26" s="34"/>
      <c r="V26" s="34"/>
      <c r="W26" s="34"/>
      <c r="X26" s="34"/>
      <c r="Y26" s="34"/>
      <c r="Z26" s="34"/>
      <c r="AA26" s="34"/>
      <c r="AB26" s="34"/>
      <c r="AC26" s="34"/>
      <c r="AD26" s="34"/>
      <c r="AE26" s="34"/>
      <c r="AF26" s="34"/>
      <c r="AG26" s="34"/>
      <c r="AH26" s="34"/>
      <c r="AI26" s="34" t="s">
        <v>50</v>
      </c>
      <c r="AJ26" s="332">
        <v>44907</v>
      </c>
      <c r="AK26" s="289"/>
    </row>
    <row r="27" spans="5:37">
      <c r="E27" s="34" t="s">
        <v>2868</v>
      </c>
      <c r="F27" s="80">
        <v>44906</v>
      </c>
      <c r="G27" s="34">
        <v>284434</v>
      </c>
      <c r="H27" s="34" t="s">
        <v>2872</v>
      </c>
      <c r="I27" s="34" t="s">
        <v>788</v>
      </c>
      <c r="J27" s="34" t="s">
        <v>395</v>
      </c>
      <c r="K27" s="31"/>
      <c r="L27" s="31"/>
      <c r="M27" s="31"/>
      <c r="N27" s="31"/>
      <c r="O27" s="31"/>
      <c r="P27" s="31" t="s">
        <v>1411</v>
      </c>
      <c r="Q27" s="31" t="s">
        <v>395</v>
      </c>
      <c r="R27" s="31"/>
      <c r="S27" s="31"/>
      <c r="T27" s="31"/>
      <c r="U27" s="31"/>
      <c r="V27" s="31"/>
      <c r="W27" s="31"/>
      <c r="X27" s="34" t="s">
        <v>2898</v>
      </c>
      <c r="Y27" s="34"/>
      <c r="Z27" s="34"/>
      <c r="AA27" s="34"/>
      <c r="AB27" s="34"/>
      <c r="AC27" s="34"/>
      <c r="AD27" s="34"/>
      <c r="AE27" s="34"/>
      <c r="AF27" s="34"/>
      <c r="AG27" s="34"/>
      <c r="AH27" s="34"/>
      <c r="AI27" s="34" t="s">
        <v>50</v>
      </c>
      <c r="AJ27" s="332">
        <v>44916</v>
      </c>
      <c r="AK27" s="289"/>
    </row>
    <row r="28" spans="5:37">
      <c r="E28" s="34" t="s">
        <v>2859</v>
      </c>
      <c r="F28" s="80">
        <v>44907</v>
      </c>
      <c r="G28" s="34">
        <v>284834</v>
      </c>
      <c r="H28" s="34" t="s">
        <v>2873</v>
      </c>
      <c r="I28" s="34" t="s">
        <v>441</v>
      </c>
      <c r="J28" s="34" t="s">
        <v>395</v>
      </c>
      <c r="K28" s="34"/>
      <c r="L28" s="34"/>
      <c r="M28" s="34"/>
      <c r="N28" s="34"/>
      <c r="O28" s="34"/>
      <c r="P28" s="34" t="s">
        <v>1467</v>
      </c>
      <c r="Q28" s="34" t="s">
        <v>395</v>
      </c>
      <c r="R28" s="34" t="s">
        <v>2063</v>
      </c>
      <c r="S28" s="34"/>
      <c r="T28" s="34"/>
      <c r="U28" s="34"/>
      <c r="V28" s="34"/>
      <c r="W28" s="34"/>
      <c r="X28" s="34"/>
      <c r="Y28" s="34"/>
      <c r="Z28" s="34"/>
      <c r="AA28" s="34"/>
      <c r="AB28" s="34"/>
      <c r="AC28" s="34"/>
      <c r="AD28" s="34"/>
      <c r="AE28" s="34"/>
      <c r="AF28" s="34"/>
      <c r="AG28" s="34"/>
      <c r="AH28" s="34"/>
      <c r="AI28" s="34" t="s">
        <v>50</v>
      </c>
      <c r="AJ28" s="332">
        <v>44910</v>
      </c>
      <c r="AK28" s="289"/>
    </row>
    <row r="29" spans="5:37">
      <c r="E29" s="34" t="s">
        <v>2868</v>
      </c>
      <c r="F29" s="80">
        <v>44907</v>
      </c>
      <c r="G29" s="34">
        <v>284839</v>
      </c>
      <c r="H29" s="34" t="s">
        <v>2869</v>
      </c>
      <c r="I29" s="34" t="s">
        <v>441</v>
      </c>
      <c r="J29" s="34" t="s">
        <v>395</v>
      </c>
      <c r="K29" s="289"/>
      <c r="L29" s="289"/>
      <c r="M29" s="34"/>
      <c r="N29" s="34"/>
      <c r="O29" s="34"/>
      <c r="P29" s="34"/>
      <c r="Q29" s="34" t="s">
        <v>1467</v>
      </c>
      <c r="R29" s="34" t="s">
        <v>2063</v>
      </c>
      <c r="S29" s="34" t="s">
        <v>50</v>
      </c>
      <c r="T29" s="34"/>
      <c r="U29" s="34"/>
      <c r="V29" s="34"/>
      <c r="W29" s="34"/>
      <c r="X29" s="34"/>
      <c r="Y29" s="34"/>
      <c r="Z29" s="34"/>
      <c r="AA29" s="34"/>
      <c r="AB29" s="34"/>
      <c r="AC29" s="34"/>
      <c r="AD29" s="34"/>
      <c r="AE29" s="34"/>
      <c r="AF29" s="34"/>
      <c r="AG29" s="34"/>
      <c r="AH29" s="34"/>
      <c r="AI29" s="34" t="s">
        <v>50</v>
      </c>
      <c r="AJ29" s="332">
        <v>44910</v>
      </c>
      <c r="AK29" s="332">
        <v>44872</v>
      </c>
    </row>
    <row r="30" spans="5:37">
      <c r="E30" s="34" t="s">
        <v>2868</v>
      </c>
      <c r="F30" s="80">
        <v>44907</v>
      </c>
      <c r="G30" s="34">
        <v>284945</v>
      </c>
      <c r="H30" s="34" t="s">
        <v>2437</v>
      </c>
      <c r="I30" s="34" t="s">
        <v>441</v>
      </c>
      <c r="J30" s="34" t="s">
        <v>395</v>
      </c>
      <c r="K30" s="289"/>
      <c r="L30" s="289"/>
      <c r="M30" s="34"/>
      <c r="N30" s="34"/>
      <c r="O30" s="34"/>
      <c r="P30" s="34"/>
      <c r="Q30" s="34" t="s">
        <v>1467</v>
      </c>
      <c r="R30" s="34" t="s">
        <v>395</v>
      </c>
      <c r="S30" s="34"/>
      <c r="T30" s="34"/>
      <c r="U30" s="34"/>
      <c r="V30" s="34"/>
      <c r="W30" s="34"/>
      <c r="X30" s="34"/>
      <c r="Y30" s="34"/>
      <c r="Z30" s="34"/>
      <c r="AA30" s="34"/>
      <c r="AB30" s="34"/>
      <c r="AC30" s="34"/>
      <c r="AD30" s="34"/>
      <c r="AE30" s="34"/>
      <c r="AF30" s="34"/>
      <c r="AG30" s="34"/>
      <c r="AH30" s="34"/>
      <c r="AI30" s="34" t="s">
        <v>50</v>
      </c>
      <c r="AJ30" s="332">
        <v>44909</v>
      </c>
      <c r="AK30" s="289"/>
    </row>
    <row r="31" spans="5:37">
      <c r="E31" s="34" t="s">
        <v>2868</v>
      </c>
      <c r="F31" s="80">
        <v>44907</v>
      </c>
      <c r="G31" s="34">
        <v>285239</v>
      </c>
      <c r="H31" s="34" t="s">
        <v>2874</v>
      </c>
      <c r="I31" s="34" t="s">
        <v>441</v>
      </c>
      <c r="J31" s="34" t="s">
        <v>395</v>
      </c>
      <c r="K31" s="289"/>
      <c r="L31" s="289"/>
      <c r="M31" s="34"/>
      <c r="N31" s="34"/>
      <c r="O31" s="34"/>
      <c r="P31" s="34"/>
      <c r="Q31" s="34" t="s">
        <v>2675</v>
      </c>
      <c r="R31" s="34" t="s">
        <v>1411</v>
      </c>
      <c r="S31" s="34"/>
      <c r="T31" s="34" t="s">
        <v>2885</v>
      </c>
      <c r="U31" s="34"/>
      <c r="V31" s="34"/>
      <c r="W31" s="34"/>
      <c r="X31" s="34"/>
      <c r="Y31" s="34"/>
      <c r="Z31" s="34"/>
      <c r="AA31" s="34"/>
      <c r="AB31" s="34"/>
      <c r="AC31" s="34"/>
      <c r="AD31" s="34"/>
      <c r="AE31" s="34"/>
      <c r="AF31" s="34"/>
      <c r="AG31" s="34"/>
      <c r="AH31" s="34"/>
      <c r="AI31" s="34" t="s">
        <v>50</v>
      </c>
      <c r="AJ31" s="332"/>
      <c r="AK31" s="289"/>
    </row>
    <row r="32" spans="5:37">
      <c r="E32" s="34" t="s">
        <v>2868</v>
      </c>
      <c r="F32" s="80">
        <v>44907</v>
      </c>
      <c r="G32" s="34">
        <v>285202</v>
      </c>
      <c r="H32" s="34" t="s">
        <v>2875</v>
      </c>
      <c r="I32" s="34" t="s">
        <v>441</v>
      </c>
      <c r="J32" s="34" t="s">
        <v>395</v>
      </c>
      <c r="K32" s="289"/>
      <c r="L32" s="289"/>
      <c r="M32" s="34"/>
      <c r="N32" s="34"/>
      <c r="O32" s="34"/>
      <c r="P32" s="34"/>
      <c r="Q32" s="34" t="s">
        <v>1467</v>
      </c>
      <c r="R32" s="34"/>
      <c r="S32" s="34"/>
      <c r="T32" s="34"/>
      <c r="U32" s="34"/>
      <c r="V32" s="34"/>
      <c r="W32" s="34"/>
      <c r="X32" s="34"/>
      <c r="Y32" s="34"/>
      <c r="Z32" s="34"/>
      <c r="AA32" s="34"/>
      <c r="AB32" s="34"/>
      <c r="AC32" s="34"/>
      <c r="AD32" s="34"/>
      <c r="AE32" s="34"/>
      <c r="AF32" s="34"/>
      <c r="AG32" s="34"/>
      <c r="AH32" s="34"/>
      <c r="AI32" s="34" t="s">
        <v>50</v>
      </c>
      <c r="AJ32" s="332"/>
      <c r="AK32" s="289"/>
    </row>
    <row r="33" spans="5:37">
      <c r="E33" s="34" t="s">
        <v>2859</v>
      </c>
      <c r="F33" s="80">
        <v>44908</v>
      </c>
      <c r="G33" s="34">
        <v>285414</v>
      </c>
      <c r="H33" s="34" t="s">
        <v>2877</v>
      </c>
      <c r="I33" s="34" t="s">
        <v>1671</v>
      </c>
      <c r="J33" s="34" t="s">
        <v>395</v>
      </c>
      <c r="K33" s="289"/>
      <c r="L33" s="289"/>
      <c r="M33" s="34"/>
      <c r="N33" s="34"/>
      <c r="O33" s="34"/>
      <c r="P33" s="34"/>
      <c r="Q33" s="34" t="s">
        <v>2878</v>
      </c>
      <c r="R33" s="34" t="s">
        <v>1411</v>
      </c>
      <c r="S33" s="34"/>
      <c r="T33" s="34" t="s">
        <v>1467</v>
      </c>
      <c r="U33" s="34"/>
      <c r="V33" s="34"/>
      <c r="W33" s="34"/>
      <c r="X33" s="34"/>
      <c r="Y33" s="34"/>
      <c r="Z33" s="34"/>
      <c r="AA33" s="34"/>
      <c r="AB33" s="34"/>
      <c r="AC33" s="34"/>
      <c r="AD33" s="34"/>
      <c r="AE33" s="34"/>
      <c r="AF33" s="34"/>
      <c r="AG33" s="34"/>
      <c r="AH33" s="34"/>
      <c r="AI33" s="34" t="s">
        <v>50</v>
      </c>
      <c r="AJ33" s="332">
        <v>44911</v>
      </c>
      <c r="AK33" s="289"/>
    </row>
    <row r="34" spans="5:37">
      <c r="E34" s="34" t="s">
        <v>2859</v>
      </c>
      <c r="F34" s="80">
        <v>44908</v>
      </c>
      <c r="G34" s="34">
        <v>285144</v>
      </c>
      <c r="H34" s="34" t="s">
        <v>2879</v>
      </c>
      <c r="I34" s="34" t="s">
        <v>2880</v>
      </c>
      <c r="J34" s="34" t="s">
        <v>395</v>
      </c>
      <c r="K34" s="289"/>
      <c r="L34" s="289"/>
      <c r="M34" s="34"/>
      <c r="N34" s="34"/>
      <c r="O34" s="34"/>
      <c r="P34" s="34"/>
      <c r="Q34" s="34" t="s">
        <v>1467</v>
      </c>
      <c r="R34" s="34" t="s">
        <v>395</v>
      </c>
      <c r="S34" s="34" t="s">
        <v>395</v>
      </c>
      <c r="T34" s="34" t="s">
        <v>2884</v>
      </c>
      <c r="U34" s="34"/>
      <c r="V34" s="34"/>
      <c r="W34" s="34"/>
      <c r="X34" s="34"/>
      <c r="Y34" s="34"/>
      <c r="Z34" s="34"/>
      <c r="AA34" s="34"/>
      <c r="AB34" s="34"/>
      <c r="AC34" s="34"/>
      <c r="AD34" s="34"/>
      <c r="AE34" s="34"/>
      <c r="AF34" s="34"/>
      <c r="AG34" s="34"/>
      <c r="AH34" s="34"/>
      <c r="AI34" s="34" t="s">
        <v>50</v>
      </c>
      <c r="AJ34" s="332">
        <v>44910</v>
      </c>
      <c r="AK34" s="289"/>
    </row>
    <row r="35" spans="5:37">
      <c r="E35" s="87" t="s">
        <v>2859</v>
      </c>
      <c r="F35" s="341">
        <v>44909</v>
      </c>
      <c r="G35" s="87">
        <v>285575</v>
      </c>
      <c r="H35" s="87" t="s">
        <v>2440</v>
      </c>
      <c r="I35" s="87" t="s">
        <v>2881</v>
      </c>
      <c r="J35" s="87" t="s">
        <v>395</v>
      </c>
      <c r="K35" s="289"/>
      <c r="L35" s="289"/>
      <c r="M35" s="34"/>
      <c r="N35" s="34"/>
      <c r="O35" s="34"/>
      <c r="P35" s="34"/>
      <c r="Q35" s="34"/>
      <c r="R35" s="34" t="s">
        <v>1411</v>
      </c>
      <c r="S35" s="34"/>
      <c r="T35" s="34" t="s">
        <v>1467</v>
      </c>
      <c r="U35" s="34"/>
      <c r="V35" s="34"/>
      <c r="W35" s="34"/>
      <c r="X35" s="34"/>
      <c r="Y35" s="34"/>
      <c r="Z35" s="34"/>
      <c r="AA35" s="34"/>
      <c r="AB35" s="34"/>
      <c r="AC35" s="34"/>
      <c r="AD35" s="34"/>
      <c r="AE35" s="34"/>
      <c r="AF35" s="34"/>
      <c r="AG35" s="34"/>
      <c r="AH35" s="34"/>
      <c r="AI35" s="34" t="s">
        <v>50</v>
      </c>
      <c r="AJ35" s="332">
        <v>44910</v>
      </c>
      <c r="AK35" s="289"/>
    </row>
    <row r="36" spans="5:37">
      <c r="E36" s="34" t="s">
        <v>2868</v>
      </c>
      <c r="F36" s="80">
        <v>44910</v>
      </c>
      <c r="G36" s="112">
        <v>285812</v>
      </c>
      <c r="H36" s="112" t="s">
        <v>2882</v>
      </c>
      <c r="I36" s="112" t="s">
        <v>925</v>
      </c>
      <c r="J36" s="112" t="s">
        <v>395</v>
      </c>
      <c r="K36" s="289"/>
      <c r="L36" s="289"/>
      <c r="M36" s="31"/>
      <c r="N36" s="31"/>
      <c r="O36" s="31"/>
      <c r="P36" s="31"/>
      <c r="Q36" s="31"/>
      <c r="R36" s="31"/>
      <c r="S36" s="31" t="s">
        <v>2883</v>
      </c>
      <c r="T36" s="31"/>
      <c r="U36" s="31"/>
      <c r="V36" s="34" t="s">
        <v>395</v>
      </c>
      <c r="W36" s="34"/>
      <c r="X36" s="34"/>
      <c r="Y36" s="34"/>
      <c r="Z36" s="34"/>
      <c r="AA36" s="34"/>
      <c r="AB36" s="34"/>
      <c r="AC36" s="34"/>
      <c r="AD36" s="34"/>
      <c r="AE36" s="34"/>
      <c r="AF36" s="34"/>
      <c r="AG36" s="34"/>
      <c r="AH36" s="34"/>
      <c r="AI36" s="34" t="s">
        <v>50</v>
      </c>
      <c r="AJ36" s="332">
        <v>44916</v>
      </c>
      <c r="AK36" s="289"/>
    </row>
    <row r="37" spans="5:37">
      <c r="E37" s="34" t="s">
        <v>59</v>
      </c>
      <c r="F37" s="80">
        <v>44911</v>
      </c>
      <c r="G37" s="34">
        <v>286378</v>
      </c>
      <c r="H37" s="34" t="s">
        <v>2886</v>
      </c>
      <c r="I37" s="34" t="s">
        <v>925</v>
      </c>
      <c r="J37" s="34" t="s">
        <v>395</v>
      </c>
      <c r="K37" s="289"/>
      <c r="L37" s="289"/>
      <c r="M37" s="34"/>
      <c r="N37" s="34"/>
      <c r="O37" s="34"/>
      <c r="P37" s="34"/>
      <c r="Q37" s="34"/>
      <c r="R37" s="34"/>
      <c r="S37" s="34"/>
      <c r="T37" s="34" t="s">
        <v>395</v>
      </c>
      <c r="U37" s="34"/>
      <c r="V37" s="34"/>
      <c r="W37" s="34"/>
      <c r="X37" s="34"/>
      <c r="Y37" s="34"/>
      <c r="Z37" s="34"/>
      <c r="AA37" s="34"/>
      <c r="AB37" s="34"/>
      <c r="AC37" s="34"/>
      <c r="AD37" s="34"/>
      <c r="AE37" s="34"/>
      <c r="AF37" s="34"/>
      <c r="AG37" s="34"/>
      <c r="AH37" s="34"/>
      <c r="AI37" s="34" t="s">
        <v>50</v>
      </c>
      <c r="AJ37" s="332">
        <v>44911</v>
      </c>
      <c r="AK37" s="289"/>
    </row>
    <row r="38" spans="5:37">
      <c r="E38" s="34" t="s">
        <v>59</v>
      </c>
      <c r="F38" s="80">
        <v>44914</v>
      </c>
      <c r="G38" s="34">
        <v>286931</v>
      </c>
      <c r="H38" s="34" t="s">
        <v>2797</v>
      </c>
      <c r="I38" s="34" t="s">
        <v>925</v>
      </c>
      <c r="J38" s="34" t="s">
        <v>395</v>
      </c>
      <c r="K38" s="289"/>
      <c r="L38" s="289"/>
      <c r="M38" s="289"/>
      <c r="N38" s="289"/>
      <c r="O38" s="289"/>
      <c r="P38" s="34"/>
      <c r="Q38" s="34"/>
      <c r="R38" s="34"/>
      <c r="S38" s="34"/>
      <c r="T38" s="34"/>
      <c r="U38" s="34"/>
      <c r="V38" s="34" t="s">
        <v>1471</v>
      </c>
      <c r="W38" s="34"/>
      <c r="X38" s="34"/>
      <c r="Y38" s="34"/>
      <c r="Z38" s="34"/>
      <c r="AA38" s="34"/>
      <c r="AB38" s="34"/>
      <c r="AC38" s="34"/>
      <c r="AD38" s="34"/>
      <c r="AE38" s="34"/>
      <c r="AF38" s="34"/>
      <c r="AG38" s="34"/>
      <c r="AH38" s="34"/>
      <c r="AI38" s="34" t="s">
        <v>50</v>
      </c>
      <c r="AJ38" s="332">
        <v>44914</v>
      </c>
      <c r="AK38" s="289"/>
    </row>
    <row r="39" spans="5:37">
      <c r="E39" s="34" t="s">
        <v>59</v>
      </c>
      <c r="F39" s="80">
        <v>44914</v>
      </c>
      <c r="G39" s="34">
        <v>286762</v>
      </c>
      <c r="H39" s="34" t="s">
        <v>2887</v>
      </c>
      <c r="I39" s="34" t="s">
        <v>925</v>
      </c>
      <c r="J39" s="34" t="s">
        <v>395</v>
      </c>
      <c r="K39" s="289"/>
      <c r="L39" s="289"/>
      <c r="M39" s="289"/>
      <c r="N39" s="289"/>
      <c r="O39" s="289"/>
      <c r="P39" s="34"/>
      <c r="Q39" s="34"/>
      <c r="R39" s="34"/>
      <c r="S39" s="34"/>
      <c r="T39" s="34"/>
      <c r="U39" s="34"/>
      <c r="V39" s="34" t="s">
        <v>1467</v>
      </c>
      <c r="W39" s="34"/>
      <c r="X39" s="34"/>
      <c r="Y39" s="34"/>
      <c r="Z39" s="34"/>
      <c r="AA39" s="34"/>
      <c r="AB39" s="34"/>
      <c r="AC39" s="34"/>
      <c r="AD39" s="34"/>
      <c r="AE39" s="34"/>
      <c r="AF39" s="34"/>
      <c r="AG39" s="34"/>
      <c r="AH39" s="34"/>
      <c r="AI39" s="34" t="s">
        <v>50</v>
      </c>
      <c r="AJ39" s="332">
        <v>44914</v>
      </c>
    </row>
    <row r="40" spans="5:37">
      <c r="E40" s="34" t="s">
        <v>59</v>
      </c>
      <c r="F40" s="80">
        <v>44914</v>
      </c>
      <c r="G40" s="34">
        <v>287189</v>
      </c>
      <c r="H40" s="34" t="s">
        <v>2888</v>
      </c>
      <c r="I40" s="34" t="s">
        <v>441</v>
      </c>
      <c r="J40" s="34" t="s">
        <v>395</v>
      </c>
      <c r="K40" s="289"/>
      <c r="L40" s="289"/>
      <c r="M40" s="289"/>
      <c r="N40" s="289"/>
      <c r="O40" s="289"/>
      <c r="P40" s="34"/>
      <c r="Q40" s="34"/>
      <c r="R40" s="34"/>
      <c r="S40" s="34"/>
      <c r="T40" s="34"/>
      <c r="U40" s="34"/>
      <c r="V40" s="34" t="s">
        <v>1467</v>
      </c>
      <c r="W40" s="34"/>
      <c r="X40" s="34"/>
      <c r="Y40" s="34"/>
      <c r="Z40" s="34"/>
      <c r="AA40" s="34"/>
      <c r="AB40" s="34"/>
      <c r="AC40" s="34"/>
      <c r="AD40" s="34"/>
      <c r="AE40" s="34"/>
      <c r="AF40" s="34"/>
      <c r="AG40" s="34"/>
      <c r="AH40" s="34"/>
      <c r="AI40" s="34" t="s">
        <v>50</v>
      </c>
      <c r="AJ40" s="332">
        <v>44914</v>
      </c>
      <c r="AK40" s="289"/>
    </row>
    <row r="41" spans="5:37">
      <c r="E41" s="34" t="s">
        <v>59</v>
      </c>
      <c r="F41" s="80">
        <v>44914</v>
      </c>
      <c r="G41" s="34">
        <v>286986</v>
      </c>
      <c r="H41" s="34" t="s">
        <v>2888</v>
      </c>
      <c r="I41" s="34" t="s">
        <v>441</v>
      </c>
      <c r="J41" s="34" t="s">
        <v>395</v>
      </c>
      <c r="K41" s="289"/>
      <c r="L41" s="289"/>
      <c r="M41" s="289"/>
      <c r="N41" s="289"/>
      <c r="O41" s="289"/>
      <c r="P41" s="34"/>
      <c r="Q41" s="34"/>
      <c r="R41" s="34"/>
      <c r="S41" s="34"/>
      <c r="T41" s="34"/>
      <c r="U41" s="34"/>
      <c r="V41" s="34" t="s">
        <v>1471</v>
      </c>
      <c r="W41" s="34"/>
      <c r="X41" s="34"/>
      <c r="Y41" s="34"/>
      <c r="Z41" s="34"/>
      <c r="AA41" s="34"/>
      <c r="AB41" s="34"/>
      <c r="AC41" s="34"/>
      <c r="AD41" s="34"/>
      <c r="AE41" s="34"/>
      <c r="AF41" s="34"/>
      <c r="AG41" s="34"/>
      <c r="AH41" s="34"/>
      <c r="AI41" s="34" t="s">
        <v>50</v>
      </c>
      <c r="AJ41" s="332">
        <v>44914</v>
      </c>
      <c r="AK41" s="342">
        <v>44876</v>
      </c>
    </row>
    <row r="42" spans="5:37">
      <c r="E42" s="34" t="s">
        <v>59</v>
      </c>
      <c r="F42" s="80">
        <v>44914</v>
      </c>
      <c r="G42" s="34">
        <v>286909</v>
      </c>
      <c r="H42" s="34" t="s">
        <v>2889</v>
      </c>
      <c r="I42" s="34" t="s">
        <v>788</v>
      </c>
      <c r="J42" s="34" t="s">
        <v>395</v>
      </c>
      <c r="K42" s="289"/>
      <c r="L42" s="289"/>
      <c r="M42" s="289"/>
      <c r="N42" s="289"/>
      <c r="O42" s="289"/>
      <c r="P42" s="31"/>
      <c r="Q42" s="31"/>
      <c r="R42" s="31"/>
      <c r="S42" s="31"/>
      <c r="T42" s="31"/>
      <c r="U42" s="31"/>
      <c r="V42" s="34" t="s">
        <v>2646</v>
      </c>
      <c r="W42" s="34"/>
      <c r="X42" s="34" t="s">
        <v>1467</v>
      </c>
      <c r="Y42" s="34" t="s">
        <v>2527</v>
      </c>
      <c r="Z42" s="34"/>
      <c r="AA42" s="34"/>
      <c r="AB42" s="34"/>
      <c r="AC42" s="34"/>
      <c r="AD42" s="34"/>
      <c r="AE42" s="34"/>
      <c r="AF42" s="34"/>
      <c r="AG42" s="34"/>
      <c r="AH42" s="34"/>
      <c r="AI42" s="34" t="s">
        <v>50</v>
      </c>
      <c r="AJ42" s="332">
        <v>44917</v>
      </c>
      <c r="AK42" s="289"/>
    </row>
    <row r="43" spans="5:37">
      <c r="E43" s="34" t="s">
        <v>2890</v>
      </c>
      <c r="F43" s="80">
        <v>44914</v>
      </c>
      <c r="G43" s="34">
        <v>286782</v>
      </c>
      <c r="H43" s="34" t="s">
        <v>2891</v>
      </c>
      <c r="I43" s="34" t="s">
        <v>1136</v>
      </c>
      <c r="J43" s="34" t="s">
        <v>395</v>
      </c>
      <c r="K43" s="289"/>
      <c r="L43" s="289"/>
      <c r="M43" s="289"/>
      <c r="N43" s="289"/>
      <c r="O43" s="289"/>
      <c r="P43" s="34"/>
      <c r="Q43" s="34"/>
      <c r="R43" s="34"/>
      <c r="S43" s="34"/>
      <c r="T43" s="34"/>
      <c r="U43" s="34"/>
      <c r="V43" s="34" t="s">
        <v>1467</v>
      </c>
      <c r="W43" s="34"/>
      <c r="X43" s="34" t="s">
        <v>2247</v>
      </c>
      <c r="Y43" s="34"/>
      <c r="Z43" s="34"/>
      <c r="AA43" s="34"/>
      <c r="AB43" s="34"/>
      <c r="AC43" s="34"/>
      <c r="AD43" s="34"/>
      <c r="AE43" s="34"/>
      <c r="AF43" s="34"/>
      <c r="AG43" s="34"/>
      <c r="AH43" s="34"/>
      <c r="AI43" s="34" t="s">
        <v>50</v>
      </c>
      <c r="AJ43" s="342">
        <v>44916</v>
      </c>
      <c r="AK43" s="289"/>
    </row>
    <row r="44" spans="5:37">
      <c r="E44" s="34" t="s">
        <v>59</v>
      </c>
      <c r="F44" s="80">
        <v>44914</v>
      </c>
      <c r="G44" s="34">
        <v>287506</v>
      </c>
      <c r="H44" s="34" t="s">
        <v>2892</v>
      </c>
      <c r="I44" s="34" t="s">
        <v>788</v>
      </c>
      <c r="J44" s="34" t="s">
        <v>395</v>
      </c>
      <c r="K44" s="289"/>
      <c r="L44" s="289"/>
      <c r="M44" s="289"/>
      <c r="N44" s="289"/>
      <c r="O44" s="289"/>
      <c r="P44" s="31"/>
      <c r="Q44" s="31"/>
      <c r="R44" s="31"/>
      <c r="S44" s="34"/>
      <c r="T44" s="34"/>
      <c r="U44" s="34"/>
      <c r="V44" s="34" t="s">
        <v>2646</v>
      </c>
      <c r="W44" s="34"/>
      <c r="X44" s="34" t="s">
        <v>1467</v>
      </c>
      <c r="Y44" s="34" t="s">
        <v>2527</v>
      </c>
      <c r="Z44" s="34"/>
      <c r="AA44" s="34"/>
      <c r="AB44" s="34"/>
      <c r="AC44" s="34"/>
      <c r="AD44" s="34"/>
      <c r="AE44" s="34"/>
      <c r="AF44" s="34"/>
      <c r="AG44" s="34"/>
      <c r="AH44" s="34"/>
      <c r="AI44" s="34" t="s">
        <v>50</v>
      </c>
      <c r="AJ44" s="332">
        <v>44917</v>
      </c>
      <c r="AK44" s="289"/>
    </row>
    <row r="45" spans="5:37">
      <c r="E45" s="34" t="s">
        <v>59</v>
      </c>
      <c r="F45" s="80">
        <v>44914</v>
      </c>
      <c r="G45" s="34">
        <v>287533</v>
      </c>
      <c r="H45" s="34" t="s">
        <v>2854</v>
      </c>
      <c r="I45" s="34" t="s">
        <v>2893</v>
      </c>
      <c r="J45" s="34" t="s">
        <v>395</v>
      </c>
      <c r="K45" s="289"/>
      <c r="L45" s="289"/>
      <c r="M45" s="289"/>
      <c r="N45" s="289"/>
      <c r="O45" s="289"/>
      <c r="P45" s="31"/>
      <c r="Q45" s="31"/>
      <c r="R45" s="31"/>
      <c r="S45" s="31"/>
      <c r="T45" s="31"/>
      <c r="U45" s="31"/>
      <c r="V45" s="34" t="s">
        <v>2646</v>
      </c>
      <c r="W45" s="34" t="s">
        <v>1411</v>
      </c>
      <c r="X45" s="34" t="s">
        <v>1467</v>
      </c>
      <c r="Y45" s="34"/>
      <c r="Z45" s="34"/>
      <c r="AA45" s="34"/>
      <c r="AB45" s="34"/>
      <c r="AC45" s="34"/>
      <c r="AD45" s="34"/>
      <c r="AE45" s="34"/>
      <c r="AF45" s="34"/>
      <c r="AG45" s="34"/>
      <c r="AH45" s="34"/>
      <c r="AI45" s="34" t="s">
        <v>50</v>
      </c>
      <c r="AJ45" s="332">
        <v>44916</v>
      </c>
      <c r="AK45" s="289"/>
    </row>
    <row r="46" spans="5:37">
      <c r="E46" s="34" t="s">
        <v>246</v>
      </c>
      <c r="F46" s="80">
        <v>44915</v>
      </c>
      <c r="G46" s="34">
        <v>287534</v>
      </c>
      <c r="H46" s="34" t="s">
        <v>2894</v>
      </c>
      <c r="I46" s="34" t="s">
        <v>2895</v>
      </c>
      <c r="J46" s="34" t="s">
        <v>395</v>
      </c>
      <c r="K46" s="289"/>
      <c r="L46" s="289"/>
      <c r="M46" s="289"/>
      <c r="N46" s="289"/>
      <c r="O46" s="289"/>
      <c r="P46" s="34"/>
      <c r="Q46" s="34"/>
      <c r="R46" s="34"/>
      <c r="S46" s="34"/>
      <c r="T46" s="34"/>
      <c r="U46" s="34"/>
      <c r="V46" s="34"/>
      <c r="W46" s="34" t="s">
        <v>395</v>
      </c>
      <c r="X46" s="34"/>
      <c r="Y46" s="34"/>
      <c r="Z46" s="34"/>
      <c r="AA46" s="34"/>
      <c r="AB46" s="34"/>
      <c r="AC46" s="34"/>
      <c r="AD46" s="34"/>
      <c r="AE46" s="34"/>
      <c r="AF46" s="34"/>
      <c r="AG46" s="34"/>
      <c r="AH46" s="34"/>
      <c r="AI46" s="34" t="s">
        <v>50</v>
      </c>
      <c r="AJ46" s="332">
        <v>44917</v>
      </c>
      <c r="AK46" s="289"/>
    </row>
    <row r="47" spans="5:37">
      <c r="E47" s="34" t="s">
        <v>246</v>
      </c>
      <c r="F47" s="80">
        <v>44915</v>
      </c>
      <c r="G47" s="34">
        <v>287737</v>
      </c>
      <c r="H47" s="34" t="s">
        <v>2896</v>
      </c>
      <c r="I47" s="34" t="s">
        <v>1136</v>
      </c>
      <c r="J47" s="34" t="s">
        <v>395</v>
      </c>
      <c r="K47" s="289"/>
      <c r="L47" s="289"/>
      <c r="M47" s="289"/>
      <c r="N47" s="289"/>
      <c r="O47" s="289"/>
      <c r="P47" s="34"/>
      <c r="Q47" s="34"/>
      <c r="R47" s="34"/>
      <c r="S47" s="34"/>
      <c r="T47" s="34"/>
      <c r="U47" s="34"/>
      <c r="V47" s="34"/>
      <c r="W47" s="34" t="s">
        <v>2247</v>
      </c>
      <c r="X47" s="34"/>
      <c r="Y47" s="34"/>
      <c r="Z47" s="34"/>
      <c r="AA47" s="34"/>
      <c r="AB47" s="34"/>
      <c r="AC47" s="34"/>
      <c r="AD47" s="34"/>
      <c r="AE47" s="34"/>
      <c r="AF47" s="34"/>
      <c r="AG47" s="34"/>
      <c r="AH47" s="34"/>
      <c r="AI47" s="34" t="s">
        <v>50</v>
      </c>
      <c r="AJ47" s="332">
        <v>44915</v>
      </c>
      <c r="AK47" s="332"/>
    </row>
    <row r="48" spans="5:37">
      <c r="E48" s="34" t="s">
        <v>59</v>
      </c>
      <c r="F48" s="80">
        <v>44915</v>
      </c>
      <c r="G48" s="34">
        <v>287658</v>
      </c>
      <c r="H48" s="34" t="s">
        <v>405</v>
      </c>
      <c r="I48" s="34" t="s">
        <v>2897</v>
      </c>
      <c r="J48" s="34" t="s">
        <v>395</v>
      </c>
      <c r="K48" s="289"/>
      <c r="L48" s="289"/>
      <c r="M48" s="289"/>
      <c r="N48" s="289"/>
      <c r="O48" s="289"/>
      <c r="P48" s="31"/>
      <c r="Q48" s="31"/>
      <c r="R48" s="31"/>
      <c r="S48" s="31"/>
      <c r="T48" s="31"/>
      <c r="U48" s="31"/>
      <c r="V48" s="34"/>
      <c r="W48" s="34" t="s">
        <v>1411</v>
      </c>
      <c r="X48" s="34" t="s">
        <v>1467</v>
      </c>
      <c r="Y48" s="34" t="s">
        <v>2903</v>
      </c>
      <c r="Z48" s="34"/>
      <c r="AA48" s="34"/>
      <c r="AB48" s="34"/>
      <c r="AC48" s="34"/>
      <c r="AD48" s="34"/>
      <c r="AE48" s="34"/>
      <c r="AF48" s="34"/>
      <c r="AG48" s="34"/>
      <c r="AH48" s="34"/>
      <c r="AI48" s="34" t="s">
        <v>50</v>
      </c>
      <c r="AJ48" s="332">
        <v>44917</v>
      </c>
      <c r="AK48" s="289"/>
    </row>
    <row r="49" spans="5:38">
      <c r="E49" s="34" t="s">
        <v>59</v>
      </c>
      <c r="F49" s="80">
        <v>44915</v>
      </c>
      <c r="G49" s="34">
        <v>287708</v>
      </c>
      <c r="H49" s="34" t="s">
        <v>1958</v>
      </c>
      <c r="I49" s="34" t="s">
        <v>925</v>
      </c>
      <c r="J49" s="34" t="s">
        <v>395</v>
      </c>
      <c r="K49" s="289"/>
      <c r="L49" s="289"/>
      <c r="M49" s="289"/>
      <c r="N49" s="289"/>
      <c r="O49" s="289"/>
      <c r="P49" s="34"/>
      <c r="Q49" s="34"/>
      <c r="R49" s="34"/>
      <c r="S49" s="34"/>
      <c r="T49" s="34"/>
      <c r="U49" s="34"/>
      <c r="V49" s="34"/>
      <c r="W49" s="34" t="s">
        <v>1467</v>
      </c>
      <c r="X49" s="34"/>
      <c r="Y49" s="34"/>
      <c r="Z49" s="34"/>
      <c r="AA49" s="34"/>
      <c r="AB49" s="34"/>
      <c r="AC49" s="34"/>
      <c r="AD49" s="34"/>
      <c r="AE49" s="34"/>
      <c r="AF49" s="34"/>
      <c r="AG49" s="34"/>
      <c r="AH49" s="34"/>
      <c r="AI49" s="34" t="s">
        <v>50</v>
      </c>
      <c r="AJ49" s="332"/>
      <c r="AK49" s="289"/>
    </row>
    <row r="50" spans="5:38">
      <c r="E50" s="34" t="s">
        <v>59</v>
      </c>
      <c r="F50" s="80">
        <v>44916</v>
      </c>
      <c r="G50" s="34">
        <v>287824</v>
      </c>
      <c r="H50" s="34" t="s">
        <v>2865</v>
      </c>
      <c r="I50" s="34" t="s">
        <v>441</v>
      </c>
      <c r="J50" s="34" t="s">
        <v>395</v>
      </c>
      <c r="K50" s="289"/>
      <c r="L50" s="289"/>
      <c r="M50" s="289"/>
      <c r="N50" s="289"/>
      <c r="O50" s="289"/>
      <c r="P50" s="289"/>
      <c r="Q50" s="289"/>
      <c r="R50" s="289"/>
      <c r="S50" s="289"/>
      <c r="T50" s="289"/>
      <c r="U50" s="289"/>
      <c r="V50" s="34"/>
      <c r="W50" s="34"/>
      <c r="X50" s="34" t="s">
        <v>2902</v>
      </c>
      <c r="Y50" s="34"/>
      <c r="Z50" s="34"/>
      <c r="AA50" s="34"/>
      <c r="AB50" s="34"/>
      <c r="AC50" s="34"/>
      <c r="AD50" s="34"/>
      <c r="AE50" s="34"/>
      <c r="AF50" s="34"/>
      <c r="AG50" s="34"/>
      <c r="AH50" s="34"/>
      <c r="AI50" s="34" t="s">
        <v>50</v>
      </c>
      <c r="AJ50" s="332">
        <v>44917</v>
      </c>
      <c r="AK50" s="289"/>
    </row>
    <row r="51" spans="5:38">
      <c r="E51" s="34" t="s">
        <v>246</v>
      </c>
      <c r="F51" s="80">
        <v>44916</v>
      </c>
      <c r="G51" s="34">
        <v>287985</v>
      </c>
      <c r="H51" s="34" t="s">
        <v>2535</v>
      </c>
      <c r="I51" s="34" t="s">
        <v>925</v>
      </c>
      <c r="J51" s="34" t="s">
        <v>395</v>
      </c>
      <c r="K51" s="289"/>
      <c r="L51" s="289"/>
      <c r="M51" s="289"/>
      <c r="N51" s="289"/>
      <c r="O51" s="289"/>
      <c r="P51" s="289"/>
      <c r="Q51" s="289"/>
      <c r="R51" s="289"/>
      <c r="S51" s="289"/>
      <c r="T51" s="289"/>
      <c r="U51" s="289"/>
      <c r="V51" s="34"/>
      <c r="W51" s="34"/>
      <c r="X51" s="34" t="s">
        <v>1467</v>
      </c>
      <c r="Y51" s="34"/>
      <c r="Z51" s="34"/>
      <c r="AA51" s="34"/>
      <c r="AB51" s="34"/>
      <c r="AC51" s="34"/>
      <c r="AD51" s="34"/>
      <c r="AE51" s="34"/>
      <c r="AF51" s="34"/>
      <c r="AG51" s="34"/>
      <c r="AH51" s="34"/>
      <c r="AI51" s="34" t="s">
        <v>50</v>
      </c>
      <c r="AJ51" s="332">
        <v>44917</v>
      </c>
      <c r="AK51" s="289"/>
    </row>
    <row r="52" spans="5:38">
      <c r="E52" s="34" t="s">
        <v>2859</v>
      </c>
      <c r="F52" s="80">
        <v>44916</v>
      </c>
      <c r="G52" s="34">
        <v>288047</v>
      </c>
      <c r="H52" s="34" t="s">
        <v>2899</v>
      </c>
      <c r="I52" s="34" t="s">
        <v>2900</v>
      </c>
      <c r="J52" s="34" t="s">
        <v>395</v>
      </c>
      <c r="K52" s="289"/>
      <c r="L52" s="289"/>
      <c r="M52" s="289"/>
      <c r="N52" s="289"/>
      <c r="O52" s="289"/>
      <c r="P52" s="289"/>
      <c r="Q52" s="289"/>
      <c r="R52" s="289"/>
      <c r="S52" s="289"/>
      <c r="T52" s="289"/>
      <c r="U52" s="289"/>
      <c r="V52" s="34"/>
      <c r="W52" s="34"/>
      <c r="X52" s="34" t="s">
        <v>1467</v>
      </c>
      <c r="Y52" s="34"/>
      <c r="Z52" s="34"/>
      <c r="AA52" s="34"/>
      <c r="AB52" s="34"/>
      <c r="AC52" s="34"/>
      <c r="AD52" s="34"/>
      <c r="AE52" s="34"/>
      <c r="AF52" s="34"/>
      <c r="AG52" s="34"/>
      <c r="AH52" s="34"/>
      <c r="AI52" s="34" t="s">
        <v>50</v>
      </c>
      <c r="AJ52" s="332">
        <v>44917</v>
      </c>
      <c r="AK52" s="289"/>
    </row>
    <row r="53" spans="5:38">
      <c r="E53" s="34" t="s">
        <v>2859</v>
      </c>
      <c r="F53" s="80">
        <v>44916</v>
      </c>
      <c r="G53" s="34">
        <v>288034</v>
      </c>
      <c r="H53" s="34" t="s">
        <v>374</v>
      </c>
      <c r="I53" s="34" t="s">
        <v>2901</v>
      </c>
      <c r="J53" s="34" t="s">
        <v>395</v>
      </c>
      <c r="K53" s="289"/>
      <c r="L53" s="289"/>
      <c r="M53" s="289"/>
      <c r="N53" s="289"/>
      <c r="O53" s="289"/>
      <c r="P53" s="289"/>
      <c r="Q53" s="289"/>
      <c r="R53" s="289"/>
      <c r="S53" s="289"/>
      <c r="T53" s="289"/>
      <c r="U53" s="289"/>
      <c r="V53" s="34"/>
      <c r="W53" s="34"/>
      <c r="X53" s="34" t="s">
        <v>1467</v>
      </c>
      <c r="Y53" s="34" t="s">
        <v>395</v>
      </c>
      <c r="Z53" s="34"/>
      <c r="AA53" s="34"/>
      <c r="AB53" s="34"/>
      <c r="AC53" s="34"/>
      <c r="AD53" s="34"/>
      <c r="AE53" s="34"/>
      <c r="AF53" s="34"/>
      <c r="AG53" s="34"/>
      <c r="AH53" s="34"/>
      <c r="AI53" s="34" t="s">
        <v>50</v>
      </c>
      <c r="AJ53" s="332">
        <v>44921</v>
      </c>
      <c r="AK53" s="289"/>
    </row>
    <row r="54" spans="5:38">
      <c r="E54" s="34" t="s">
        <v>2859</v>
      </c>
      <c r="F54" s="80">
        <v>44916</v>
      </c>
      <c r="G54" s="34">
        <v>288073</v>
      </c>
      <c r="H54" s="34" t="s">
        <v>2854</v>
      </c>
      <c r="I54" s="34" t="s">
        <v>441</v>
      </c>
      <c r="J54" s="34" t="s">
        <v>395</v>
      </c>
      <c r="K54" s="289"/>
      <c r="L54" s="289"/>
      <c r="M54" s="289"/>
      <c r="N54" s="289"/>
      <c r="O54" s="289"/>
      <c r="P54" s="289"/>
      <c r="Q54" s="289"/>
      <c r="R54" s="289"/>
      <c r="S54" s="289"/>
      <c r="T54" s="289"/>
      <c r="U54" s="289"/>
      <c r="V54" s="34"/>
      <c r="W54" s="34"/>
      <c r="X54" s="34" t="s">
        <v>395</v>
      </c>
      <c r="Y54" s="34" t="s">
        <v>1975</v>
      </c>
      <c r="Z54" s="34"/>
      <c r="AA54" s="34"/>
      <c r="AB54" s="34"/>
      <c r="AC54" s="34" t="s">
        <v>2935</v>
      </c>
      <c r="AD54" s="34"/>
      <c r="AE54" s="34"/>
      <c r="AF54" s="34"/>
      <c r="AG54" s="34"/>
      <c r="AH54" s="34"/>
      <c r="AI54" s="34" t="s">
        <v>2934</v>
      </c>
      <c r="AJ54" s="80" t="s">
        <v>2936</v>
      </c>
      <c r="AK54" s="289"/>
    </row>
    <row r="55" spans="5:38">
      <c r="E55" s="34" t="s">
        <v>59</v>
      </c>
      <c r="F55" s="80">
        <v>44916</v>
      </c>
      <c r="G55" s="34">
        <v>287819</v>
      </c>
      <c r="H55" s="34" t="s">
        <v>2877</v>
      </c>
      <c r="I55" s="34" t="s">
        <v>441</v>
      </c>
      <c r="J55" s="34" t="s">
        <v>395</v>
      </c>
      <c r="K55" s="289"/>
      <c r="L55" s="289"/>
      <c r="M55" s="289"/>
      <c r="N55" s="289"/>
      <c r="O55" s="289"/>
      <c r="P55" s="289"/>
      <c r="Q55" s="289"/>
      <c r="R55" s="289"/>
      <c r="S55" s="289"/>
      <c r="T55" s="289"/>
      <c r="U55" s="289"/>
      <c r="V55" s="34"/>
      <c r="W55" s="34"/>
      <c r="X55" s="34" t="s">
        <v>2063</v>
      </c>
      <c r="Y55" s="34"/>
      <c r="Z55" s="34"/>
      <c r="AA55" s="34"/>
      <c r="AB55" s="34"/>
      <c r="AC55" s="34"/>
      <c r="AD55" s="34"/>
      <c r="AE55" s="34"/>
      <c r="AF55" s="34"/>
      <c r="AG55" s="34"/>
      <c r="AH55" s="34"/>
      <c r="AI55" s="34" t="s">
        <v>50</v>
      </c>
      <c r="AJ55" s="332"/>
      <c r="AK55" s="289"/>
    </row>
    <row r="56" spans="5:38">
      <c r="E56" s="34" t="s">
        <v>59</v>
      </c>
      <c r="F56" s="80">
        <v>44916</v>
      </c>
      <c r="G56" s="34">
        <v>287844</v>
      </c>
      <c r="H56" s="34" t="s">
        <v>2875</v>
      </c>
      <c r="I56" s="34" t="s">
        <v>441</v>
      </c>
      <c r="J56" s="34" t="s">
        <v>395</v>
      </c>
      <c r="K56" s="289"/>
      <c r="L56" s="289"/>
      <c r="M56" s="289"/>
      <c r="N56" s="289"/>
      <c r="O56" s="289"/>
      <c r="P56" s="289"/>
      <c r="Q56" s="289"/>
      <c r="R56" s="289"/>
      <c r="S56" s="289"/>
      <c r="T56" s="289"/>
      <c r="U56" s="289"/>
      <c r="V56" s="34"/>
      <c r="W56" s="34"/>
      <c r="X56" s="34" t="s">
        <v>2063</v>
      </c>
      <c r="Y56" s="34"/>
      <c r="Z56" s="34"/>
      <c r="AA56" s="34"/>
      <c r="AB56" s="34"/>
      <c r="AC56" s="34"/>
      <c r="AD56" s="34"/>
      <c r="AE56" s="34"/>
      <c r="AF56" s="34"/>
      <c r="AG56" s="34"/>
      <c r="AH56" s="34"/>
      <c r="AI56" s="34" t="s">
        <v>50</v>
      </c>
      <c r="AJ56" s="332">
        <v>44923</v>
      </c>
      <c r="AK56" s="289"/>
    </row>
    <row r="57" spans="5:38">
      <c r="E57" s="34" t="s">
        <v>2859</v>
      </c>
      <c r="F57" s="80">
        <v>44917</v>
      </c>
      <c r="G57" s="34">
        <v>288132</v>
      </c>
      <c r="H57" s="34" t="s">
        <v>2904</v>
      </c>
      <c r="I57" s="34" t="s">
        <v>441</v>
      </c>
      <c r="J57" s="34" t="s">
        <v>395</v>
      </c>
      <c r="K57" s="289"/>
      <c r="L57" s="289"/>
      <c r="M57" s="289"/>
      <c r="N57" s="289"/>
      <c r="O57" s="289"/>
      <c r="P57" s="289"/>
      <c r="Q57" s="289"/>
      <c r="R57" s="289"/>
      <c r="S57" s="289"/>
      <c r="T57" s="289"/>
      <c r="U57" s="289"/>
      <c r="V57" s="34"/>
      <c r="W57" s="34"/>
      <c r="X57" s="34"/>
      <c r="Y57" s="34" t="s">
        <v>2905</v>
      </c>
      <c r="Z57" s="34"/>
      <c r="AA57" s="34"/>
      <c r="AB57" s="34"/>
      <c r="AC57" s="34" t="s">
        <v>50</v>
      </c>
      <c r="AD57" s="34"/>
      <c r="AE57" s="34"/>
      <c r="AF57" s="34"/>
      <c r="AG57" s="34"/>
      <c r="AH57" s="34"/>
      <c r="AI57" s="34" t="s">
        <v>50</v>
      </c>
      <c r="AJ57" s="332">
        <v>44921</v>
      </c>
      <c r="AK57" s="289"/>
    </row>
    <row r="58" spans="5:38">
      <c r="E58" s="34" t="s">
        <v>2859</v>
      </c>
      <c r="F58" s="80">
        <v>44917</v>
      </c>
      <c r="G58" s="34">
        <v>288141</v>
      </c>
      <c r="H58" s="34" t="s">
        <v>2875</v>
      </c>
      <c r="I58" s="34" t="s">
        <v>2906</v>
      </c>
      <c r="J58" s="34" t="s">
        <v>395</v>
      </c>
      <c r="K58" s="289"/>
      <c r="L58" s="289"/>
      <c r="M58" s="289"/>
      <c r="N58" s="289"/>
      <c r="O58" s="289"/>
      <c r="P58" s="289"/>
      <c r="Q58" s="289"/>
      <c r="R58" s="289"/>
      <c r="S58" s="289"/>
      <c r="T58" s="289"/>
      <c r="U58" s="289"/>
      <c r="V58" s="34"/>
      <c r="W58" s="34"/>
      <c r="X58" s="34"/>
      <c r="Y58" s="34" t="s">
        <v>395</v>
      </c>
      <c r="Z58" s="34"/>
      <c r="AA58" s="34" t="s">
        <v>1467</v>
      </c>
      <c r="AB58" s="34" t="s">
        <v>395</v>
      </c>
      <c r="AC58" s="34"/>
      <c r="AD58" s="34" t="s">
        <v>2963</v>
      </c>
      <c r="AE58" s="34" t="s">
        <v>395</v>
      </c>
      <c r="AF58" s="34"/>
      <c r="AG58" s="34"/>
      <c r="AH58" s="34"/>
      <c r="AI58" s="34" t="s">
        <v>50</v>
      </c>
      <c r="AJ58" s="332"/>
      <c r="AK58" s="289"/>
    </row>
    <row r="59" spans="5:38">
      <c r="E59" s="34" t="s">
        <v>2859</v>
      </c>
      <c r="F59" s="80">
        <v>44917</v>
      </c>
      <c r="G59" s="34">
        <v>288047</v>
      </c>
      <c r="H59" s="34" t="s">
        <v>2899</v>
      </c>
      <c r="I59" s="34" t="s">
        <v>441</v>
      </c>
      <c r="J59" s="34" t="s">
        <v>395</v>
      </c>
      <c r="K59" s="289"/>
      <c r="L59" s="289"/>
      <c r="M59" s="289"/>
      <c r="N59" s="289"/>
      <c r="O59" s="289"/>
      <c r="P59" s="289"/>
      <c r="Q59" s="289"/>
      <c r="R59" s="289"/>
      <c r="S59" s="289"/>
      <c r="T59" s="289"/>
      <c r="U59" s="289"/>
      <c r="V59" s="34"/>
      <c r="W59" s="34"/>
      <c r="X59" s="34"/>
      <c r="Y59" s="34" t="s">
        <v>395</v>
      </c>
      <c r="Z59" s="34"/>
      <c r="AA59" s="34"/>
      <c r="AB59" s="34"/>
      <c r="AC59" s="34"/>
      <c r="AD59" s="34"/>
      <c r="AE59" s="34"/>
      <c r="AF59" s="34"/>
      <c r="AG59" s="34"/>
      <c r="AH59" s="34"/>
      <c r="AI59" s="34" t="s">
        <v>50</v>
      </c>
      <c r="AJ59" s="332">
        <v>44917</v>
      </c>
      <c r="AK59" s="289"/>
      <c r="AL59" t="s">
        <v>2909</v>
      </c>
    </row>
    <row r="60" spans="5:38">
      <c r="E60" s="34" t="s">
        <v>125</v>
      </c>
      <c r="F60" s="80">
        <v>44917</v>
      </c>
      <c r="G60" s="34">
        <v>288133</v>
      </c>
      <c r="H60" s="34" t="s">
        <v>1582</v>
      </c>
      <c r="I60" s="34" t="s">
        <v>441</v>
      </c>
      <c r="J60" s="34" t="s">
        <v>395</v>
      </c>
      <c r="K60" s="289"/>
      <c r="L60" s="289"/>
      <c r="M60" s="289"/>
      <c r="N60" s="289"/>
      <c r="O60" s="289"/>
      <c r="P60" s="289"/>
      <c r="Q60" s="289"/>
      <c r="R60" s="289"/>
      <c r="S60" s="289"/>
      <c r="T60" s="289"/>
      <c r="U60" s="289"/>
      <c r="V60" s="34"/>
      <c r="W60" s="34"/>
      <c r="X60" s="34"/>
      <c r="Y60" s="34" t="s">
        <v>395</v>
      </c>
      <c r="Z60" s="34"/>
      <c r="AA60" s="34"/>
      <c r="AB60" s="34" t="s">
        <v>2646</v>
      </c>
      <c r="AC60" s="34" t="s">
        <v>1467</v>
      </c>
      <c r="AD60" s="34" t="s">
        <v>2443</v>
      </c>
      <c r="AE60" s="34" t="s">
        <v>2903</v>
      </c>
      <c r="AF60" s="34"/>
      <c r="AG60" s="34"/>
      <c r="AH60" s="34"/>
      <c r="AI60" s="34" t="s">
        <v>50</v>
      </c>
      <c r="AJ60" s="332"/>
      <c r="AK60" s="332"/>
    </row>
    <row r="61" spans="5:38">
      <c r="E61" s="34" t="s">
        <v>2859</v>
      </c>
      <c r="F61" s="80">
        <v>44917</v>
      </c>
      <c r="G61" s="34">
        <v>288257</v>
      </c>
      <c r="H61" s="34" t="s">
        <v>2907</v>
      </c>
      <c r="I61" s="34" t="s">
        <v>2908</v>
      </c>
      <c r="J61" s="34" t="s">
        <v>395</v>
      </c>
      <c r="K61" s="289"/>
      <c r="L61" s="289"/>
      <c r="M61" s="289"/>
      <c r="N61" s="289"/>
      <c r="O61" s="289"/>
      <c r="P61" s="289"/>
      <c r="Q61" s="289"/>
      <c r="R61" s="289"/>
      <c r="S61" s="289"/>
      <c r="T61" s="289"/>
      <c r="U61" s="289"/>
      <c r="V61" s="34"/>
      <c r="W61" s="34"/>
      <c r="X61" s="34"/>
      <c r="Y61" s="34" t="s">
        <v>1467</v>
      </c>
      <c r="Z61" s="34"/>
      <c r="AA61" s="34"/>
      <c r="AB61" s="34"/>
      <c r="AC61" s="34"/>
      <c r="AD61" s="34"/>
      <c r="AE61" s="34"/>
      <c r="AF61" s="590" t="s">
        <v>2964</v>
      </c>
      <c r="AG61" s="34"/>
      <c r="AH61" s="34"/>
      <c r="AI61" s="34" t="s">
        <v>50</v>
      </c>
      <c r="AJ61" s="332">
        <v>44917</v>
      </c>
      <c r="AK61" s="289"/>
    </row>
    <row r="62" spans="5:38">
      <c r="E62" s="34" t="s">
        <v>2859</v>
      </c>
      <c r="F62" s="80">
        <v>44917</v>
      </c>
      <c r="G62" s="34">
        <v>288262</v>
      </c>
      <c r="H62" s="34" t="s">
        <v>2907</v>
      </c>
      <c r="I62" s="34" t="s">
        <v>788</v>
      </c>
      <c r="J62" s="34" t="s">
        <v>395</v>
      </c>
      <c r="K62" s="289"/>
      <c r="L62" s="289"/>
      <c r="M62" s="289"/>
      <c r="N62" s="289"/>
      <c r="O62" s="289"/>
      <c r="P62" s="289"/>
      <c r="Q62" s="289"/>
      <c r="R62" s="289"/>
      <c r="S62" s="289"/>
      <c r="T62" s="289"/>
      <c r="U62" s="289"/>
      <c r="V62" s="34"/>
      <c r="W62" s="34"/>
      <c r="X62" s="34"/>
      <c r="Y62" s="34" t="s">
        <v>1411</v>
      </c>
      <c r="Z62" s="34"/>
      <c r="AA62" s="34"/>
      <c r="AB62" s="34" t="s">
        <v>1467</v>
      </c>
      <c r="AC62" s="34" t="s">
        <v>2939</v>
      </c>
      <c r="AD62" s="34"/>
      <c r="AE62" s="34"/>
      <c r="AF62" s="591"/>
      <c r="AG62" s="34"/>
      <c r="AH62" s="34"/>
      <c r="AI62" s="34" t="s">
        <v>2940</v>
      </c>
      <c r="AJ62" s="332">
        <v>44921</v>
      </c>
      <c r="AK62" s="289"/>
    </row>
    <row r="63" spans="5:38">
      <c r="E63" s="34" t="s">
        <v>2859</v>
      </c>
      <c r="F63" s="80">
        <v>44917</v>
      </c>
      <c r="G63" s="34">
        <v>288283</v>
      </c>
      <c r="H63" s="34" t="s">
        <v>2888</v>
      </c>
      <c r="I63" s="34" t="s">
        <v>1620</v>
      </c>
      <c r="J63" s="34" t="s">
        <v>395</v>
      </c>
      <c r="K63" s="289"/>
      <c r="L63" s="289"/>
      <c r="M63" s="289"/>
      <c r="N63" s="289"/>
      <c r="O63" s="289"/>
      <c r="P63" s="289"/>
      <c r="Q63" s="289"/>
      <c r="R63" s="289"/>
      <c r="S63" s="289"/>
      <c r="T63" s="289"/>
      <c r="U63" s="289"/>
      <c r="V63" s="34"/>
      <c r="W63" s="34"/>
      <c r="X63" s="34"/>
      <c r="Y63" s="34" t="s">
        <v>1467</v>
      </c>
      <c r="Z63" s="34"/>
      <c r="AA63" s="34" t="s">
        <v>50</v>
      </c>
      <c r="AB63" s="34"/>
      <c r="AC63" s="34"/>
      <c r="AD63" s="34"/>
      <c r="AE63" s="34"/>
      <c r="AF63" s="591"/>
      <c r="AG63" s="34"/>
      <c r="AH63" s="34"/>
      <c r="AI63" s="34" t="s">
        <v>50</v>
      </c>
      <c r="AJ63" s="332"/>
      <c r="AK63" s="289"/>
    </row>
    <row r="64" spans="5:38">
      <c r="E64" s="34" t="s">
        <v>2859</v>
      </c>
      <c r="F64" s="80">
        <v>44917</v>
      </c>
      <c r="G64" s="34">
        <v>287942</v>
      </c>
      <c r="H64" s="34" t="s">
        <v>2888</v>
      </c>
      <c r="I64" s="34" t="s">
        <v>441</v>
      </c>
      <c r="J64" s="34" t="s">
        <v>395</v>
      </c>
      <c r="K64" s="34"/>
      <c r="L64" s="34"/>
      <c r="M64" s="34"/>
      <c r="N64" s="34"/>
      <c r="O64" s="34"/>
      <c r="P64" s="34"/>
      <c r="Q64" s="34"/>
      <c r="R64" s="34"/>
      <c r="S64" s="34"/>
      <c r="T64" s="34"/>
      <c r="U64" s="34"/>
      <c r="V64" s="34"/>
      <c r="W64" s="34"/>
      <c r="X64" s="34"/>
      <c r="Y64" s="34" t="s">
        <v>1411</v>
      </c>
      <c r="Z64" s="34" t="s">
        <v>1467</v>
      </c>
      <c r="AA64" s="34"/>
      <c r="AB64" s="34" t="s">
        <v>2921</v>
      </c>
      <c r="AC64" s="34"/>
      <c r="AD64" s="34"/>
      <c r="AE64" s="34"/>
      <c r="AF64" s="591"/>
      <c r="AG64" s="34"/>
      <c r="AH64" s="34"/>
      <c r="AI64" s="34" t="s">
        <v>50</v>
      </c>
      <c r="AJ64" s="332">
        <v>44921</v>
      </c>
      <c r="AK64" s="289"/>
      <c r="AL64" t="s">
        <v>2916</v>
      </c>
    </row>
    <row r="65" spans="5:38">
      <c r="E65" s="34" t="s">
        <v>246</v>
      </c>
      <c r="F65" s="80">
        <v>44918</v>
      </c>
      <c r="G65" s="34">
        <v>288448</v>
      </c>
      <c r="H65" s="34" t="s">
        <v>2910</v>
      </c>
      <c r="I65" s="34" t="s">
        <v>1136</v>
      </c>
      <c r="J65" s="34" t="s">
        <v>395</v>
      </c>
      <c r="K65" s="289"/>
      <c r="L65" s="289"/>
      <c r="M65" s="289"/>
      <c r="N65" s="289"/>
      <c r="O65" s="289"/>
      <c r="P65" s="289"/>
      <c r="Q65" s="289"/>
      <c r="R65" s="289"/>
      <c r="S65" s="289"/>
      <c r="T65" s="289"/>
      <c r="U65" s="289"/>
      <c r="V65" s="34"/>
      <c r="W65" s="34"/>
      <c r="X65" s="34"/>
      <c r="Y65" s="34"/>
      <c r="Z65" s="34" t="s">
        <v>2508</v>
      </c>
      <c r="AA65" s="34"/>
      <c r="AB65" s="34" t="s">
        <v>395</v>
      </c>
      <c r="AC65" s="34"/>
      <c r="AD65" s="34"/>
      <c r="AE65" s="34"/>
      <c r="AF65" s="591"/>
      <c r="AG65" s="34"/>
      <c r="AH65" s="34"/>
      <c r="AI65" s="34" t="s">
        <v>50</v>
      </c>
      <c r="AJ65" s="332">
        <v>44922</v>
      </c>
      <c r="AK65" s="289"/>
    </row>
    <row r="66" spans="5:38">
      <c r="E66" s="34" t="s">
        <v>2859</v>
      </c>
      <c r="F66" s="80">
        <v>44918</v>
      </c>
      <c r="G66" s="34">
        <v>288301</v>
      </c>
      <c r="H66" s="34" t="s">
        <v>2911</v>
      </c>
      <c r="I66" s="34" t="s">
        <v>2912</v>
      </c>
      <c r="J66" s="34" t="s">
        <v>395</v>
      </c>
      <c r="K66" s="289"/>
      <c r="L66" s="289"/>
      <c r="M66" s="289"/>
      <c r="N66" s="289"/>
      <c r="O66" s="289"/>
      <c r="P66" s="289"/>
      <c r="Q66" s="289"/>
      <c r="R66" s="289"/>
      <c r="S66" s="289"/>
      <c r="T66" s="289"/>
      <c r="U66" s="289"/>
      <c r="V66" s="34"/>
      <c r="W66" s="34"/>
      <c r="X66" s="34"/>
      <c r="Y66" s="34"/>
      <c r="Z66" s="34" t="s">
        <v>395</v>
      </c>
      <c r="AA66" s="34"/>
      <c r="AB66" s="34" t="s">
        <v>1467</v>
      </c>
      <c r="AC66" s="34"/>
      <c r="AD66" s="34"/>
      <c r="AE66" s="34" t="s">
        <v>50</v>
      </c>
      <c r="AF66" s="591"/>
      <c r="AG66" s="34"/>
      <c r="AH66" s="34"/>
      <c r="AI66" s="34" t="s">
        <v>50</v>
      </c>
      <c r="AJ66" s="332">
        <v>44923</v>
      </c>
      <c r="AK66" s="289"/>
    </row>
    <row r="67" spans="5:38">
      <c r="E67" s="34" t="s">
        <v>2859</v>
      </c>
      <c r="F67" s="80">
        <v>44918</v>
      </c>
      <c r="G67" s="34">
        <v>288360</v>
      </c>
      <c r="H67" s="34" t="s">
        <v>2854</v>
      </c>
      <c r="I67" s="34" t="s">
        <v>2248</v>
      </c>
      <c r="J67" s="34" t="s">
        <v>395</v>
      </c>
      <c r="K67" s="289"/>
      <c r="L67" s="289"/>
      <c r="M67" s="289"/>
      <c r="N67" s="289"/>
      <c r="O67" s="289"/>
      <c r="P67" s="289"/>
      <c r="Q67" s="289"/>
      <c r="R67" s="289"/>
      <c r="S67" s="289"/>
      <c r="T67" s="289"/>
      <c r="U67" s="289"/>
      <c r="V67" s="34"/>
      <c r="W67" s="34"/>
      <c r="X67" s="34"/>
      <c r="Y67" s="34"/>
      <c r="Z67" s="34" t="s">
        <v>1467</v>
      </c>
      <c r="AA67" s="34" t="s">
        <v>50</v>
      </c>
      <c r="AB67" s="34"/>
      <c r="AC67" s="34"/>
      <c r="AD67" s="34"/>
      <c r="AE67" s="34"/>
      <c r="AF67" s="591"/>
      <c r="AG67" s="34"/>
      <c r="AH67" s="34"/>
      <c r="AI67" s="34" t="s">
        <v>50</v>
      </c>
      <c r="AJ67" s="332"/>
      <c r="AK67" s="289"/>
    </row>
    <row r="68" spans="5:38">
      <c r="E68" s="34" t="s">
        <v>2859</v>
      </c>
      <c r="F68" s="80">
        <v>44918</v>
      </c>
      <c r="G68" s="34">
        <v>288367</v>
      </c>
      <c r="H68" s="34" t="s">
        <v>2913</v>
      </c>
      <c r="I68" s="34" t="s">
        <v>2900</v>
      </c>
      <c r="J68" s="34" t="s">
        <v>395</v>
      </c>
      <c r="K68" s="289"/>
      <c r="L68" s="289"/>
      <c r="M68" s="289"/>
      <c r="N68" s="289"/>
      <c r="O68" s="289"/>
      <c r="P68" s="289"/>
      <c r="Q68" s="289"/>
      <c r="R68" s="289"/>
      <c r="S68" s="289"/>
      <c r="T68" s="289"/>
      <c r="U68" s="289"/>
      <c r="V68" s="34"/>
      <c r="W68" s="34"/>
      <c r="X68" s="34"/>
      <c r="Y68" s="34"/>
      <c r="Z68" s="34" t="s">
        <v>1467</v>
      </c>
      <c r="AA68" s="34"/>
      <c r="AB68" s="34"/>
      <c r="AC68" s="34"/>
      <c r="AD68" s="34" t="s">
        <v>2527</v>
      </c>
      <c r="AE68" s="34" t="s">
        <v>50</v>
      </c>
      <c r="AF68" s="591"/>
      <c r="AG68" s="34"/>
      <c r="AH68" s="34"/>
      <c r="AI68" s="34" t="s">
        <v>50</v>
      </c>
      <c r="AJ68" s="332">
        <v>44923</v>
      </c>
      <c r="AK68" s="289"/>
    </row>
    <row r="69" spans="5:38">
      <c r="E69" s="34" t="s">
        <v>2859</v>
      </c>
      <c r="F69" s="80">
        <v>44918</v>
      </c>
      <c r="G69" s="34">
        <v>288433</v>
      </c>
      <c r="H69" s="34" t="s">
        <v>2914</v>
      </c>
      <c r="I69" s="34" t="s">
        <v>2915</v>
      </c>
      <c r="J69" s="34" t="s">
        <v>395</v>
      </c>
      <c r="K69" s="289"/>
      <c r="L69" s="289"/>
      <c r="M69" s="289"/>
      <c r="N69" s="289"/>
      <c r="O69" s="289"/>
      <c r="P69" s="289"/>
      <c r="Q69" s="289"/>
      <c r="R69" s="289"/>
      <c r="S69" s="289"/>
      <c r="T69" s="289"/>
      <c r="U69" s="289"/>
      <c r="V69" s="34"/>
      <c r="W69" s="34"/>
      <c r="X69" s="34"/>
      <c r="Y69" s="34"/>
      <c r="Z69" s="34" t="s">
        <v>1467</v>
      </c>
      <c r="AA69" s="34" t="s">
        <v>50</v>
      </c>
      <c r="AB69" s="34"/>
      <c r="AC69" s="34"/>
      <c r="AD69" s="34"/>
      <c r="AE69" s="34"/>
      <c r="AF69" s="591"/>
      <c r="AG69" s="34"/>
      <c r="AH69" s="34"/>
      <c r="AI69" s="34" t="s">
        <v>50</v>
      </c>
      <c r="AJ69" s="332"/>
      <c r="AK69" s="289"/>
    </row>
    <row r="70" spans="5:38">
      <c r="E70" s="34" t="s">
        <v>2859</v>
      </c>
      <c r="F70" s="80">
        <v>44918</v>
      </c>
      <c r="G70" s="34">
        <v>288479</v>
      </c>
      <c r="H70" s="34" t="s">
        <v>1930</v>
      </c>
      <c r="I70" s="34" t="s">
        <v>2900</v>
      </c>
      <c r="J70" s="34" t="s">
        <v>395</v>
      </c>
      <c r="K70" s="289"/>
      <c r="L70" s="289"/>
      <c r="M70" s="289"/>
      <c r="N70" s="289"/>
      <c r="O70" s="289"/>
      <c r="P70" s="289"/>
      <c r="Q70" s="289"/>
      <c r="R70" s="289"/>
      <c r="S70" s="289"/>
      <c r="T70" s="289"/>
      <c r="U70" s="289"/>
      <c r="V70" s="34"/>
      <c r="W70" s="34"/>
      <c r="X70" s="34"/>
      <c r="Y70" s="34"/>
      <c r="Z70" s="34" t="s">
        <v>1467</v>
      </c>
      <c r="AA70" s="34" t="s">
        <v>50</v>
      </c>
      <c r="AB70" s="34"/>
      <c r="AC70" s="34"/>
      <c r="AD70" s="34"/>
      <c r="AE70" s="34"/>
      <c r="AF70" s="591"/>
      <c r="AG70" s="34"/>
      <c r="AH70" s="34"/>
      <c r="AI70" s="34" t="s">
        <v>50</v>
      </c>
      <c r="AJ70" s="332"/>
      <c r="AK70" s="289"/>
    </row>
    <row r="71" spans="5:38">
      <c r="E71" s="34" t="s">
        <v>59</v>
      </c>
      <c r="F71" s="80">
        <v>44918</v>
      </c>
      <c r="G71" s="34">
        <v>288577</v>
      </c>
      <c r="H71" s="34" t="s">
        <v>2917</v>
      </c>
      <c r="I71" s="34" t="s">
        <v>2259</v>
      </c>
      <c r="J71" s="34" t="s">
        <v>395</v>
      </c>
      <c r="K71" s="289"/>
      <c r="L71" s="289"/>
      <c r="M71" s="289"/>
      <c r="N71" s="289"/>
      <c r="O71" s="289"/>
      <c r="P71" s="289"/>
      <c r="Q71" s="289"/>
      <c r="R71" s="289"/>
      <c r="S71" s="289"/>
      <c r="T71" s="289"/>
      <c r="U71" s="289"/>
      <c r="V71" s="34"/>
      <c r="W71" s="34"/>
      <c r="X71" s="34"/>
      <c r="Y71" s="34"/>
      <c r="Z71" s="34"/>
      <c r="AA71" s="34" t="s">
        <v>1467</v>
      </c>
      <c r="AB71" s="34"/>
      <c r="AC71" s="34" t="s">
        <v>50</v>
      </c>
      <c r="AD71" s="34"/>
      <c r="AE71" s="34"/>
      <c r="AF71" s="591"/>
      <c r="AG71" s="34"/>
      <c r="AH71" s="34"/>
      <c r="AI71" s="34" t="s">
        <v>50</v>
      </c>
      <c r="AJ71" s="332">
        <v>44921</v>
      </c>
      <c r="AK71" s="289"/>
    </row>
    <row r="72" spans="5:38">
      <c r="E72" s="34" t="s">
        <v>59</v>
      </c>
      <c r="F72" s="80">
        <v>44918</v>
      </c>
      <c r="G72" s="34">
        <v>288690</v>
      </c>
      <c r="H72" s="34" t="s">
        <v>2867</v>
      </c>
      <c r="I72" s="34" t="s">
        <v>443</v>
      </c>
      <c r="J72" s="34" t="s">
        <v>395</v>
      </c>
      <c r="K72" s="289"/>
      <c r="L72" s="289"/>
      <c r="M72" s="289"/>
      <c r="N72" s="289"/>
      <c r="O72" s="289"/>
      <c r="P72" s="289"/>
      <c r="Q72" s="289"/>
      <c r="R72" s="289"/>
      <c r="S72" s="289"/>
      <c r="T72" s="289"/>
      <c r="U72" s="289"/>
      <c r="V72" s="34"/>
      <c r="W72" s="34"/>
      <c r="X72" s="34"/>
      <c r="Y72" s="34"/>
      <c r="Z72" s="34"/>
      <c r="AA72" s="34" t="s">
        <v>1467</v>
      </c>
      <c r="AB72" s="34" t="s">
        <v>395</v>
      </c>
      <c r="AC72" s="34" t="s">
        <v>2247</v>
      </c>
      <c r="AD72" s="34"/>
      <c r="AE72" s="34"/>
      <c r="AF72" s="591"/>
      <c r="AG72" s="34"/>
      <c r="AH72" s="34"/>
      <c r="AI72" s="34" t="s">
        <v>50</v>
      </c>
      <c r="AJ72" s="332">
        <v>44921</v>
      </c>
      <c r="AK72" s="289"/>
    </row>
    <row r="73" spans="5:38">
      <c r="E73" s="34" t="s">
        <v>59</v>
      </c>
      <c r="F73" s="80">
        <v>44918</v>
      </c>
      <c r="G73" s="34">
        <v>288700</v>
      </c>
      <c r="H73" s="34" t="s">
        <v>2918</v>
      </c>
      <c r="I73" s="34" t="s">
        <v>788</v>
      </c>
      <c r="J73" s="34" t="s">
        <v>395</v>
      </c>
      <c r="K73" s="289"/>
      <c r="L73" s="289"/>
      <c r="M73" s="289"/>
      <c r="N73" s="289"/>
      <c r="O73" s="289"/>
      <c r="P73" s="289"/>
      <c r="Q73" s="289"/>
      <c r="R73" s="289"/>
      <c r="S73" s="289"/>
      <c r="T73" s="289"/>
      <c r="U73" s="289"/>
      <c r="V73" s="34"/>
      <c r="W73" s="34"/>
      <c r="X73" s="34"/>
      <c r="Y73" s="34"/>
      <c r="Z73" s="34"/>
      <c r="AA73" s="34" t="s">
        <v>1467</v>
      </c>
      <c r="AB73" s="34" t="s">
        <v>395</v>
      </c>
      <c r="AC73" s="34"/>
      <c r="AD73" s="34"/>
      <c r="AE73" s="34" t="s">
        <v>1471</v>
      </c>
      <c r="AF73" s="591"/>
      <c r="AG73" s="34"/>
      <c r="AH73" s="34"/>
      <c r="AI73" s="34" t="s">
        <v>50</v>
      </c>
      <c r="AJ73" s="332"/>
      <c r="AK73" s="342">
        <v>44885</v>
      </c>
    </row>
    <row r="74" spans="5:38">
      <c r="E74" s="34" t="s">
        <v>59</v>
      </c>
      <c r="F74" s="80">
        <v>44920</v>
      </c>
      <c r="G74" s="34">
        <v>288620</v>
      </c>
      <c r="H74" s="34" t="s">
        <v>2888</v>
      </c>
      <c r="I74" s="34" t="s">
        <v>2248</v>
      </c>
      <c r="J74" s="34" t="s">
        <v>395</v>
      </c>
      <c r="K74" s="289"/>
      <c r="L74" s="289"/>
      <c r="M74" s="289"/>
      <c r="N74" s="289"/>
      <c r="O74" s="289"/>
      <c r="P74" s="289"/>
      <c r="Q74" s="289"/>
      <c r="R74" s="289"/>
      <c r="S74" s="289"/>
      <c r="T74" s="289"/>
      <c r="U74" s="289"/>
      <c r="V74" s="34"/>
      <c r="W74" s="34"/>
      <c r="X74" s="34"/>
      <c r="Y74" s="34"/>
      <c r="Z74" s="34"/>
      <c r="AA74" s="34"/>
      <c r="AB74" s="34" t="s">
        <v>2920</v>
      </c>
      <c r="AC74" s="34"/>
      <c r="AD74" s="34"/>
      <c r="AE74" s="34"/>
      <c r="AF74" s="591"/>
      <c r="AG74" s="34"/>
      <c r="AH74" s="34"/>
      <c r="AI74" s="34" t="s">
        <v>50</v>
      </c>
      <c r="AJ74" s="332">
        <v>44921</v>
      </c>
      <c r="AK74" s="289"/>
    </row>
    <row r="75" spans="5:38">
      <c r="E75" s="34" t="s">
        <v>59</v>
      </c>
      <c r="F75" s="80">
        <v>44921</v>
      </c>
      <c r="G75" s="34">
        <v>288858</v>
      </c>
      <c r="H75" s="34" t="s">
        <v>2937</v>
      </c>
      <c r="I75" s="34" t="s">
        <v>2259</v>
      </c>
      <c r="J75" s="34" t="s">
        <v>395</v>
      </c>
      <c r="K75" s="289"/>
      <c r="L75" s="289"/>
      <c r="M75" s="289"/>
      <c r="N75" s="289"/>
      <c r="O75" s="289"/>
      <c r="P75" s="289"/>
      <c r="Q75" s="289"/>
      <c r="R75" s="289"/>
      <c r="S75" s="289"/>
      <c r="T75" s="289"/>
      <c r="U75" s="289"/>
      <c r="V75" s="289"/>
      <c r="W75" s="289"/>
      <c r="X75" s="289"/>
      <c r="Y75" s="289"/>
      <c r="Z75" s="289"/>
      <c r="AA75" s="289"/>
      <c r="AB75" s="289"/>
      <c r="AC75" s="34" t="s">
        <v>2941</v>
      </c>
      <c r="AD75" s="34" t="s">
        <v>1467</v>
      </c>
      <c r="AE75" s="34" t="s">
        <v>2903</v>
      </c>
      <c r="AF75" s="591"/>
      <c r="AG75" s="34"/>
      <c r="AH75" s="34"/>
      <c r="AI75" s="34" t="s">
        <v>50</v>
      </c>
      <c r="AJ75" s="332">
        <v>44923</v>
      </c>
      <c r="AK75" s="289"/>
      <c r="AL75" s="70" t="s">
        <v>2942</v>
      </c>
    </row>
    <row r="76" spans="5:38">
      <c r="E76" s="34" t="s">
        <v>125</v>
      </c>
      <c r="F76" s="80">
        <v>44921</v>
      </c>
      <c r="G76" s="34">
        <v>288881</v>
      </c>
      <c r="H76" s="34" t="s">
        <v>487</v>
      </c>
      <c r="I76" s="34" t="s">
        <v>2895</v>
      </c>
      <c r="J76" s="34" t="s">
        <v>395</v>
      </c>
      <c r="K76" s="289"/>
      <c r="L76" s="289"/>
      <c r="M76" s="289"/>
      <c r="N76" s="289"/>
      <c r="O76" s="289"/>
      <c r="P76" s="289"/>
      <c r="Q76" s="289"/>
      <c r="R76" s="289"/>
      <c r="S76" s="289"/>
      <c r="T76" s="289"/>
      <c r="U76" s="289"/>
      <c r="V76" s="289"/>
      <c r="W76" s="289"/>
      <c r="X76" s="289"/>
      <c r="Y76" s="289"/>
      <c r="Z76" s="289"/>
      <c r="AA76" s="289"/>
      <c r="AB76" s="289"/>
      <c r="AC76" s="34" t="s">
        <v>2938</v>
      </c>
      <c r="AD76" s="34"/>
      <c r="AE76" s="34"/>
      <c r="AF76" s="591"/>
      <c r="AG76" s="34" t="s">
        <v>395</v>
      </c>
      <c r="AH76" s="34"/>
      <c r="AI76" s="34" t="s">
        <v>50</v>
      </c>
      <c r="AJ76" s="332">
        <v>44923</v>
      </c>
      <c r="AK76" s="289"/>
    </row>
    <row r="77" spans="5:38">
      <c r="E77" s="34" t="s">
        <v>59</v>
      </c>
      <c r="F77" s="80">
        <v>44921</v>
      </c>
      <c r="G77" s="34">
        <v>288562</v>
      </c>
      <c r="H77" s="34" t="s">
        <v>2867</v>
      </c>
      <c r="I77" s="34" t="s">
        <v>443</v>
      </c>
      <c r="J77" s="34" t="s">
        <v>395</v>
      </c>
      <c r="K77" s="289"/>
      <c r="L77" s="289"/>
      <c r="M77" s="289"/>
      <c r="N77" s="289"/>
      <c r="O77" s="289"/>
      <c r="P77" s="289"/>
      <c r="Q77" s="289"/>
      <c r="R77" s="289"/>
      <c r="S77" s="289"/>
      <c r="T77" s="289"/>
      <c r="U77" s="289"/>
      <c r="V77" s="289"/>
      <c r="W77" s="289"/>
      <c r="X77" s="289"/>
      <c r="Y77" s="289"/>
      <c r="Z77" s="289"/>
      <c r="AA77" s="289"/>
      <c r="AB77" s="289"/>
      <c r="AC77" s="34" t="s">
        <v>1467</v>
      </c>
      <c r="AD77" s="34"/>
      <c r="AE77" s="34"/>
      <c r="AF77" s="591"/>
      <c r="AG77" s="34"/>
      <c r="AH77" s="34"/>
      <c r="AI77" s="34" t="s">
        <v>50</v>
      </c>
      <c r="AJ77" s="332">
        <v>44921</v>
      </c>
      <c r="AK77" s="289"/>
    </row>
    <row r="78" spans="5:38">
      <c r="E78" s="34" t="s">
        <v>834</v>
      </c>
      <c r="F78" s="80">
        <v>44922</v>
      </c>
      <c r="G78" s="34">
        <v>288800</v>
      </c>
      <c r="H78" s="34" t="s">
        <v>1965</v>
      </c>
      <c r="I78" s="34" t="s">
        <v>788</v>
      </c>
      <c r="J78" s="34" t="s">
        <v>395</v>
      </c>
      <c r="K78" s="289"/>
      <c r="L78" s="289"/>
      <c r="M78" s="289"/>
      <c r="N78" s="289"/>
      <c r="O78" s="289"/>
      <c r="P78" s="289"/>
      <c r="Q78" s="289"/>
      <c r="R78" s="289"/>
      <c r="S78" s="289"/>
      <c r="T78" s="289"/>
      <c r="U78" s="289"/>
      <c r="V78" s="289"/>
      <c r="W78" s="289"/>
      <c r="X78" s="289"/>
      <c r="Y78" s="289"/>
      <c r="Z78" s="289"/>
      <c r="AA78" s="289"/>
      <c r="AB78" s="289"/>
      <c r="AC78" s="34"/>
      <c r="AD78" s="34" t="s">
        <v>1467</v>
      </c>
      <c r="AE78" s="34" t="s">
        <v>395</v>
      </c>
      <c r="AF78" s="591"/>
      <c r="AG78" s="34" t="s">
        <v>2675</v>
      </c>
      <c r="AH78" s="34" t="s">
        <v>1467</v>
      </c>
      <c r="AI78" s="31" t="s">
        <v>49</v>
      </c>
      <c r="AJ78" s="332"/>
      <c r="AK78" s="289"/>
    </row>
    <row r="79" spans="5:38">
      <c r="E79" s="34" t="s">
        <v>59</v>
      </c>
      <c r="F79" s="80">
        <v>44922</v>
      </c>
      <c r="G79" s="34">
        <v>289186</v>
      </c>
      <c r="H79" s="34" t="s">
        <v>2943</v>
      </c>
      <c r="I79" s="34" t="s">
        <v>441</v>
      </c>
      <c r="J79" s="34" t="s">
        <v>395</v>
      </c>
      <c r="K79" s="289"/>
      <c r="L79" s="289"/>
      <c r="M79" s="289"/>
      <c r="N79" s="289"/>
      <c r="O79" s="289"/>
      <c r="P79" s="289"/>
      <c r="Q79" s="289"/>
      <c r="R79" s="289"/>
      <c r="S79" s="289"/>
      <c r="T79" s="289"/>
      <c r="U79" s="289"/>
      <c r="V79" s="289"/>
      <c r="W79" s="289"/>
      <c r="X79" s="289"/>
      <c r="Y79" s="289"/>
      <c r="Z79" s="289"/>
      <c r="AA79" s="289"/>
      <c r="AB79" s="289"/>
      <c r="AC79" s="34"/>
      <c r="AD79" s="34" t="s">
        <v>2675</v>
      </c>
      <c r="AE79" s="34" t="s">
        <v>395</v>
      </c>
      <c r="AF79" s="591"/>
      <c r="AG79" s="34" t="s">
        <v>2965</v>
      </c>
      <c r="AH79" s="34"/>
      <c r="AI79" s="31" t="s">
        <v>49</v>
      </c>
      <c r="AJ79" s="332"/>
      <c r="AK79" s="289"/>
    </row>
    <row r="80" spans="5:38">
      <c r="E80" s="34" t="s">
        <v>59</v>
      </c>
      <c r="F80" s="80">
        <v>44922</v>
      </c>
      <c r="G80" s="34">
        <v>289361</v>
      </c>
      <c r="H80" s="34" t="s">
        <v>405</v>
      </c>
      <c r="I80" s="34" t="s">
        <v>441</v>
      </c>
      <c r="J80" s="34" t="s">
        <v>395</v>
      </c>
      <c r="K80" s="289"/>
      <c r="L80" s="289"/>
      <c r="M80" s="289"/>
      <c r="N80" s="289"/>
      <c r="O80" s="289"/>
      <c r="P80" s="289"/>
      <c r="Q80" s="289"/>
      <c r="R80" s="289"/>
      <c r="S80" s="289"/>
      <c r="T80" s="289"/>
      <c r="U80" s="289"/>
      <c r="V80" s="289"/>
      <c r="W80" s="289"/>
      <c r="X80" s="289"/>
      <c r="Y80" s="289"/>
      <c r="Z80" s="289"/>
      <c r="AA80" s="289"/>
      <c r="AB80" s="289"/>
      <c r="AC80" s="34"/>
      <c r="AD80" s="34" t="s">
        <v>2675</v>
      </c>
      <c r="AE80" s="34" t="s">
        <v>1411</v>
      </c>
      <c r="AF80" s="592"/>
      <c r="AG80" s="34" t="s">
        <v>2965</v>
      </c>
      <c r="AH80" s="34"/>
      <c r="AI80" s="31" t="s">
        <v>49</v>
      </c>
      <c r="AJ80" s="332"/>
      <c r="AK80" s="289"/>
    </row>
    <row r="81" spans="5:37">
      <c r="E81" s="34" t="s">
        <v>59</v>
      </c>
      <c r="F81" s="80">
        <v>44925</v>
      </c>
      <c r="G81" s="34">
        <v>289843</v>
      </c>
      <c r="H81" s="34" t="s">
        <v>2867</v>
      </c>
      <c r="I81" s="34" t="s">
        <v>441</v>
      </c>
      <c r="J81" s="34" t="s">
        <v>395</v>
      </c>
      <c r="K81" s="289"/>
      <c r="L81" s="289"/>
      <c r="M81" s="289"/>
      <c r="N81" s="289"/>
      <c r="O81" s="289"/>
      <c r="P81" s="289"/>
      <c r="Q81" s="289"/>
      <c r="R81" s="289"/>
      <c r="S81" s="289"/>
      <c r="T81" s="289"/>
      <c r="U81" s="289"/>
      <c r="V81" s="289"/>
      <c r="W81" s="289"/>
      <c r="X81" s="289"/>
      <c r="Y81" s="289"/>
      <c r="Z81" s="289"/>
      <c r="AA81" s="289"/>
      <c r="AB81" s="289"/>
      <c r="AC81" s="34"/>
      <c r="AD81" s="34"/>
      <c r="AE81" s="34"/>
      <c r="AF81" s="34"/>
      <c r="AG81" s="34" t="s">
        <v>1467</v>
      </c>
      <c r="AH81" s="34" t="s">
        <v>50</v>
      </c>
      <c r="AI81" s="34" t="s">
        <v>50</v>
      </c>
      <c r="AJ81" s="332"/>
      <c r="AK81" s="289"/>
    </row>
    <row r="82" spans="5:37">
      <c r="E82" s="34" t="s">
        <v>59</v>
      </c>
      <c r="F82" s="80">
        <v>44925</v>
      </c>
      <c r="G82" s="34">
        <v>289694</v>
      </c>
      <c r="H82" s="34" t="s">
        <v>2870</v>
      </c>
      <c r="I82" s="34" t="s">
        <v>443</v>
      </c>
      <c r="J82" s="34" t="s">
        <v>395</v>
      </c>
      <c r="K82" s="289"/>
      <c r="L82" s="289"/>
      <c r="M82" s="289"/>
      <c r="N82" s="289"/>
      <c r="O82" s="289"/>
      <c r="P82" s="289"/>
      <c r="Q82" s="289"/>
      <c r="R82" s="289"/>
      <c r="S82" s="289"/>
      <c r="T82" s="289"/>
      <c r="U82" s="289"/>
      <c r="V82" s="289"/>
      <c r="W82" s="289"/>
      <c r="X82" s="289"/>
      <c r="Y82" s="289"/>
      <c r="Z82" s="289"/>
      <c r="AA82" s="289"/>
      <c r="AB82" s="289"/>
      <c r="AC82" s="34"/>
      <c r="AD82" s="34"/>
      <c r="AE82" s="34"/>
      <c r="AF82" s="34"/>
      <c r="AG82" s="34" t="s">
        <v>2247</v>
      </c>
      <c r="AH82" s="34"/>
      <c r="AI82" s="34" t="s">
        <v>50</v>
      </c>
      <c r="AJ82" s="332"/>
      <c r="AK82" s="289"/>
    </row>
    <row r="83" spans="5:37">
      <c r="E83" s="34" t="s">
        <v>59</v>
      </c>
      <c r="F83" s="80">
        <v>44925</v>
      </c>
      <c r="G83" s="34">
        <v>289992</v>
      </c>
      <c r="H83" s="34" t="s">
        <v>2966</v>
      </c>
      <c r="I83" s="34" t="s">
        <v>1974</v>
      </c>
      <c r="J83" s="34" t="s">
        <v>395</v>
      </c>
      <c r="K83" s="289"/>
      <c r="L83" s="289"/>
      <c r="M83" s="289"/>
      <c r="N83" s="289"/>
      <c r="O83" s="289"/>
      <c r="P83" s="289"/>
      <c r="Q83" s="289"/>
      <c r="R83" s="289"/>
      <c r="S83" s="289"/>
      <c r="T83" s="289"/>
      <c r="U83" s="289"/>
      <c r="V83" s="289"/>
      <c r="W83" s="289"/>
      <c r="X83" s="289"/>
      <c r="Y83" s="289"/>
      <c r="Z83" s="289"/>
      <c r="AA83" s="289"/>
      <c r="AB83" s="289"/>
      <c r="AC83" s="34"/>
      <c r="AD83" s="34"/>
      <c r="AE83" s="34"/>
      <c r="AF83" s="34"/>
      <c r="AG83" s="34" t="s">
        <v>1467</v>
      </c>
      <c r="AH83" s="34" t="s">
        <v>50</v>
      </c>
      <c r="AI83" s="34" t="s">
        <v>50</v>
      </c>
      <c r="AJ83" s="332"/>
      <c r="AK83" s="289"/>
    </row>
    <row r="84" spans="5:37">
      <c r="E84" s="34" t="s">
        <v>59</v>
      </c>
      <c r="F84" s="80">
        <v>44925</v>
      </c>
      <c r="G84" s="34">
        <v>289997</v>
      </c>
      <c r="H84" s="34" t="s">
        <v>405</v>
      </c>
      <c r="I84" s="34" t="s">
        <v>2967</v>
      </c>
      <c r="J84" s="34" t="s">
        <v>395</v>
      </c>
      <c r="K84" s="289"/>
      <c r="L84" s="289"/>
      <c r="M84" s="289"/>
      <c r="N84" s="289"/>
      <c r="O84" s="289"/>
      <c r="P84" s="289"/>
      <c r="Q84" s="289"/>
      <c r="R84" s="289"/>
      <c r="S84" s="289"/>
      <c r="T84" s="289"/>
      <c r="U84" s="289"/>
      <c r="V84" s="289"/>
      <c r="W84" s="289"/>
      <c r="X84" s="289"/>
      <c r="Y84" s="289"/>
      <c r="Z84" s="289"/>
      <c r="AA84" s="289"/>
      <c r="AB84" s="289"/>
      <c r="AC84" s="34"/>
      <c r="AD84" s="34"/>
      <c r="AE84" s="34"/>
      <c r="AF84" s="34"/>
      <c r="AG84" s="34" t="s">
        <v>1467</v>
      </c>
      <c r="AH84" s="34" t="s">
        <v>395</v>
      </c>
      <c r="AI84" s="31" t="s">
        <v>49</v>
      </c>
      <c r="AJ84" s="332"/>
      <c r="AK84" s="289"/>
    </row>
    <row r="85" spans="5:37">
      <c r="E85" s="34" t="s">
        <v>59</v>
      </c>
      <c r="F85" s="80">
        <v>44926</v>
      </c>
      <c r="G85" s="34">
        <v>289994</v>
      </c>
      <c r="H85" s="34" t="s">
        <v>2968</v>
      </c>
      <c r="I85" s="34" t="s">
        <v>1646</v>
      </c>
      <c r="J85" s="34" t="s">
        <v>395</v>
      </c>
      <c r="K85" s="289"/>
      <c r="L85" s="289"/>
      <c r="M85" s="289"/>
      <c r="N85" s="289"/>
      <c r="O85" s="289"/>
      <c r="P85" s="289"/>
      <c r="Q85" s="289"/>
      <c r="R85" s="289"/>
      <c r="S85" s="289"/>
      <c r="T85" s="289"/>
      <c r="U85" s="289"/>
      <c r="V85" s="289"/>
      <c r="W85" s="289"/>
      <c r="X85" s="289"/>
      <c r="Y85" s="289"/>
      <c r="Z85" s="289"/>
      <c r="AA85" s="289"/>
      <c r="AB85" s="289"/>
      <c r="AC85" s="34"/>
      <c r="AD85" s="34"/>
      <c r="AE85" s="34"/>
      <c r="AF85" s="34"/>
      <c r="AG85" s="34"/>
      <c r="AH85" s="34" t="s">
        <v>2407</v>
      </c>
      <c r="AI85" s="31" t="s">
        <v>49</v>
      </c>
      <c r="AJ85" s="332"/>
      <c r="AK85" s="289"/>
    </row>
    <row r="86" spans="5:37">
      <c r="E86" s="289"/>
      <c r="F86" s="332"/>
      <c r="G86" s="289"/>
      <c r="H86" s="289"/>
      <c r="I86" s="289"/>
      <c r="J86" s="289"/>
      <c r="K86" s="289"/>
      <c r="L86" s="289"/>
      <c r="M86" s="289"/>
      <c r="N86" s="289"/>
      <c r="O86" s="289"/>
      <c r="P86" s="289"/>
      <c r="Q86" s="289"/>
      <c r="R86" s="289"/>
      <c r="S86" s="289"/>
      <c r="T86" s="289"/>
      <c r="U86" s="289"/>
      <c r="V86" s="289"/>
      <c r="W86" s="289"/>
      <c r="X86" s="289"/>
      <c r="Y86" s="289"/>
      <c r="Z86" s="289"/>
      <c r="AA86" s="289"/>
      <c r="AB86" s="289"/>
      <c r="AC86" s="289"/>
      <c r="AD86" s="289"/>
      <c r="AE86" s="289"/>
      <c r="AF86" s="289"/>
      <c r="AG86" s="289"/>
      <c r="AH86" s="289"/>
      <c r="AI86" s="289"/>
      <c r="AJ86" s="332"/>
      <c r="AK86" s="334"/>
    </row>
    <row r="87" spans="5:37">
      <c r="E87" s="289"/>
      <c r="F87" s="332"/>
      <c r="G87" s="289"/>
      <c r="H87" s="289"/>
      <c r="I87" s="289"/>
      <c r="J87" s="289"/>
      <c r="K87" s="289"/>
      <c r="L87" s="289"/>
      <c r="M87" s="289"/>
      <c r="N87" s="289"/>
      <c r="O87" s="289"/>
      <c r="P87" s="289"/>
      <c r="Q87" s="289"/>
      <c r="R87" s="289"/>
      <c r="S87" s="289"/>
      <c r="T87" s="289"/>
      <c r="U87" s="289"/>
      <c r="V87" s="289"/>
      <c r="W87" s="289"/>
      <c r="X87" s="289"/>
      <c r="Y87" s="289"/>
      <c r="Z87" s="289"/>
      <c r="AA87" s="289"/>
      <c r="AB87" s="289"/>
      <c r="AC87" s="289"/>
      <c r="AD87" s="289"/>
      <c r="AE87" s="289"/>
      <c r="AF87" s="289"/>
      <c r="AG87" s="289"/>
      <c r="AH87" s="289"/>
      <c r="AI87" s="289"/>
      <c r="AJ87" s="332"/>
      <c r="AK87" s="290"/>
    </row>
    <row r="88" spans="5:37">
      <c r="E88" s="289"/>
      <c r="F88" s="332"/>
      <c r="G88" s="289"/>
      <c r="H88" s="289"/>
      <c r="I88" s="289"/>
      <c r="J88" s="289"/>
      <c r="K88" s="289"/>
      <c r="L88" s="289"/>
      <c r="M88" s="289"/>
      <c r="N88" s="289"/>
      <c r="O88" s="289"/>
      <c r="P88" s="289"/>
      <c r="Q88" s="289"/>
      <c r="R88" s="289"/>
      <c r="S88" s="289"/>
      <c r="T88" s="289"/>
      <c r="U88" s="289"/>
      <c r="V88" s="289"/>
      <c r="W88" s="289"/>
      <c r="X88" s="289"/>
      <c r="Y88" s="289"/>
      <c r="Z88" s="289"/>
      <c r="AA88" s="289"/>
      <c r="AB88" s="289"/>
      <c r="AC88" s="289"/>
      <c r="AD88" s="289"/>
      <c r="AE88" s="289"/>
      <c r="AF88" s="289"/>
      <c r="AG88" s="289"/>
      <c r="AH88" s="289"/>
      <c r="AI88" s="289"/>
      <c r="AJ88" s="332"/>
      <c r="AK88" s="290"/>
    </row>
    <row r="89" spans="5:37">
      <c r="E89" s="289"/>
      <c r="F89" s="332"/>
      <c r="G89" s="289"/>
      <c r="H89" s="289"/>
      <c r="I89" s="289"/>
      <c r="J89" s="289"/>
      <c r="K89" s="289"/>
      <c r="L89" s="289"/>
      <c r="M89" s="289"/>
      <c r="N89" s="289"/>
      <c r="O89" s="289"/>
      <c r="P89" s="289"/>
      <c r="Q89" s="289"/>
      <c r="R89" s="289"/>
      <c r="S89" s="289"/>
      <c r="T89" s="289"/>
      <c r="U89" s="289"/>
      <c r="V89" s="289"/>
      <c r="W89" s="289"/>
      <c r="X89" s="289"/>
      <c r="Y89" s="289"/>
      <c r="Z89" s="289"/>
      <c r="AA89" s="289"/>
      <c r="AB89" s="289"/>
      <c r="AC89" s="289"/>
      <c r="AD89" s="289"/>
      <c r="AE89" s="289"/>
      <c r="AF89" s="289"/>
      <c r="AG89" s="289"/>
      <c r="AH89" s="289"/>
      <c r="AI89" s="289"/>
      <c r="AJ89" s="332"/>
      <c r="AK89" s="290"/>
    </row>
    <row r="90" spans="5:37">
      <c r="E90" s="289"/>
      <c r="F90" s="332"/>
      <c r="G90" s="289"/>
      <c r="H90" s="289"/>
      <c r="I90" s="289"/>
      <c r="J90" s="289"/>
      <c r="K90" s="289"/>
      <c r="L90" s="289"/>
      <c r="M90" s="289"/>
      <c r="N90" s="289"/>
      <c r="O90" s="289"/>
      <c r="P90" s="289"/>
      <c r="Q90" s="289"/>
      <c r="R90" s="289"/>
      <c r="S90" s="289"/>
      <c r="T90" s="289"/>
      <c r="U90" s="289"/>
      <c r="V90" s="289"/>
      <c r="W90" s="289"/>
      <c r="X90" s="289"/>
      <c r="Y90" s="289"/>
      <c r="Z90" s="289"/>
      <c r="AA90" s="289"/>
      <c r="AB90" s="289"/>
      <c r="AC90" s="289"/>
      <c r="AD90" s="289"/>
      <c r="AE90" s="289"/>
      <c r="AF90" s="289"/>
      <c r="AG90" s="289"/>
      <c r="AH90" s="289"/>
      <c r="AI90" s="289"/>
      <c r="AJ90" s="332"/>
      <c r="AK90" s="290"/>
    </row>
    <row r="91" spans="5:37">
      <c r="E91" s="289"/>
      <c r="F91" s="332"/>
      <c r="G91" s="289"/>
      <c r="H91" s="289"/>
      <c r="I91" s="289"/>
      <c r="J91" s="289"/>
      <c r="K91" s="289"/>
      <c r="L91" s="289"/>
      <c r="M91" s="289"/>
      <c r="N91" s="289"/>
      <c r="O91" s="289"/>
      <c r="P91" s="289"/>
      <c r="Q91" s="289"/>
      <c r="R91" s="289"/>
      <c r="S91" s="289"/>
      <c r="T91" s="289"/>
      <c r="U91" s="289"/>
      <c r="V91" s="289"/>
      <c r="W91" s="289"/>
      <c r="X91" s="289"/>
      <c r="Y91" s="289"/>
      <c r="Z91" s="289"/>
      <c r="AA91" s="289"/>
      <c r="AB91" s="289"/>
      <c r="AC91" s="289"/>
      <c r="AD91" s="289"/>
      <c r="AE91" s="289"/>
      <c r="AF91" s="289"/>
      <c r="AG91" s="289"/>
      <c r="AH91" s="289"/>
      <c r="AI91" s="289"/>
      <c r="AJ91" s="332"/>
      <c r="AK91" s="290"/>
    </row>
    <row r="92" spans="5:37">
      <c r="E92" s="289"/>
      <c r="F92" s="332"/>
      <c r="G92" s="289"/>
      <c r="H92" s="289"/>
      <c r="I92" s="289"/>
      <c r="J92" s="289"/>
      <c r="K92" s="289"/>
      <c r="L92" s="289"/>
      <c r="M92" s="289"/>
      <c r="N92" s="289"/>
      <c r="O92" s="289"/>
      <c r="P92" s="289"/>
      <c r="Q92" s="289"/>
      <c r="R92" s="289"/>
      <c r="S92" s="289"/>
      <c r="T92" s="289"/>
      <c r="U92" s="289"/>
      <c r="V92" s="289"/>
      <c r="W92" s="289"/>
      <c r="X92" s="289"/>
      <c r="Y92" s="289"/>
      <c r="Z92" s="289"/>
      <c r="AA92" s="289"/>
      <c r="AB92" s="289"/>
      <c r="AC92" s="289"/>
      <c r="AD92" s="289"/>
      <c r="AE92" s="289"/>
      <c r="AF92" s="289"/>
      <c r="AG92" s="289"/>
      <c r="AH92" s="289"/>
      <c r="AI92" s="289"/>
      <c r="AJ92" s="332"/>
      <c r="AK92" s="290"/>
    </row>
    <row r="93" spans="5:37">
      <c r="E93" s="289"/>
      <c r="F93" s="332"/>
      <c r="G93" s="289"/>
      <c r="H93" s="289"/>
      <c r="I93" s="289"/>
      <c r="J93" s="289"/>
      <c r="K93" s="289"/>
      <c r="L93" s="289"/>
      <c r="M93" s="289"/>
      <c r="N93" s="289"/>
      <c r="O93" s="289"/>
      <c r="P93" s="289"/>
      <c r="Q93" s="289"/>
      <c r="R93" s="289"/>
      <c r="S93" s="289"/>
      <c r="T93" s="289"/>
      <c r="U93" s="289"/>
      <c r="V93" s="289"/>
      <c r="W93" s="289"/>
      <c r="X93" s="289"/>
      <c r="Y93" s="289"/>
      <c r="Z93" s="289"/>
      <c r="AA93" s="289"/>
      <c r="AB93" s="289"/>
      <c r="AC93" s="289"/>
      <c r="AD93" s="289"/>
      <c r="AE93" s="289"/>
      <c r="AF93" s="289"/>
      <c r="AG93" s="289"/>
      <c r="AH93" s="289"/>
      <c r="AI93" s="289"/>
      <c r="AJ93" s="332"/>
      <c r="AK93" s="290"/>
    </row>
    <row r="94" spans="5:37">
      <c r="E94" s="289"/>
      <c r="F94" s="332"/>
      <c r="G94" s="289"/>
      <c r="H94" s="289"/>
      <c r="I94" s="289"/>
      <c r="J94" s="289"/>
      <c r="K94" s="289"/>
      <c r="L94" s="289"/>
      <c r="M94" s="289"/>
      <c r="N94" s="289"/>
      <c r="O94" s="289"/>
      <c r="P94" s="289"/>
      <c r="Q94" s="289"/>
      <c r="R94" s="289"/>
      <c r="S94" s="289"/>
      <c r="T94" s="289"/>
      <c r="U94" s="289"/>
      <c r="V94" s="289"/>
      <c r="W94" s="289"/>
      <c r="X94" s="289"/>
      <c r="Y94" s="289"/>
      <c r="Z94" s="289"/>
      <c r="AA94" s="289"/>
      <c r="AB94" s="289"/>
      <c r="AC94" s="289"/>
      <c r="AD94" s="289"/>
      <c r="AE94" s="289"/>
      <c r="AF94" s="289"/>
      <c r="AG94" s="289"/>
      <c r="AH94" s="289"/>
      <c r="AI94" s="289"/>
      <c r="AJ94" s="332"/>
      <c r="AK94" s="290"/>
    </row>
    <row r="95" spans="5:37">
      <c r="E95" s="289"/>
      <c r="F95" s="332"/>
      <c r="G95" s="289"/>
      <c r="H95" s="289"/>
      <c r="I95" s="289"/>
      <c r="J95" s="289"/>
      <c r="K95" s="289"/>
      <c r="L95" s="289"/>
      <c r="M95" s="289"/>
      <c r="N95" s="289"/>
      <c r="O95" s="289"/>
      <c r="P95" s="289"/>
      <c r="Q95" s="289"/>
      <c r="R95" s="289"/>
      <c r="S95" s="289"/>
      <c r="T95" s="289"/>
      <c r="U95" s="289"/>
      <c r="V95" s="289"/>
      <c r="W95" s="289"/>
      <c r="X95" s="289"/>
      <c r="Y95" s="289"/>
      <c r="Z95" s="289"/>
      <c r="AA95" s="289"/>
      <c r="AB95" s="289"/>
      <c r="AC95" s="289"/>
      <c r="AD95" s="289"/>
      <c r="AE95" s="289"/>
      <c r="AF95" s="289"/>
      <c r="AG95" s="289"/>
      <c r="AH95" s="289"/>
      <c r="AI95" s="289"/>
      <c r="AJ95" s="332"/>
      <c r="AK95" s="290"/>
    </row>
    <row r="96" spans="5:37">
      <c r="E96" s="289"/>
      <c r="F96" s="332"/>
      <c r="G96" s="289"/>
      <c r="H96" s="289"/>
      <c r="I96" s="289"/>
      <c r="J96" s="289"/>
      <c r="K96" s="289"/>
      <c r="L96" s="289"/>
      <c r="M96" s="289"/>
      <c r="N96" s="289"/>
      <c r="O96" s="289"/>
      <c r="P96" s="289"/>
      <c r="Q96" s="289"/>
      <c r="R96" s="289"/>
      <c r="S96" s="289"/>
      <c r="T96" s="289"/>
      <c r="U96" s="289"/>
      <c r="V96" s="289"/>
      <c r="W96" s="289"/>
      <c r="X96" s="289"/>
      <c r="Y96" s="289"/>
      <c r="Z96" s="289"/>
      <c r="AA96" s="289"/>
      <c r="AB96" s="289"/>
      <c r="AC96" s="289"/>
      <c r="AD96" s="289"/>
      <c r="AE96" s="289"/>
      <c r="AF96" s="289"/>
      <c r="AG96" s="289"/>
      <c r="AH96" s="289"/>
      <c r="AI96" s="289"/>
      <c r="AJ96" s="332"/>
      <c r="AK96" s="290"/>
    </row>
    <row r="97" spans="4:37">
      <c r="E97" s="289"/>
      <c r="F97" s="332"/>
      <c r="G97" s="289"/>
      <c r="H97" s="289"/>
      <c r="I97" s="289"/>
      <c r="J97" s="289"/>
      <c r="K97" s="289"/>
      <c r="L97" s="289"/>
      <c r="M97" s="289"/>
      <c r="N97" s="289"/>
      <c r="O97" s="289"/>
      <c r="P97" s="289"/>
      <c r="Q97" s="289"/>
      <c r="R97" s="289"/>
      <c r="S97" s="289"/>
      <c r="T97" s="289"/>
      <c r="U97" s="289"/>
      <c r="V97" s="289"/>
      <c r="W97" s="289"/>
      <c r="X97" s="289"/>
      <c r="Y97" s="289"/>
      <c r="Z97" s="289"/>
      <c r="AA97" s="289"/>
      <c r="AB97" s="289"/>
      <c r="AC97" s="289"/>
      <c r="AD97" s="289"/>
      <c r="AE97" s="289"/>
      <c r="AF97" s="289"/>
      <c r="AG97" s="289"/>
      <c r="AH97" s="289"/>
      <c r="AI97" s="289"/>
      <c r="AJ97" s="332"/>
      <c r="AK97" s="290"/>
    </row>
    <row r="98" spans="4:37">
      <c r="E98" s="289"/>
      <c r="F98" s="332"/>
      <c r="G98" s="289"/>
      <c r="H98" s="289"/>
      <c r="I98" s="289"/>
      <c r="J98" s="289"/>
      <c r="K98" s="289"/>
      <c r="L98" s="289"/>
      <c r="M98" s="289"/>
      <c r="N98" s="289"/>
      <c r="O98" s="289"/>
      <c r="P98" s="289"/>
      <c r="Q98" s="289"/>
      <c r="R98" s="289"/>
      <c r="S98" s="289"/>
      <c r="T98" s="289"/>
      <c r="U98" s="289"/>
      <c r="V98" s="289"/>
      <c r="W98" s="289"/>
      <c r="X98" s="289"/>
      <c r="Y98" s="289"/>
      <c r="Z98" s="289"/>
      <c r="AA98" s="289"/>
      <c r="AB98" s="289"/>
      <c r="AC98" s="289"/>
      <c r="AD98" s="289"/>
      <c r="AE98" s="289"/>
      <c r="AF98" s="289"/>
      <c r="AG98" s="289"/>
      <c r="AH98" s="289"/>
      <c r="AI98" s="289"/>
      <c r="AJ98" s="332"/>
      <c r="AK98" s="290"/>
    </row>
    <row r="99" spans="4:37">
      <c r="E99" s="289"/>
      <c r="F99" s="332"/>
      <c r="G99" s="289"/>
      <c r="H99" s="289"/>
      <c r="I99" s="289"/>
      <c r="J99" s="289"/>
      <c r="K99" s="289"/>
      <c r="L99" s="289"/>
      <c r="M99" s="289"/>
      <c r="N99" s="289"/>
      <c r="O99" s="289"/>
      <c r="P99" s="289"/>
      <c r="Q99" s="289"/>
      <c r="R99" s="289"/>
      <c r="S99" s="289"/>
      <c r="T99" s="289"/>
      <c r="U99" s="289"/>
      <c r="V99" s="289"/>
      <c r="W99" s="289"/>
      <c r="X99" s="289"/>
      <c r="Y99" s="289"/>
      <c r="Z99" s="289"/>
      <c r="AA99" s="289"/>
      <c r="AB99" s="289"/>
      <c r="AC99" s="289"/>
      <c r="AD99" s="289"/>
      <c r="AE99" s="289"/>
      <c r="AF99" s="289"/>
      <c r="AG99" s="289"/>
      <c r="AH99" s="289"/>
      <c r="AI99" s="289"/>
      <c r="AJ99" s="335"/>
      <c r="AK99" s="290"/>
    </row>
    <row r="100" spans="4:37">
      <c r="E100" s="289"/>
      <c r="F100" s="332"/>
      <c r="G100" s="289"/>
      <c r="H100" s="289"/>
      <c r="I100" s="289"/>
      <c r="J100" s="289"/>
      <c r="K100" s="289"/>
      <c r="L100" s="289"/>
      <c r="M100" s="289"/>
      <c r="N100" s="289"/>
      <c r="O100" s="289"/>
      <c r="P100" s="289"/>
      <c r="Q100" s="289"/>
      <c r="R100" s="289"/>
      <c r="S100" s="289"/>
      <c r="T100" s="289"/>
      <c r="U100" s="289"/>
      <c r="V100" s="289"/>
      <c r="W100" s="289"/>
      <c r="X100" s="289"/>
      <c r="Y100" s="289"/>
      <c r="Z100" s="289"/>
      <c r="AA100" s="289"/>
      <c r="AB100" s="289"/>
      <c r="AC100" s="289"/>
      <c r="AD100" s="289"/>
      <c r="AE100" s="289"/>
      <c r="AF100" s="289"/>
      <c r="AG100" s="289"/>
      <c r="AH100" s="289"/>
      <c r="AI100" s="289"/>
      <c r="AJ100" s="332"/>
      <c r="AK100" s="290"/>
    </row>
    <row r="101" spans="4:37">
      <c r="E101" s="289"/>
      <c r="F101" s="332"/>
      <c r="G101" s="289"/>
      <c r="H101" s="289"/>
      <c r="I101" s="289"/>
      <c r="J101" s="289"/>
      <c r="K101" s="289"/>
      <c r="L101" s="289"/>
      <c r="M101" s="289"/>
      <c r="N101" s="289"/>
      <c r="O101" s="289"/>
      <c r="P101" s="289"/>
      <c r="Q101" s="289"/>
      <c r="R101" s="289"/>
      <c r="S101" s="289"/>
      <c r="T101" s="289"/>
      <c r="U101" s="289"/>
      <c r="V101" s="289"/>
      <c r="W101" s="289"/>
      <c r="X101" s="289"/>
      <c r="Y101" s="289"/>
      <c r="Z101" s="289"/>
      <c r="AA101" s="289"/>
      <c r="AB101" s="289"/>
      <c r="AC101" s="289"/>
      <c r="AD101" s="289"/>
      <c r="AE101" s="289"/>
      <c r="AF101" s="289"/>
      <c r="AG101" s="289"/>
      <c r="AH101" s="289"/>
      <c r="AI101" s="289"/>
      <c r="AJ101" s="332"/>
      <c r="AK101" s="290"/>
    </row>
    <row r="102" spans="4:37">
      <c r="E102" s="289"/>
      <c r="F102" s="332"/>
      <c r="G102" s="289"/>
      <c r="H102" s="289"/>
      <c r="I102" s="289"/>
      <c r="J102" s="289"/>
      <c r="K102" s="289"/>
      <c r="L102" s="289"/>
      <c r="M102" s="289"/>
      <c r="N102" s="289"/>
      <c r="O102" s="289"/>
      <c r="P102" s="289"/>
      <c r="Q102" s="289"/>
      <c r="R102" s="289"/>
      <c r="S102" s="289"/>
      <c r="T102" s="289"/>
      <c r="U102" s="289"/>
      <c r="V102" s="289"/>
      <c r="W102" s="289"/>
      <c r="X102" s="289"/>
      <c r="Y102" s="289"/>
      <c r="Z102" s="289"/>
      <c r="AA102" s="289"/>
      <c r="AB102" s="289"/>
      <c r="AC102" s="289"/>
      <c r="AD102" s="289"/>
      <c r="AE102" s="289"/>
      <c r="AF102" s="289"/>
      <c r="AG102" s="289"/>
      <c r="AH102" s="289"/>
      <c r="AI102" s="289"/>
      <c r="AJ102" s="332"/>
      <c r="AK102" s="290"/>
    </row>
    <row r="103" spans="4:37">
      <c r="E103" s="289"/>
      <c r="F103" s="332"/>
      <c r="G103" s="289"/>
      <c r="H103" s="289"/>
      <c r="I103" s="289"/>
      <c r="J103" s="289"/>
      <c r="K103" s="289"/>
      <c r="L103" s="289"/>
      <c r="M103" s="289"/>
      <c r="N103" s="289"/>
      <c r="O103" s="289"/>
      <c r="P103" s="289"/>
      <c r="Q103" s="289"/>
      <c r="R103" s="289"/>
      <c r="S103" s="289"/>
      <c r="T103" s="289"/>
      <c r="U103" s="289"/>
      <c r="V103" s="289"/>
      <c r="W103" s="289"/>
      <c r="X103" s="289"/>
      <c r="Y103" s="289"/>
      <c r="Z103" s="289"/>
      <c r="AA103" s="289"/>
      <c r="AB103" s="289"/>
      <c r="AC103" s="289"/>
      <c r="AD103" s="289"/>
      <c r="AE103" s="289"/>
      <c r="AF103" s="289"/>
      <c r="AG103" s="289"/>
      <c r="AH103" s="289"/>
      <c r="AI103" s="289"/>
      <c r="AJ103" s="332"/>
      <c r="AK103" s="290"/>
    </row>
    <row r="104" spans="4:37">
      <c r="E104" s="289"/>
      <c r="F104" s="332"/>
      <c r="G104" s="289"/>
      <c r="H104" s="289"/>
      <c r="I104" s="289"/>
      <c r="J104" s="289"/>
      <c r="K104" s="289"/>
      <c r="L104" s="289"/>
      <c r="M104" s="289"/>
      <c r="N104" s="289"/>
      <c r="O104" s="289"/>
      <c r="P104" s="289"/>
      <c r="Q104" s="289"/>
      <c r="R104" s="289"/>
      <c r="S104" s="289"/>
      <c r="T104" s="289"/>
      <c r="U104" s="289"/>
      <c r="V104" s="289"/>
      <c r="W104" s="289"/>
      <c r="X104" s="289"/>
      <c r="Y104" s="289"/>
      <c r="Z104" s="289"/>
      <c r="AA104" s="289"/>
      <c r="AB104" s="289"/>
      <c r="AC104" s="289"/>
      <c r="AD104" s="289"/>
      <c r="AE104" s="289"/>
      <c r="AF104" s="289"/>
      <c r="AG104" s="289"/>
      <c r="AH104" s="289"/>
      <c r="AI104" s="289"/>
      <c r="AJ104" s="332"/>
      <c r="AK104" s="290"/>
    </row>
    <row r="105" spans="4:37">
      <c r="E105" s="289"/>
      <c r="F105" s="332"/>
      <c r="G105" s="289"/>
      <c r="H105" s="289"/>
      <c r="I105" s="289"/>
      <c r="J105" s="289"/>
      <c r="K105" s="289"/>
      <c r="L105" s="289"/>
      <c r="M105" s="289"/>
      <c r="N105" s="289"/>
      <c r="O105" s="289"/>
      <c r="P105" s="289"/>
      <c r="Q105" s="289"/>
      <c r="R105" s="289"/>
      <c r="S105" s="289"/>
      <c r="T105" s="289"/>
      <c r="U105" s="289"/>
      <c r="V105" s="289"/>
      <c r="W105" s="289"/>
      <c r="X105" s="289"/>
      <c r="Y105" s="289"/>
      <c r="Z105" s="289"/>
      <c r="AA105" s="289"/>
      <c r="AB105" s="289"/>
      <c r="AC105" s="289"/>
      <c r="AD105" s="289"/>
      <c r="AE105" s="289"/>
      <c r="AF105" s="289"/>
      <c r="AG105" s="289"/>
      <c r="AH105" s="289"/>
      <c r="AI105" s="289"/>
      <c r="AJ105" s="332"/>
      <c r="AK105" s="290"/>
    </row>
    <row r="106" spans="4:37">
      <c r="E106" s="289"/>
      <c r="F106" s="332"/>
      <c r="G106" s="289"/>
      <c r="H106" s="289"/>
      <c r="I106" s="289"/>
      <c r="J106" s="289"/>
      <c r="K106" s="289"/>
      <c r="L106" s="289"/>
      <c r="M106" s="289"/>
      <c r="N106" s="289"/>
      <c r="O106" s="289"/>
      <c r="P106" s="289"/>
      <c r="Q106" s="289"/>
      <c r="R106" s="289"/>
      <c r="S106" s="289"/>
      <c r="T106" s="289"/>
      <c r="U106" s="289"/>
      <c r="V106" s="289"/>
      <c r="W106" s="289"/>
      <c r="X106" s="289"/>
      <c r="Y106" s="289"/>
      <c r="Z106" s="289"/>
      <c r="AA106" s="289"/>
      <c r="AB106" s="289"/>
      <c r="AC106" s="289"/>
      <c r="AD106" s="289"/>
      <c r="AE106" s="289"/>
      <c r="AF106" s="289"/>
      <c r="AG106" s="289"/>
      <c r="AH106" s="289"/>
      <c r="AI106" s="289"/>
      <c r="AJ106" s="332"/>
      <c r="AK106" s="290"/>
    </row>
    <row r="107" spans="4:37">
      <c r="E107" s="289"/>
      <c r="F107" s="332"/>
      <c r="G107" s="289"/>
      <c r="H107" s="289"/>
      <c r="I107" s="289"/>
      <c r="J107" s="289"/>
      <c r="K107" s="289"/>
      <c r="L107" s="289"/>
      <c r="M107" s="289"/>
      <c r="N107" s="289"/>
      <c r="O107" s="289"/>
      <c r="P107" s="289"/>
      <c r="Q107" s="289"/>
      <c r="R107" s="289"/>
      <c r="S107" s="289"/>
      <c r="T107" s="289"/>
      <c r="U107" s="289"/>
      <c r="V107" s="289"/>
      <c r="W107" s="289"/>
      <c r="X107" s="289"/>
      <c r="Y107" s="289"/>
      <c r="Z107" s="289"/>
      <c r="AA107" s="289"/>
      <c r="AB107" s="289"/>
      <c r="AC107" s="289"/>
      <c r="AD107" s="289"/>
      <c r="AE107" s="289"/>
      <c r="AF107" s="289"/>
      <c r="AG107" s="289"/>
      <c r="AH107" s="289"/>
      <c r="AI107" s="289"/>
      <c r="AJ107" s="332"/>
      <c r="AK107" s="290"/>
    </row>
    <row r="108" spans="4:37">
      <c r="E108" s="289"/>
      <c r="F108" s="332"/>
      <c r="G108" s="289"/>
      <c r="H108" s="289"/>
      <c r="I108" s="289"/>
      <c r="J108" s="289"/>
      <c r="K108" s="289"/>
      <c r="L108" s="289"/>
      <c r="M108" s="289"/>
      <c r="N108" s="289"/>
      <c r="O108" s="289"/>
      <c r="P108" s="289"/>
      <c r="Q108" s="289"/>
      <c r="R108" s="289"/>
      <c r="S108" s="289"/>
      <c r="T108" s="289"/>
      <c r="U108" s="289"/>
      <c r="V108" s="289"/>
      <c r="W108" s="289"/>
      <c r="X108" s="289"/>
      <c r="Y108" s="289"/>
      <c r="Z108" s="289"/>
      <c r="AA108" s="289"/>
      <c r="AB108" s="289"/>
      <c r="AC108" s="289"/>
      <c r="AD108" s="289"/>
      <c r="AE108" s="289"/>
      <c r="AF108" s="289"/>
      <c r="AG108" s="289"/>
      <c r="AH108" s="289"/>
      <c r="AI108" s="289"/>
      <c r="AJ108" s="289"/>
      <c r="AK108" s="290"/>
    </row>
    <row r="109" spans="4:37">
      <c r="E109" s="289"/>
      <c r="F109" s="332"/>
      <c r="G109" s="289"/>
      <c r="H109" s="289"/>
      <c r="I109" s="289"/>
      <c r="J109" s="289"/>
      <c r="K109" s="289"/>
      <c r="L109" s="289"/>
      <c r="M109" s="289"/>
      <c r="N109" s="289"/>
      <c r="O109" s="289"/>
      <c r="P109" s="289"/>
      <c r="Q109" s="289"/>
      <c r="R109" s="289"/>
      <c r="S109" s="289"/>
      <c r="T109" s="289"/>
      <c r="U109" s="289"/>
      <c r="V109" s="289"/>
      <c r="W109" s="289"/>
      <c r="X109" s="289"/>
      <c r="Y109" s="289"/>
      <c r="Z109" s="289"/>
      <c r="AA109" s="289"/>
      <c r="AB109" s="289"/>
      <c r="AC109" s="289"/>
      <c r="AD109" s="289"/>
      <c r="AE109" s="289"/>
      <c r="AF109" s="289"/>
      <c r="AG109" s="289"/>
      <c r="AH109" s="289"/>
      <c r="AI109" s="289"/>
      <c r="AJ109" s="289"/>
      <c r="AK109" s="290"/>
    </row>
    <row r="110" spans="4:37">
      <c r="E110" s="289"/>
      <c r="F110" s="332"/>
      <c r="G110" s="289"/>
      <c r="H110" s="289"/>
      <c r="I110" s="289"/>
      <c r="J110" s="289"/>
      <c r="K110" s="289"/>
      <c r="L110" s="289"/>
      <c r="M110" s="289"/>
      <c r="N110" s="289"/>
      <c r="O110" s="289"/>
      <c r="P110" s="289"/>
      <c r="Q110" s="289"/>
      <c r="R110" s="289"/>
      <c r="S110" s="289"/>
      <c r="T110" s="289"/>
      <c r="U110" s="289"/>
      <c r="V110" s="289"/>
      <c r="W110" s="289"/>
      <c r="X110" s="289"/>
      <c r="Y110" s="289"/>
      <c r="Z110" s="289"/>
      <c r="AA110" s="289"/>
      <c r="AB110" s="289"/>
      <c r="AC110" s="289"/>
      <c r="AD110" s="289"/>
      <c r="AE110" s="289"/>
      <c r="AF110" s="289"/>
      <c r="AG110" s="289"/>
      <c r="AH110" s="289"/>
      <c r="AI110" s="289"/>
      <c r="AJ110" s="289"/>
      <c r="AK110" s="290"/>
    </row>
    <row r="111" spans="4:37">
      <c r="E111" s="289"/>
      <c r="F111" s="336"/>
      <c r="G111" s="337"/>
      <c r="H111" s="337"/>
      <c r="I111" s="337"/>
      <c r="J111" s="337"/>
      <c r="K111" s="337"/>
      <c r="L111" s="337"/>
      <c r="M111" s="337"/>
      <c r="N111" s="337"/>
      <c r="O111" s="337"/>
      <c r="P111" s="337"/>
      <c r="Q111" s="337"/>
      <c r="R111" s="337"/>
      <c r="S111" s="337"/>
      <c r="T111" s="337"/>
      <c r="U111" s="337"/>
      <c r="V111" s="337"/>
      <c r="W111" s="337"/>
      <c r="X111" s="337"/>
      <c r="Y111" s="337"/>
      <c r="Z111" s="337"/>
      <c r="AA111" s="337"/>
      <c r="AB111" s="337"/>
      <c r="AC111" s="337"/>
      <c r="AD111" s="337"/>
      <c r="AE111" s="337"/>
      <c r="AF111" s="337"/>
      <c r="AG111" s="337"/>
      <c r="AH111" s="337"/>
      <c r="AI111" s="289"/>
      <c r="AJ111" s="332"/>
      <c r="AK111" s="290"/>
    </row>
    <row r="112" spans="4:37">
      <c r="D112" s="68"/>
      <c r="E112" s="289"/>
      <c r="F112" s="332"/>
      <c r="G112" s="289"/>
      <c r="H112" s="289"/>
      <c r="I112" s="289"/>
      <c r="J112" s="289"/>
      <c r="K112" s="289"/>
      <c r="L112" s="289"/>
      <c r="M112" s="289"/>
      <c r="N112" s="289"/>
      <c r="O112" s="289"/>
      <c r="P112" s="289"/>
      <c r="Q112" s="289"/>
      <c r="R112" s="289"/>
      <c r="S112" s="289"/>
      <c r="T112" s="289"/>
      <c r="U112" s="289"/>
      <c r="V112" s="289"/>
      <c r="W112" s="289"/>
      <c r="X112" s="289"/>
      <c r="Y112" s="289"/>
      <c r="Z112" s="289"/>
      <c r="AA112" s="289"/>
      <c r="AB112" s="289"/>
      <c r="AC112" s="289"/>
      <c r="AD112" s="289"/>
      <c r="AE112" s="289"/>
      <c r="AF112" s="289"/>
      <c r="AG112" s="289"/>
      <c r="AH112" s="289"/>
      <c r="AI112" s="289"/>
      <c r="AJ112" s="289"/>
      <c r="AK112" s="290"/>
    </row>
    <row r="113" spans="2:37">
      <c r="E113" s="289"/>
      <c r="F113" s="332"/>
      <c r="G113" s="289"/>
      <c r="H113" s="289"/>
      <c r="I113" s="289"/>
      <c r="J113" s="289"/>
      <c r="K113" s="289"/>
      <c r="L113" s="289"/>
      <c r="M113" s="289"/>
      <c r="N113" s="289"/>
      <c r="O113" s="289"/>
      <c r="P113" s="289"/>
      <c r="Q113" s="289"/>
      <c r="R113" s="289"/>
      <c r="S113" s="289"/>
      <c r="T113" s="289"/>
      <c r="U113" s="289"/>
      <c r="V113" s="289"/>
      <c r="W113" s="289"/>
      <c r="X113" s="289"/>
      <c r="Y113" s="289"/>
      <c r="Z113" s="289"/>
      <c r="AA113" s="289"/>
      <c r="AB113" s="289"/>
      <c r="AC113" s="289"/>
      <c r="AD113" s="289"/>
      <c r="AE113" s="289"/>
      <c r="AF113" s="289"/>
      <c r="AG113" s="289"/>
      <c r="AH113" s="289"/>
      <c r="AI113" s="289"/>
      <c r="AJ113" s="289"/>
      <c r="AK113" s="290"/>
    </row>
    <row r="114" spans="2:37">
      <c r="B114" s="1"/>
      <c r="C114" s="1"/>
      <c r="D114" s="214"/>
      <c r="E114" s="289"/>
      <c r="F114" s="332"/>
      <c r="G114" s="289"/>
      <c r="H114" s="289"/>
      <c r="I114" s="289"/>
      <c r="J114" s="289"/>
      <c r="K114" s="289"/>
      <c r="L114" s="289"/>
      <c r="M114" s="289"/>
      <c r="N114" s="289"/>
      <c r="O114" s="289"/>
      <c r="P114" s="289"/>
      <c r="Q114" s="289"/>
      <c r="R114" s="289"/>
      <c r="S114" s="289"/>
      <c r="T114" s="289"/>
      <c r="U114" s="289"/>
      <c r="V114" s="289"/>
      <c r="W114" s="289"/>
      <c r="X114" s="289"/>
      <c r="Y114" s="289"/>
      <c r="Z114" s="289"/>
      <c r="AA114" s="289"/>
      <c r="AB114" s="289"/>
      <c r="AC114" s="289"/>
      <c r="AD114" s="289"/>
      <c r="AE114" s="289"/>
      <c r="AF114" s="289"/>
      <c r="AG114" s="289"/>
      <c r="AH114" s="289"/>
      <c r="AI114" s="289"/>
      <c r="AJ114" s="289"/>
      <c r="AK114" s="290"/>
    </row>
    <row r="115" spans="2:37">
      <c r="B115" s="1"/>
      <c r="C115" s="1"/>
      <c r="D115" s="214"/>
      <c r="E115" s="289"/>
      <c r="F115" s="332"/>
      <c r="G115" s="289"/>
      <c r="H115" s="289"/>
      <c r="I115" s="289"/>
      <c r="J115" s="289"/>
      <c r="K115" s="289"/>
      <c r="L115" s="289"/>
      <c r="M115" s="289"/>
      <c r="N115" s="289"/>
      <c r="O115" s="289"/>
      <c r="P115" s="289"/>
      <c r="Q115" s="289"/>
      <c r="R115" s="289"/>
      <c r="S115" s="289"/>
      <c r="T115" s="289"/>
      <c r="U115" s="289"/>
      <c r="V115" s="289"/>
      <c r="W115" s="289"/>
      <c r="X115" s="289"/>
      <c r="Y115" s="289"/>
      <c r="Z115" s="289"/>
      <c r="AA115" s="289"/>
      <c r="AB115" s="289"/>
      <c r="AC115" s="289"/>
      <c r="AD115" s="289"/>
      <c r="AE115" s="289"/>
      <c r="AF115" s="289"/>
      <c r="AG115" s="289"/>
      <c r="AH115" s="289"/>
      <c r="AI115" s="289"/>
      <c r="AJ115" s="289"/>
      <c r="AK115" s="290"/>
    </row>
    <row r="116" spans="2:37">
      <c r="E116" s="289"/>
      <c r="F116" s="332"/>
      <c r="G116" s="289"/>
      <c r="H116" s="289"/>
      <c r="I116" s="289"/>
      <c r="J116" s="289"/>
      <c r="K116" s="289"/>
      <c r="L116" s="289"/>
      <c r="M116" s="289"/>
      <c r="N116" s="289"/>
      <c r="O116" s="289"/>
      <c r="P116" s="289"/>
      <c r="Q116" s="289"/>
      <c r="R116" s="289"/>
      <c r="S116" s="289"/>
      <c r="T116" s="289"/>
      <c r="U116" s="289"/>
      <c r="V116" s="289"/>
      <c r="W116" s="289"/>
      <c r="X116" s="289"/>
      <c r="Y116" s="289"/>
      <c r="Z116" s="289"/>
      <c r="AA116" s="289"/>
      <c r="AB116" s="289"/>
      <c r="AC116" s="289"/>
      <c r="AD116" s="289"/>
      <c r="AE116" s="289"/>
      <c r="AF116" s="289"/>
      <c r="AG116" s="289"/>
      <c r="AH116" s="289"/>
      <c r="AI116" s="289"/>
      <c r="AJ116" s="332"/>
      <c r="AK116" s="290"/>
    </row>
    <row r="117" spans="2:37">
      <c r="E117" s="289"/>
      <c r="F117" s="332"/>
      <c r="G117" s="289"/>
      <c r="H117" s="289"/>
      <c r="I117" s="289"/>
      <c r="J117" s="289"/>
      <c r="K117" s="289"/>
      <c r="L117" s="289"/>
      <c r="M117" s="289"/>
      <c r="N117" s="289"/>
      <c r="O117" s="289"/>
      <c r="P117" s="289"/>
      <c r="Q117" s="289"/>
      <c r="R117" s="289"/>
      <c r="S117" s="289"/>
      <c r="T117" s="289"/>
      <c r="U117" s="289"/>
      <c r="V117" s="289"/>
      <c r="W117" s="289"/>
      <c r="X117" s="289"/>
      <c r="Y117" s="289"/>
      <c r="Z117" s="289"/>
      <c r="AA117" s="289"/>
      <c r="AB117" s="289"/>
      <c r="AC117" s="289"/>
      <c r="AD117" s="289"/>
      <c r="AE117" s="289"/>
      <c r="AF117" s="289"/>
      <c r="AG117" s="289"/>
      <c r="AH117" s="289"/>
      <c r="AI117" s="289"/>
      <c r="AJ117" s="289"/>
      <c r="AK117" s="290"/>
    </row>
    <row r="118" spans="2:37">
      <c r="E118" s="289"/>
      <c r="F118" s="332"/>
      <c r="G118" s="289"/>
      <c r="H118" s="289"/>
      <c r="I118" s="289"/>
      <c r="J118" s="289"/>
      <c r="K118" s="289"/>
      <c r="L118" s="289"/>
      <c r="M118" s="289"/>
      <c r="N118" s="289"/>
      <c r="O118" s="289"/>
      <c r="P118" s="289"/>
      <c r="Q118" s="289"/>
      <c r="R118" s="289"/>
      <c r="S118" s="289"/>
      <c r="T118" s="289"/>
      <c r="U118" s="289"/>
      <c r="V118" s="289"/>
      <c r="W118" s="289"/>
      <c r="X118" s="289"/>
      <c r="Y118" s="289"/>
      <c r="Z118" s="289"/>
      <c r="AA118" s="289"/>
      <c r="AB118" s="289"/>
      <c r="AC118" s="289"/>
      <c r="AD118" s="289"/>
      <c r="AE118" s="289"/>
      <c r="AF118" s="289"/>
      <c r="AG118" s="289"/>
      <c r="AH118" s="289"/>
      <c r="AI118" s="289"/>
      <c r="AJ118" s="289"/>
      <c r="AK118" s="290"/>
    </row>
    <row r="119" spans="2:37">
      <c r="E119" s="289"/>
      <c r="F119" s="332"/>
      <c r="G119" s="289"/>
      <c r="H119" s="289"/>
      <c r="I119" s="289"/>
      <c r="J119" s="289"/>
      <c r="K119" s="289"/>
      <c r="L119" s="289"/>
      <c r="M119" s="289"/>
      <c r="N119" s="289"/>
      <c r="O119" s="289"/>
      <c r="P119" s="289"/>
      <c r="Q119" s="289"/>
      <c r="R119" s="289"/>
      <c r="S119" s="289"/>
      <c r="T119" s="289"/>
      <c r="U119" s="289"/>
      <c r="V119" s="289"/>
      <c r="W119" s="289"/>
      <c r="X119" s="289"/>
      <c r="Y119" s="289"/>
      <c r="Z119" s="289"/>
      <c r="AA119" s="289"/>
      <c r="AB119" s="289"/>
      <c r="AC119" s="289"/>
      <c r="AD119" s="289"/>
      <c r="AE119" s="289"/>
      <c r="AF119" s="289"/>
      <c r="AG119" s="289"/>
      <c r="AH119" s="289"/>
      <c r="AI119" s="289"/>
      <c r="AJ119" s="332"/>
      <c r="AK119" s="290"/>
    </row>
    <row r="120" spans="2:37">
      <c r="E120" s="289"/>
      <c r="F120" s="332"/>
      <c r="G120" s="289"/>
      <c r="H120" s="289"/>
      <c r="I120" s="289"/>
      <c r="J120" s="289"/>
      <c r="K120" s="289"/>
      <c r="L120" s="289"/>
      <c r="M120" s="289"/>
      <c r="N120" s="289"/>
      <c r="O120" s="289"/>
      <c r="P120" s="289"/>
      <c r="Q120" s="289"/>
      <c r="R120" s="289"/>
      <c r="S120" s="289"/>
      <c r="T120" s="289"/>
      <c r="U120" s="289"/>
      <c r="V120" s="289"/>
      <c r="W120" s="289"/>
      <c r="X120" s="289"/>
      <c r="Y120" s="289"/>
      <c r="Z120" s="289"/>
      <c r="AA120" s="289"/>
      <c r="AB120" s="289"/>
      <c r="AC120" s="289"/>
      <c r="AD120" s="289"/>
      <c r="AE120" s="289"/>
      <c r="AF120" s="289"/>
      <c r="AG120" s="289"/>
      <c r="AH120" s="289"/>
      <c r="AI120" s="289"/>
      <c r="AJ120" s="289"/>
      <c r="AK120" s="290"/>
    </row>
    <row r="121" spans="2:37">
      <c r="E121" s="289"/>
      <c r="F121" s="332"/>
      <c r="G121" s="289"/>
      <c r="H121" s="289"/>
      <c r="I121" s="289"/>
      <c r="J121" s="289"/>
      <c r="K121" s="289"/>
      <c r="L121" s="289"/>
      <c r="M121" s="289"/>
      <c r="N121" s="289"/>
      <c r="O121" s="289"/>
      <c r="P121" s="289"/>
      <c r="Q121" s="289"/>
      <c r="R121" s="289"/>
      <c r="S121" s="289"/>
      <c r="T121" s="289"/>
      <c r="U121" s="289"/>
      <c r="V121" s="289"/>
      <c r="W121" s="289"/>
      <c r="X121" s="289"/>
      <c r="Y121" s="289"/>
      <c r="Z121" s="289"/>
      <c r="AA121" s="289"/>
      <c r="AB121" s="289"/>
      <c r="AC121" s="289"/>
      <c r="AD121" s="289"/>
      <c r="AE121" s="289"/>
      <c r="AF121" s="289"/>
      <c r="AG121" s="289"/>
      <c r="AH121" s="289"/>
      <c r="AI121" s="289"/>
      <c r="AJ121" s="289"/>
      <c r="AK121" s="290"/>
    </row>
    <row r="122" spans="2:37">
      <c r="E122" s="289"/>
      <c r="F122" s="332"/>
      <c r="G122" s="289"/>
      <c r="H122" s="289"/>
      <c r="I122" s="289"/>
      <c r="J122" s="289"/>
      <c r="K122" s="289"/>
      <c r="L122" s="289"/>
      <c r="M122" s="289"/>
      <c r="N122" s="289"/>
      <c r="O122" s="289"/>
      <c r="P122" s="289"/>
      <c r="Q122" s="289"/>
      <c r="R122" s="289"/>
      <c r="S122" s="289"/>
      <c r="T122" s="289"/>
      <c r="U122" s="289"/>
      <c r="V122" s="289"/>
      <c r="W122" s="289"/>
      <c r="X122" s="289"/>
      <c r="Y122" s="289"/>
      <c r="Z122" s="289"/>
      <c r="AA122" s="289"/>
      <c r="AB122" s="289"/>
      <c r="AC122" s="289"/>
      <c r="AD122" s="289"/>
      <c r="AE122" s="289"/>
      <c r="AF122" s="289"/>
      <c r="AG122" s="289"/>
      <c r="AH122" s="289"/>
      <c r="AI122" s="289"/>
      <c r="AJ122" s="289"/>
      <c r="AK122" s="290"/>
    </row>
    <row r="123" spans="2:37">
      <c r="E123" s="289"/>
      <c r="F123" s="332"/>
      <c r="G123" s="289"/>
      <c r="H123" s="289"/>
      <c r="I123" s="289"/>
      <c r="J123" s="289"/>
      <c r="K123" s="289"/>
      <c r="L123" s="289"/>
      <c r="M123" s="289"/>
      <c r="N123" s="289"/>
      <c r="O123" s="289"/>
      <c r="P123" s="289"/>
      <c r="Q123" s="289"/>
      <c r="R123" s="289"/>
      <c r="S123" s="289"/>
      <c r="T123" s="289"/>
      <c r="U123" s="289"/>
      <c r="V123" s="289"/>
      <c r="W123" s="289"/>
      <c r="X123" s="289"/>
      <c r="Y123" s="289"/>
      <c r="Z123" s="289"/>
      <c r="AA123" s="289"/>
      <c r="AB123" s="289"/>
      <c r="AC123" s="289"/>
      <c r="AD123" s="289"/>
      <c r="AE123" s="289"/>
      <c r="AF123" s="289"/>
      <c r="AG123" s="289"/>
      <c r="AH123" s="289"/>
      <c r="AI123" s="289"/>
      <c r="AJ123" s="289"/>
      <c r="AK123" s="290"/>
    </row>
    <row r="124" spans="2:37">
      <c r="E124" s="338"/>
      <c r="F124" s="339"/>
      <c r="G124" s="338"/>
      <c r="H124" s="338"/>
      <c r="I124" s="338"/>
      <c r="J124" s="338"/>
      <c r="K124" s="338"/>
      <c r="L124" s="338"/>
      <c r="M124" s="338"/>
      <c r="N124" s="338"/>
      <c r="O124" s="338"/>
      <c r="P124" s="338"/>
      <c r="Q124" s="338"/>
      <c r="R124" s="338"/>
      <c r="S124" s="338"/>
      <c r="T124" s="338"/>
      <c r="U124" s="338"/>
      <c r="V124" s="338"/>
      <c r="W124" s="338"/>
      <c r="X124" s="338"/>
      <c r="Y124" s="338"/>
      <c r="Z124" s="338"/>
      <c r="AA124" s="338"/>
      <c r="AB124" s="338"/>
      <c r="AC124" s="338"/>
      <c r="AD124" s="338"/>
      <c r="AE124" s="338"/>
      <c r="AF124" s="338"/>
      <c r="AG124" s="338"/>
      <c r="AH124" s="338"/>
      <c r="AI124" s="289"/>
      <c r="AJ124" s="289"/>
      <c r="AK124" s="290"/>
    </row>
    <row r="125" spans="2:37">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1"/>
      <c r="AJ125" s="1"/>
    </row>
    <row r="126" spans="2:37">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spans="2:37">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spans="2:37">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spans="5:36">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spans="5:36">
      <c r="E130" s="1"/>
      <c r="F130" s="1"/>
      <c r="G130" s="1"/>
      <c r="H130" s="1"/>
      <c r="I130" s="1"/>
      <c r="J130" s="1"/>
    </row>
    <row r="131" spans="5:36">
      <c r="E131" s="1"/>
      <c r="F131" s="1"/>
      <c r="G131" s="1"/>
      <c r="H131" s="1"/>
      <c r="I131" s="1"/>
      <c r="J131" s="1"/>
    </row>
    <row r="132" spans="5:36">
      <c r="E132" s="1"/>
      <c r="F132" s="1"/>
      <c r="G132" s="1"/>
      <c r="H132" s="1"/>
      <c r="I132" s="1"/>
      <c r="J132" s="1"/>
    </row>
    <row r="133" spans="5:36">
      <c r="E133" s="1"/>
      <c r="F133" s="1"/>
      <c r="G133" s="1"/>
      <c r="H133" s="1"/>
      <c r="I133" s="1"/>
      <c r="J133" s="1"/>
    </row>
    <row r="134" spans="5:36">
      <c r="E134" s="1"/>
      <c r="F134" s="1"/>
      <c r="G134" s="1"/>
      <c r="H134" s="1"/>
      <c r="I134" s="1"/>
      <c r="J134" s="1"/>
    </row>
    <row r="135" spans="5:36">
      <c r="E135" s="1"/>
      <c r="F135" s="1"/>
      <c r="G135" s="1"/>
      <c r="H135" s="1"/>
      <c r="I135" s="1"/>
      <c r="J135" s="1"/>
    </row>
  </sheetData>
  <mergeCells count="1">
    <mergeCell ref="AF61:AF80"/>
  </mergeCell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F0CE7-489E-4320-AE54-3170A87761D0}">
  <dimension ref="B6:AG98"/>
  <sheetViews>
    <sheetView topLeftCell="E7" zoomScale="86" zoomScaleNormal="86" workbookViewId="0">
      <pane xSplit="7035" ySplit="945" topLeftCell="AB54" activePane="bottomRight"/>
      <selection activeCell="J7" sqref="I2:J7"/>
      <selection pane="topRight" activeCell="AD7" sqref="AD7"/>
      <selection pane="bottomLeft" activeCell="J71" sqref="J71"/>
      <selection pane="bottomRight" activeCell="AG71" sqref="AG71"/>
    </sheetView>
  </sheetViews>
  <sheetFormatPr defaultRowHeight="15"/>
  <cols>
    <col min="5" max="5" width="10.85546875" customWidth="1"/>
    <col min="6" max="6" width="10.5703125" bestFit="1" customWidth="1"/>
    <col min="7" max="7" width="8.140625" bestFit="1" customWidth="1"/>
    <col min="8" max="8" width="14.7109375" customWidth="1"/>
    <col min="9" max="9" width="18.28515625" bestFit="1" customWidth="1"/>
    <col min="10" max="30" width="11" customWidth="1"/>
    <col min="31" max="31" width="9.7109375" customWidth="1"/>
    <col min="32" max="33" width="10.5703125" bestFit="1" customWidth="1"/>
  </cols>
  <sheetData>
    <row r="6" spans="5:33">
      <c r="F6" s="289"/>
      <c r="G6" s="289"/>
      <c r="H6" s="289"/>
      <c r="I6" s="350">
        <v>2023</v>
      </c>
      <c r="J6" s="289" t="s">
        <v>0</v>
      </c>
      <c r="K6" s="290"/>
      <c r="L6" s="290"/>
      <c r="M6" s="290"/>
      <c r="N6" s="290"/>
      <c r="O6" s="290"/>
      <c r="P6" s="290"/>
      <c r="Q6" s="290"/>
      <c r="R6" s="290"/>
      <c r="S6" s="290"/>
      <c r="T6" s="290"/>
      <c r="U6" s="290"/>
      <c r="V6" s="290"/>
      <c r="W6" s="290"/>
      <c r="X6" s="290"/>
      <c r="Y6" s="290"/>
      <c r="Z6" s="290"/>
      <c r="AA6" s="290"/>
      <c r="AB6" s="290"/>
      <c r="AC6" s="290"/>
      <c r="AD6" s="290"/>
      <c r="AE6" s="125"/>
    </row>
    <row r="7" spans="5:33" ht="40.5" customHeight="1">
      <c r="E7" s="89" t="s">
        <v>15</v>
      </c>
      <c r="F7" s="35" t="s">
        <v>340</v>
      </c>
      <c r="G7" s="34" t="s">
        <v>257</v>
      </c>
      <c r="H7" s="34" t="s">
        <v>11</v>
      </c>
      <c r="I7" s="34" t="s">
        <v>43</v>
      </c>
      <c r="J7" s="34" t="s">
        <v>259</v>
      </c>
      <c r="K7" s="349">
        <v>44928</v>
      </c>
      <c r="L7" s="349">
        <v>44929</v>
      </c>
      <c r="M7" s="349">
        <v>44930</v>
      </c>
      <c r="N7" s="349">
        <v>44931</v>
      </c>
      <c r="O7" s="349">
        <v>44932</v>
      </c>
      <c r="P7" s="349">
        <v>44933</v>
      </c>
      <c r="Q7" s="349">
        <v>44935</v>
      </c>
      <c r="R7" s="349">
        <v>44936</v>
      </c>
      <c r="S7" s="349">
        <v>44937</v>
      </c>
      <c r="T7" s="349">
        <v>44938</v>
      </c>
      <c r="U7" s="349">
        <v>44939</v>
      </c>
      <c r="V7" s="349">
        <v>44940</v>
      </c>
      <c r="W7" s="349">
        <v>44942</v>
      </c>
      <c r="X7" s="349">
        <v>44943</v>
      </c>
      <c r="Y7" s="349">
        <v>44944</v>
      </c>
      <c r="Z7" s="349">
        <v>44945</v>
      </c>
      <c r="AA7" s="349">
        <v>44947</v>
      </c>
      <c r="AB7" s="349">
        <v>44949</v>
      </c>
      <c r="AC7" s="349">
        <v>44953</v>
      </c>
      <c r="AD7" s="349">
        <v>44954</v>
      </c>
      <c r="AE7" s="151" t="s">
        <v>2057</v>
      </c>
      <c r="AF7" s="151"/>
      <c r="AG7" s="1"/>
    </row>
    <row r="8" spans="5:33">
      <c r="E8" s="34" t="s">
        <v>834</v>
      </c>
      <c r="F8" s="80">
        <v>44922</v>
      </c>
      <c r="G8" s="34">
        <v>288800</v>
      </c>
      <c r="H8" s="34" t="s">
        <v>1965</v>
      </c>
      <c r="I8" s="34" t="s">
        <v>788</v>
      </c>
      <c r="J8" s="34" t="s">
        <v>395</v>
      </c>
      <c r="K8" s="34" t="s">
        <v>395</v>
      </c>
      <c r="L8" s="34" t="s">
        <v>395</v>
      </c>
      <c r="M8" s="34"/>
      <c r="N8" s="34"/>
      <c r="O8" s="34"/>
      <c r="P8" s="34"/>
      <c r="Q8" s="34"/>
      <c r="R8" s="34"/>
      <c r="S8" s="34"/>
      <c r="T8" s="34"/>
      <c r="U8" s="34"/>
      <c r="V8" s="34"/>
      <c r="W8" s="34"/>
      <c r="X8" s="34"/>
      <c r="Y8" s="34"/>
      <c r="Z8" s="34"/>
      <c r="AA8" s="34"/>
      <c r="AB8" s="34"/>
      <c r="AC8" s="34"/>
      <c r="AD8" s="34"/>
      <c r="AE8" s="34" t="s">
        <v>50</v>
      </c>
      <c r="AF8" s="332"/>
      <c r="AG8" s="289"/>
    </row>
    <row r="9" spans="5:33">
      <c r="E9" s="34" t="s">
        <v>59</v>
      </c>
      <c r="F9" s="80">
        <v>44922</v>
      </c>
      <c r="G9" s="34">
        <v>289186</v>
      </c>
      <c r="H9" s="34" t="s">
        <v>2943</v>
      </c>
      <c r="I9" s="34" t="s">
        <v>441</v>
      </c>
      <c r="J9" s="34" t="s">
        <v>395</v>
      </c>
      <c r="K9" s="34"/>
      <c r="L9" s="34"/>
      <c r="M9" s="34"/>
      <c r="N9" s="34"/>
      <c r="O9" s="34"/>
      <c r="P9" s="34"/>
      <c r="Q9" s="34"/>
      <c r="R9" s="34"/>
      <c r="S9" s="34"/>
      <c r="T9" s="34"/>
      <c r="U9" s="34"/>
      <c r="V9" s="34"/>
      <c r="W9" s="34"/>
      <c r="X9" s="34"/>
      <c r="Y9" s="34"/>
      <c r="Z9" s="34"/>
      <c r="AA9" s="34"/>
      <c r="AB9" s="34"/>
      <c r="AC9" s="34"/>
      <c r="AD9" s="34"/>
      <c r="AE9" s="34" t="s">
        <v>50</v>
      </c>
      <c r="AF9" s="332"/>
      <c r="AG9" s="289"/>
    </row>
    <row r="10" spans="5:33">
      <c r="E10" s="34" t="s">
        <v>59</v>
      </c>
      <c r="F10" s="80">
        <v>44922</v>
      </c>
      <c r="G10" s="34">
        <v>289361</v>
      </c>
      <c r="H10" s="34" t="s">
        <v>405</v>
      </c>
      <c r="I10" s="34" t="s">
        <v>441</v>
      </c>
      <c r="J10" s="34" t="s">
        <v>395</v>
      </c>
      <c r="K10" s="34"/>
      <c r="L10" s="34"/>
      <c r="M10" s="34"/>
      <c r="N10" s="34"/>
      <c r="O10" s="34"/>
      <c r="P10" s="34"/>
      <c r="Q10" s="34"/>
      <c r="R10" s="34"/>
      <c r="S10" s="34"/>
      <c r="T10" s="34"/>
      <c r="U10" s="34"/>
      <c r="V10" s="34"/>
      <c r="W10" s="34"/>
      <c r="X10" s="34"/>
      <c r="Y10" s="34"/>
      <c r="Z10" s="34"/>
      <c r="AA10" s="34"/>
      <c r="AB10" s="34"/>
      <c r="AC10" s="34"/>
      <c r="AD10" s="34"/>
      <c r="AE10" s="34" t="s">
        <v>50</v>
      </c>
      <c r="AF10" s="332" t="s">
        <v>2970</v>
      </c>
      <c r="AG10" s="289"/>
    </row>
    <row r="11" spans="5:33">
      <c r="E11" s="34" t="s">
        <v>59</v>
      </c>
      <c r="F11" s="80">
        <v>44925</v>
      </c>
      <c r="G11" s="34">
        <v>289997</v>
      </c>
      <c r="H11" s="34" t="s">
        <v>405</v>
      </c>
      <c r="I11" s="34" t="s">
        <v>2967</v>
      </c>
      <c r="J11" s="34" t="s">
        <v>395</v>
      </c>
      <c r="K11" s="34" t="s">
        <v>50</v>
      </c>
      <c r="L11" s="34"/>
      <c r="M11" s="34"/>
      <c r="N11" s="34"/>
      <c r="O11" s="34"/>
      <c r="P11" s="34"/>
      <c r="Q11" s="34"/>
      <c r="R11" s="34"/>
      <c r="S11" s="34"/>
      <c r="T11" s="34"/>
      <c r="U11" s="34"/>
      <c r="V11" s="34"/>
      <c r="W11" s="34"/>
      <c r="X11" s="34"/>
      <c r="Y11" s="34"/>
      <c r="Z11" s="34"/>
      <c r="AA11" s="34"/>
      <c r="AB11" s="34"/>
      <c r="AC11" s="34"/>
      <c r="AD11" s="34"/>
      <c r="AE11" s="34" t="s">
        <v>50</v>
      </c>
      <c r="AF11" s="332"/>
      <c r="AG11" s="289"/>
    </row>
    <row r="12" spans="5:33">
      <c r="E12" s="34" t="s">
        <v>59</v>
      </c>
      <c r="F12" s="80">
        <v>44926</v>
      </c>
      <c r="G12" s="34">
        <v>289994</v>
      </c>
      <c r="H12" s="34" t="s">
        <v>2968</v>
      </c>
      <c r="I12" s="34" t="s">
        <v>1646</v>
      </c>
      <c r="J12" s="34" t="s">
        <v>395</v>
      </c>
      <c r="K12" s="34" t="s">
        <v>2971</v>
      </c>
      <c r="L12" s="34"/>
      <c r="M12" s="34"/>
      <c r="N12" s="34"/>
      <c r="O12" s="34"/>
      <c r="P12" s="34"/>
      <c r="Q12" s="34"/>
      <c r="R12" s="34"/>
      <c r="S12" s="34"/>
      <c r="T12" s="34"/>
      <c r="U12" s="34"/>
      <c r="V12" s="34"/>
      <c r="W12" s="34"/>
      <c r="X12" s="34"/>
      <c r="Y12" s="34"/>
      <c r="Z12" s="34"/>
      <c r="AA12" s="34"/>
      <c r="AB12" s="34"/>
      <c r="AC12" s="34"/>
      <c r="AD12" s="34"/>
      <c r="AE12" s="34" t="s">
        <v>49</v>
      </c>
      <c r="AF12" s="332"/>
      <c r="AG12" s="289"/>
    </row>
    <row r="13" spans="5:33">
      <c r="E13" s="34" t="s">
        <v>246</v>
      </c>
      <c r="F13" s="80">
        <v>44928</v>
      </c>
      <c r="G13" s="34">
        <v>290303</v>
      </c>
      <c r="H13" s="34" t="s">
        <v>2754</v>
      </c>
      <c r="I13" s="34" t="s">
        <v>1136</v>
      </c>
      <c r="J13" s="34" t="s">
        <v>395</v>
      </c>
      <c r="K13" s="34" t="s">
        <v>1467</v>
      </c>
      <c r="L13" s="34"/>
      <c r="M13" s="34"/>
      <c r="N13" s="34"/>
      <c r="O13" s="34"/>
      <c r="P13" s="34"/>
      <c r="Q13" s="34"/>
      <c r="R13" s="34"/>
      <c r="S13" s="34"/>
      <c r="T13" s="34"/>
      <c r="U13" s="34"/>
      <c r="V13" s="34"/>
      <c r="W13" s="34"/>
      <c r="X13" s="34"/>
      <c r="Y13" s="34"/>
      <c r="Z13" s="34"/>
      <c r="AA13" s="34"/>
      <c r="AB13" s="34"/>
      <c r="AC13" s="34"/>
      <c r="AD13" s="34"/>
      <c r="AE13" s="34" t="s">
        <v>50</v>
      </c>
      <c r="AF13" s="332"/>
      <c r="AG13" s="334"/>
    </row>
    <row r="14" spans="5:33">
      <c r="E14" s="34" t="s">
        <v>2859</v>
      </c>
      <c r="F14" s="80">
        <v>44928</v>
      </c>
      <c r="G14" s="34">
        <v>290247</v>
      </c>
      <c r="H14" s="34" t="s">
        <v>2899</v>
      </c>
      <c r="I14" s="34" t="s">
        <v>2969</v>
      </c>
      <c r="J14" s="34" t="s">
        <v>395</v>
      </c>
      <c r="K14" s="34" t="s">
        <v>1467</v>
      </c>
      <c r="L14" s="34" t="s">
        <v>2443</v>
      </c>
      <c r="M14" s="34" t="s">
        <v>2784</v>
      </c>
      <c r="N14" s="34"/>
      <c r="O14" s="34"/>
      <c r="P14" s="34"/>
      <c r="Q14" s="34"/>
      <c r="R14" s="34"/>
      <c r="S14" s="34"/>
      <c r="T14" s="34"/>
      <c r="U14" s="34"/>
      <c r="V14" s="34"/>
      <c r="W14" s="34"/>
      <c r="X14" s="34"/>
      <c r="Y14" s="34"/>
      <c r="Z14" s="34"/>
      <c r="AA14" s="34"/>
      <c r="AB14" s="34"/>
      <c r="AC14" s="34"/>
      <c r="AD14" s="34"/>
      <c r="AE14" s="34" t="s">
        <v>50</v>
      </c>
      <c r="AF14" s="332"/>
      <c r="AG14" s="290"/>
    </row>
    <row r="15" spans="5:33">
      <c r="E15" s="34" t="s">
        <v>2734</v>
      </c>
      <c r="F15" s="80">
        <v>44928</v>
      </c>
      <c r="G15" s="34">
        <v>290122</v>
      </c>
      <c r="H15" s="34" t="s">
        <v>2904</v>
      </c>
      <c r="I15" s="34" t="s">
        <v>2972</v>
      </c>
      <c r="J15" s="34" t="s">
        <v>395</v>
      </c>
      <c r="K15" s="34" t="s">
        <v>2247</v>
      </c>
      <c r="L15" s="34"/>
      <c r="M15" s="34"/>
      <c r="N15" s="34"/>
      <c r="O15" s="34"/>
      <c r="P15" s="34"/>
      <c r="Q15" s="34"/>
      <c r="R15" s="34"/>
      <c r="S15" s="34"/>
      <c r="T15" s="34"/>
      <c r="U15" s="34"/>
      <c r="V15" s="34"/>
      <c r="W15" s="34"/>
      <c r="X15" s="34"/>
      <c r="Y15" s="34"/>
      <c r="Z15" s="34"/>
      <c r="AA15" s="34"/>
      <c r="AB15" s="34"/>
      <c r="AC15" s="34"/>
      <c r="AD15" s="34"/>
      <c r="AE15" s="34" t="s">
        <v>50</v>
      </c>
      <c r="AF15" s="332"/>
      <c r="AG15" s="290"/>
    </row>
    <row r="16" spans="5:33">
      <c r="E16" s="34" t="s">
        <v>2734</v>
      </c>
      <c r="F16" s="80">
        <v>44928</v>
      </c>
      <c r="G16" s="34">
        <v>290088</v>
      </c>
      <c r="H16" s="34" t="s">
        <v>1958</v>
      </c>
      <c r="I16" s="34" t="s">
        <v>441</v>
      </c>
      <c r="J16" s="34" t="s">
        <v>395</v>
      </c>
      <c r="K16" s="34" t="s">
        <v>1467</v>
      </c>
      <c r="L16" s="34" t="s">
        <v>2527</v>
      </c>
      <c r="M16" s="34"/>
      <c r="N16" s="34"/>
      <c r="O16" s="34"/>
      <c r="P16" s="34"/>
      <c r="Q16" s="34"/>
      <c r="R16" s="34"/>
      <c r="S16" s="34"/>
      <c r="T16" s="34"/>
      <c r="U16" s="34"/>
      <c r="V16" s="34"/>
      <c r="W16" s="34"/>
      <c r="X16" s="34"/>
      <c r="Y16" s="34"/>
      <c r="Z16" s="34"/>
      <c r="AA16" s="34"/>
      <c r="AB16" s="34"/>
      <c r="AC16" s="34"/>
      <c r="AD16" s="34"/>
      <c r="AE16" s="34" t="s">
        <v>50</v>
      </c>
      <c r="AF16" s="332"/>
      <c r="AG16" s="290"/>
    </row>
    <row r="17" spans="5:33">
      <c r="E17" s="34" t="s">
        <v>2868</v>
      </c>
      <c r="F17" s="80">
        <v>44928</v>
      </c>
      <c r="G17" s="34">
        <v>290481</v>
      </c>
      <c r="H17" s="34" t="s">
        <v>2973</v>
      </c>
      <c r="I17" s="34" t="s">
        <v>2974</v>
      </c>
      <c r="J17" s="34" t="s">
        <v>395</v>
      </c>
      <c r="K17" s="34" t="s">
        <v>395</v>
      </c>
      <c r="L17" s="34"/>
      <c r="M17" s="34" t="s">
        <v>395</v>
      </c>
      <c r="N17" s="34"/>
      <c r="O17" s="34"/>
      <c r="P17" s="34"/>
      <c r="Q17" s="34"/>
      <c r="R17" s="34"/>
      <c r="S17" s="34"/>
      <c r="T17" s="34"/>
      <c r="U17" s="34"/>
      <c r="V17" s="34"/>
      <c r="W17" s="34"/>
      <c r="X17" s="34"/>
      <c r="Y17" s="34"/>
      <c r="Z17" s="34"/>
      <c r="AA17" s="34"/>
      <c r="AB17" s="34"/>
      <c r="AC17" s="34"/>
      <c r="AD17" s="34"/>
      <c r="AE17" s="31" t="s">
        <v>49</v>
      </c>
      <c r="AF17" s="332"/>
      <c r="AG17" s="290"/>
    </row>
    <row r="18" spans="5:33">
      <c r="E18" s="34" t="s">
        <v>2859</v>
      </c>
      <c r="F18" s="80">
        <v>44929</v>
      </c>
      <c r="G18" s="34">
        <v>290298</v>
      </c>
      <c r="H18" s="34" t="s">
        <v>2867</v>
      </c>
      <c r="I18" s="34" t="s">
        <v>2975</v>
      </c>
      <c r="J18" s="34" t="s">
        <v>395</v>
      </c>
      <c r="K18" s="34" t="s">
        <v>1467</v>
      </c>
      <c r="L18" s="34"/>
      <c r="M18" s="34"/>
      <c r="N18" s="34"/>
      <c r="O18" s="34"/>
      <c r="P18" s="34"/>
      <c r="Q18" s="34"/>
      <c r="R18" s="34"/>
      <c r="S18" s="34"/>
      <c r="T18" s="34"/>
      <c r="U18" s="34"/>
      <c r="V18" s="34"/>
      <c r="W18" s="34"/>
      <c r="X18" s="34"/>
      <c r="Y18" s="34"/>
      <c r="Z18" s="34"/>
      <c r="AA18" s="34"/>
      <c r="AB18" s="34"/>
      <c r="AC18" s="34"/>
      <c r="AD18" s="34"/>
      <c r="AE18" s="34" t="s">
        <v>50</v>
      </c>
      <c r="AF18" s="332"/>
      <c r="AG18" s="290"/>
    </row>
    <row r="19" spans="5:33">
      <c r="E19" s="34" t="s">
        <v>2859</v>
      </c>
      <c r="F19" s="80">
        <v>44929</v>
      </c>
      <c r="G19" s="34">
        <v>290538</v>
      </c>
      <c r="H19" s="34" t="s">
        <v>2968</v>
      </c>
      <c r="I19" s="34" t="s">
        <v>441</v>
      </c>
      <c r="J19" s="34" t="s">
        <v>395</v>
      </c>
      <c r="K19" s="34"/>
      <c r="L19" s="34" t="s">
        <v>395</v>
      </c>
      <c r="M19" s="34"/>
      <c r="N19" s="34"/>
      <c r="O19" s="34"/>
      <c r="P19" s="34"/>
      <c r="Q19" s="34"/>
      <c r="R19" s="34"/>
      <c r="S19" s="34"/>
      <c r="T19" s="34"/>
      <c r="U19" s="34"/>
      <c r="V19" s="34"/>
      <c r="W19" s="34"/>
      <c r="X19" s="34"/>
      <c r="Y19" s="34"/>
      <c r="Z19" s="34"/>
      <c r="AA19" s="34"/>
      <c r="AB19" s="34"/>
      <c r="AC19" s="34"/>
      <c r="AD19" s="34"/>
      <c r="AE19" s="34" t="s">
        <v>50</v>
      </c>
      <c r="AF19" s="332"/>
      <c r="AG19" s="290"/>
    </row>
    <row r="20" spans="5:33">
      <c r="E20" s="34" t="s">
        <v>2868</v>
      </c>
      <c r="F20" s="80">
        <v>44929</v>
      </c>
      <c r="G20" s="34">
        <v>290545</v>
      </c>
      <c r="H20" s="34" t="s">
        <v>2976</v>
      </c>
      <c r="I20" s="34" t="s">
        <v>2259</v>
      </c>
      <c r="J20" s="34" t="s">
        <v>395</v>
      </c>
      <c r="K20" s="34"/>
      <c r="L20" s="34" t="s">
        <v>395</v>
      </c>
      <c r="M20" s="34"/>
      <c r="N20" s="34" t="s">
        <v>2646</v>
      </c>
      <c r="O20" s="34" t="s">
        <v>1467</v>
      </c>
      <c r="P20" s="34" t="s">
        <v>2443</v>
      </c>
      <c r="Q20" s="34"/>
      <c r="R20" s="34"/>
      <c r="S20" s="34"/>
      <c r="T20" s="34"/>
      <c r="U20" s="34"/>
      <c r="V20" s="34"/>
      <c r="W20" s="34"/>
      <c r="X20" s="34"/>
      <c r="Y20" s="34"/>
      <c r="Z20" s="34"/>
      <c r="AA20" s="34"/>
      <c r="AB20" s="34"/>
      <c r="AC20" s="34"/>
      <c r="AD20" s="34"/>
      <c r="AE20" s="31" t="s">
        <v>49</v>
      </c>
      <c r="AF20" s="332"/>
      <c r="AG20" s="290"/>
    </row>
    <row r="21" spans="5:33">
      <c r="E21" s="34" t="s">
        <v>2868</v>
      </c>
      <c r="F21" s="80">
        <v>44929</v>
      </c>
      <c r="G21" s="34">
        <v>290628</v>
      </c>
      <c r="H21" s="34" t="s">
        <v>2904</v>
      </c>
      <c r="I21" s="34" t="s">
        <v>2259</v>
      </c>
      <c r="J21" s="34" t="s">
        <v>395</v>
      </c>
      <c r="K21" s="34"/>
      <c r="L21" s="34" t="s">
        <v>395</v>
      </c>
      <c r="M21" s="34" t="s">
        <v>2247</v>
      </c>
      <c r="N21" s="34"/>
      <c r="O21" s="34"/>
      <c r="P21" s="34"/>
      <c r="Q21" s="34"/>
      <c r="R21" s="34"/>
      <c r="S21" s="34"/>
      <c r="T21" s="34"/>
      <c r="U21" s="34"/>
      <c r="V21" s="34"/>
      <c r="W21" s="34"/>
      <c r="X21" s="34"/>
      <c r="Y21" s="34"/>
      <c r="Z21" s="34"/>
      <c r="AA21" s="34"/>
      <c r="AB21" s="34"/>
      <c r="AC21" s="34"/>
      <c r="AD21" s="34"/>
      <c r="AE21" s="34" t="s">
        <v>50</v>
      </c>
      <c r="AF21" s="332"/>
      <c r="AG21" s="290"/>
    </row>
    <row r="22" spans="5:33">
      <c r="E22" s="34" t="s">
        <v>2868</v>
      </c>
      <c r="F22" s="80">
        <v>44929</v>
      </c>
      <c r="G22" s="34">
        <v>290719</v>
      </c>
      <c r="H22" s="34" t="s">
        <v>1958</v>
      </c>
      <c r="I22" s="34" t="s">
        <v>2259</v>
      </c>
      <c r="J22" s="34" t="s">
        <v>395</v>
      </c>
      <c r="K22" s="34"/>
      <c r="L22" s="34" t="s">
        <v>2977</v>
      </c>
      <c r="M22" s="34" t="s">
        <v>2247</v>
      </c>
      <c r="N22" s="34"/>
      <c r="O22" s="34"/>
      <c r="P22" s="34"/>
      <c r="Q22" s="34"/>
      <c r="R22" s="34"/>
      <c r="S22" s="34"/>
      <c r="T22" s="34"/>
      <c r="U22" s="34"/>
      <c r="V22" s="34"/>
      <c r="W22" s="34"/>
      <c r="X22" s="34"/>
      <c r="Y22" s="34"/>
      <c r="Z22" s="34"/>
      <c r="AA22" s="34"/>
      <c r="AB22" s="34"/>
      <c r="AC22" s="34"/>
      <c r="AD22" s="34"/>
      <c r="AE22" s="34" t="s">
        <v>50</v>
      </c>
      <c r="AF22" s="332"/>
      <c r="AG22" s="290"/>
    </row>
    <row r="23" spans="5:33">
      <c r="E23" s="34" t="s">
        <v>2859</v>
      </c>
      <c r="F23" s="80">
        <v>44929</v>
      </c>
      <c r="G23" s="34">
        <v>290576</v>
      </c>
      <c r="H23" s="34" t="s">
        <v>2968</v>
      </c>
      <c r="I23" s="34" t="s">
        <v>2259</v>
      </c>
      <c r="J23" s="34" t="s">
        <v>395</v>
      </c>
      <c r="K23" s="34"/>
      <c r="L23" s="34" t="s">
        <v>1467</v>
      </c>
      <c r="M23" s="34" t="s">
        <v>2247</v>
      </c>
      <c r="N23" s="34"/>
      <c r="O23" s="34"/>
      <c r="P23" s="34"/>
      <c r="Q23" s="34"/>
      <c r="R23" s="34"/>
      <c r="S23" s="34"/>
      <c r="T23" s="34"/>
      <c r="U23" s="34"/>
      <c r="V23" s="34"/>
      <c r="W23" s="34"/>
      <c r="X23" s="34"/>
      <c r="Y23" s="34"/>
      <c r="Z23" s="34"/>
      <c r="AA23" s="34"/>
      <c r="AB23" s="34"/>
      <c r="AC23" s="34"/>
      <c r="AD23" s="34"/>
      <c r="AE23" s="34" t="s">
        <v>50</v>
      </c>
      <c r="AF23" s="332"/>
      <c r="AG23" s="290"/>
    </row>
    <row r="24" spans="5:33">
      <c r="E24" s="34" t="s">
        <v>246</v>
      </c>
      <c r="F24" s="80">
        <v>44929</v>
      </c>
      <c r="G24" s="34">
        <v>290509</v>
      </c>
      <c r="H24" s="34" t="s">
        <v>2978</v>
      </c>
      <c r="I24" s="34" t="s">
        <v>2272</v>
      </c>
      <c r="J24" s="34" t="s">
        <v>395</v>
      </c>
      <c r="K24" s="34"/>
      <c r="L24" s="34" t="s">
        <v>395</v>
      </c>
      <c r="M24" s="34"/>
      <c r="N24" s="34" t="s">
        <v>2983</v>
      </c>
      <c r="O24" s="34" t="s">
        <v>395</v>
      </c>
      <c r="P24" s="34" t="s">
        <v>395</v>
      </c>
      <c r="Q24" s="34"/>
      <c r="R24" s="34"/>
      <c r="S24" s="34"/>
      <c r="T24" s="34"/>
      <c r="U24" s="34"/>
      <c r="V24" s="34"/>
      <c r="W24" s="34"/>
      <c r="X24" s="34"/>
      <c r="Y24" s="34"/>
      <c r="Z24" s="34"/>
      <c r="AA24" s="34"/>
      <c r="AB24" s="34"/>
      <c r="AC24" s="34"/>
      <c r="AD24" s="34"/>
      <c r="AE24" s="34" t="s">
        <v>50</v>
      </c>
      <c r="AF24" s="332"/>
      <c r="AG24" s="290"/>
    </row>
    <row r="25" spans="5:33">
      <c r="E25" s="34" t="s">
        <v>59</v>
      </c>
      <c r="F25" s="80">
        <v>44930</v>
      </c>
      <c r="G25" s="34">
        <v>291030</v>
      </c>
      <c r="H25" s="34" t="s">
        <v>2979</v>
      </c>
      <c r="I25" s="34" t="s">
        <v>2969</v>
      </c>
      <c r="J25" s="34" t="s">
        <v>395</v>
      </c>
      <c r="K25" s="34"/>
      <c r="L25" s="34"/>
      <c r="M25" s="34" t="s">
        <v>2247</v>
      </c>
      <c r="N25" s="34"/>
      <c r="O25" s="34"/>
      <c r="P25" s="34"/>
      <c r="Q25" s="34"/>
      <c r="R25" s="34"/>
      <c r="S25" s="34"/>
      <c r="T25" s="34"/>
      <c r="U25" s="34"/>
      <c r="V25" s="34"/>
      <c r="W25" s="34"/>
      <c r="X25" s="34"/>
      <c r="Y25" s="34"/>
      <c r="Z25" s="34"/>
      <c r="AA25" s="34"/>
      <c r="AB25" s="34"/>
      <c r="AC25" s="34"/>
      <c r="AD25" s="34"/>
      <c r="AE25" s="34" t="s">
        <v>50</v>
      </c>
      <c r="AF25" s="332"/>
      <c r="AG25" s="290"/>
    </row>
    <row r="26" spans="5:33" ht="24" customHeight="1">
      <c r="E26" s="34" t="s">
        <v>59</v>
      </c>
      <c r="F26" s="80">
        <v>44930</v>
      </c>
      <c r="G26" s="34">
        <v>290546</v>
      </c>
      <c r="H26" s="34" t="s">
        <v>2980</v>
      </c>
      <c r="I26" s="34" t="s">
        <v>2969</v>
      </c>
      <c r="J26" s="34" t="s">
        <v>395</v>
      </c>
      <c r="K26" s="34"/>
      <c r="L26" s="34"/>
      <c r="M26" s="34" t="s">
        <v>395</v>
      </c>
      <c r="N26" s="35" t="s">
        <v>2983</v>
      </c>
      <c r="O26" s="34" t="s">
        <v>2247</v>
      </c>
      <c r="P26" s="34"/>
      <c r="Q26" s="34"/>
      <c r="R26" s="34"/>
      <c r="S26" s="34"/>
      <c r="T26" s="34"/>
      <c r="U26" s="34"/>
      <c r="V26" s="34"/>
      <c r="W26" s="34"/>
      <c r="X26" s="34"/>
      <c r="Y26" s="34"/>
      <c r="Z26" s="34"/>
      <c r="AA26" s="34"/>
      <c r="AB26" s="34"/>
      <c r="AC26" s="34"/>
      <c r="AD26" s="34"/>
      <c r="AE26" s="34" t="s">
        <v>50</v>
      </c>
      <c r="AF26" s="335"/>
      <c r="AG26" s="290"/>
    </row>
    <row r="27" spans="5:33" ht="30">
      <c r="E27" s="31" t="s">
        <v>59</v>
      </c>
      <c r="F27" s="76">
        <v>44930</v>
      </c>
      <c r="G27" s="31">
        <v>290895</v>
      </c>
      <c r="H27" s="31" t="s">
        <v>2904</v>
      </c>
      <c r="I27" s="31" t="s">
        <v>2259</v>
      </c>
      <c r="J27" s="34" t="s">
        <v>395</v>
      </c>
      <c r="K27" s="31"/>
      <c r="L27" s="31"/>
      <c r="M27" s="31" t="s">
        <v>1411</v>
      </c>
      <c r="N27" s="241" t="s">
        <v>2983</v>
      </c>
      <c r="O27" s="241" t="s">
        <v>2988</v>
      </c>
      <c r="P27" s="241"/>
      <c r="Q27" s="241" t="s">
        <v>2996</v>
      </c>
      <c r="R27" s="241"/>
      <c r="S27" s="241"/>
      <c r="T27" s="241"/>
      <c r="U27" s="241"/>
      <c r="V27" s="241"/>
      <c r="W27" s="241"/>
      <c r="X27" s="241"/>
      <c r="Y27" s="241"/>
      <c r="Z27" s="241"/>
      <c r="AA27" s="241"/>
      <c r="AB27" s="241"/>
      <c r="AC27" s="241"/>
      <c r="AD27" s="241"/>
      <c r="AE27" s="31" t="s">
        <v>49</v>
      </c>
      <c r="AF27" s="332"/>
      <c r="AG27" s="290" t="s">
        <v>2989</v>
      </c>
    </row>
    <row r="28" spans="5:33">
      <c r="E28" s="34" t="s">
        <v>2868</v>
      </c>
      <c r="F28" s="80">
        <v>44931</v>
      </c>
      <c r="G28" s="34">
        <v>291243</v>
      </c>
      <c r="H28" s="34" t="s">
        <v>2981</v>
      </c>
      <c r="I28" s="34" t="s">
        <v>2982</v>
      </c>
      <c r="J28" s="34" t="s">
        <v>395</v>
      </c>
      <c r="K28" s="34"/>
      <c r="L28" s="34"/>
      <c r="M28" s="34"/>
      <c r="N28" s="34" t="s">
        <v>1467</v>
      </c>
      <c r="O28" s="34"/>
      <c r="P28" s="34" t="s">
        <v>2247</v>
      </c>
      <c r="Q28" s="34"/>
      <c r="R28" s="34"/>
      <c r="S28" s="34"/>
      <c r="T28" s="34"/>
      <c r="U28" s="34"/>
      <c r="V28" s="34"/>
      <c r="W28" s="34"/>
      <c r="X28" s="34"/>
      <c r="Y28" s="34"/>
      <c r="Z28" s="34"/>
      <c r="AA28" s="34"/>
      <c r="AB28" s="34"/>
      <c r="AC28" s="34"/>
      <c r="AD28" s="34"/>
      <c r="AE28" s="34" t="s">
        <v>50</v>
      </c>
      <c r="AF28" s="332"/>
      <c r="AG28" s="290"/>
    </row>
    <row r="29" spans="5:33">
      <c r="E29" s="34" t="s">
        <v>2868</v>
      </c>
      <c r="F29" s="80">
        <v>44931</v>
      </c>
      <c r="G29" s="34">
        <v>291310</v>
      </c>
      <c r="H29" s="34" t="s">
        <v>2404</v>
      </c>
      <c r="I29" s="34" t="s">
        <v>2272</v>
      </c>
      <c r="J29" s="34" t="s">
        <v>395</v>
      </c>
      <c r="K29" s="34"/>
      <c r="L29" s="34"/>
      <c r="M29" s="34"/>
      <c r="N29" s="34"/>
      <c r="O29" s="34" t="s">
        <v>2247</v>
      </c>
      <c r="P29" s="34"/>
      <c r="Q29" s="34"/>
      <c r="R29" s="34"/>
      <c r="S29" s="34"/>
      <c r="T29" s="34"/>
      <c r="U29" s="34"/>
      <c r="V29" s="34"/>
      <c r="W29" s="34"/>
      <c r="X29" s="34"/>
      <c r="Y29" s="34"/>
      <c r="Z29" s="34"/>
      <c r="AA29" s="34"/>
      <c r="AB29" s="34"/>
      <c r="AC29" s="34"/>
      <c r="AD29" s="34"/>
      <c r="AE29" s="34" t="s">
        <v>50</v>
      </c>
      <c r="AF29" s="332"/>
      <c r="AG29" s="290"/>
    </row>
    <row r="30" spans="5:33">
      <c r="E30" s="34" t="s">
        <v>59</v>
      </c>
      <c r="F30" s="80">
        <v>44931</v>
      </c>
      <c r="G30" s="34">
        <v>291338</v>
      </c>
      <c r="H30" s="34" t="s">
        <v>2966</v>
      </c>
      <c r="I30" s="34" t="s">
        <v>2967</v>
      </c>
      <c r="J30" s="34" t="s">
        <v>395</v>
      </c>
      <c r="K30" s="34"/>
      <c r="L30" s="34"/>
      <c r="M30" s="34"/>
      <c r="N30" s="34" t="s">
        <v>1411</v>
      </c>
      <c r="O30" s="34" t="s">
        <v>1467</v>
      </c>
      <c r="P30" s="34"/>
      <c r="Q30" s="34" t="s">
        <v>2407</v>
      </c>
      <c r="R30" s="34"/>
      <c r="S30" s="34"/>
      <c r="T30" s="34"/>
      <c r="U30" s="34"/>
      <c r="V30" s="34"/>
      <c r="W30" s="34"/>
      <c r="X30" s="34"/>
      <c r="Y30" s="34"/>
      <c r="Z30" s="34"/>
      <c r="AA30" s="34"/>
      <c r="AB30" s="34"/>
      <c r="AC30" s="34"/>
      <c r="AD30" s="34"/>
      <c r="AE30" s="31" t="s">
        <v>49</v>
      </c>
      <c r="AF30" s="332"/>
      <c r="AG30" s="290"/>
    </row>
    <row r="31" spans="5:33" ht="25.5" customHeight="1">
      <c r="E31" s="34" t="s">
        <v>834</v>
      </c>
      <c r="F31" s="80">
        <v>44931</v>
      </c>
      <c r="G31" s="34">
        <v>291178</v>
      </c>
      <c r="H31" s="34" t="s">
        <v>1965</v>
      </c>
      <c r="I31" s="34" t="s">
        <v>1646</v>
      </c>
      <c r="J31" s="34" t="s">
        <v>395</v>
      </c>
      <c r="K31" s="34"/>
      <c r="L31" s="34"/>
      <c r="M31" s="34"/>
      <c r="N31" s="35"/>
      <c r="O31" s="35" t="s">
        <v>2247</v>
      </c>
      <c r="P31" s="35"/>
      <c r="Q31" s="35"/>
      <c r="R31" s="35"/>
      <c r="S31" s="35"/>
      <c r="T31" s="35"/>
      <c r="U31" s="35"/>
      <c r="V31" s="35"/>
      <c r="W31" s="35"/>
      <c r="X31" s="35"/>
      <c r="Y31" s="35"/>
      <c r="Z31" s="35"/>
      <c r="AA31" s="35"/>
      <c r="AB31" s="35"/>
      <c r="AC31" s="35"/>
      <c r="AD31" s="35"/>
      <c r="AE31" s="34" t="s">
        <v>50</v>
      </c>
      <c r="AF31" s="332"/>
      <c r="AG31" s="290"/>
    </row>
    <row r="32" spans="5:33">
      <c r="E32" s="34" t="s">
        <v>2859</v>
      </c>
      <c r="F32" s="80">
        <v>44932</v>
      </c>
      <c r="G32" s="34">
        <v>291445</v>
      </c>
      <c r="H32" s="34" t="s">
        <v>2984</v>
      </c>
      <c r="I32" s="34" t="s">
        <v>2967</v>
      </c>
      <c r="J32" s="34" t="s">
        <v>395</v>
      </c>
      <c r="K32" s="34"/>
      <c r="L32" s="34"/>
      <c r="M32" s="34"/>
      <c r="N32" s="34"/>
      <c r="O32" s="34" t="s">
        <v>1467</v>
      </c>
      <c r="P32" s="34"/>
      <c r="Q32" s="34"/>
      <c r="R32" s="34"/>
      <c r="S32" s="34"/>
      <c r="T32" s="34"/>
      <c r="U32" s="34"/>
      <c r="V32" s="34"/>
      <c r="W32" s="34"/>
      <c r="X32" s="34"/>
      <c r="Y32" s="34"/>
      <c r="Z32" s="34"/>
      <c r="AA32" s="34"/>
      <c r="AB32" s="34"/>
      <c r="AC32" s="34"/>
      <c r="AD32" s="34"/>
      <c r="AE32" s="34" t="s">
        <v>50</v>
      </c>
      <c r="AF32" s="332"/>
      <c r="AG32" s="290"/>
    </row>
    <row r="33" spans="2:33">
      <c r="E33" s="34" t="s">
        <v>2859</v>
      </c>
      <c r="F33" s="80">
        <v>44932</v>
      </c>
      <c r="G33" s="34">
        <v>291538</v>
      </c>
      <c r="H33" s="34" t="s">
        <v>2985</v>
      </c>
      <c r="I33" s="34" t="s">
        <v>2986</v>
      </c>
      <c r="J33" s="34" t="s">
        <v>395</v>
      </c>
      <c r="K33" s="34"/>
      <c r="L33" s="34"/>
      <c r="M33" s="34"/>
      <c r="N33" s="34"/>
      <c r="O33" s="34" t="s">
        <v>1467</v>
      </c>
      <c r="P33" s="34" t="s">
        <v>395</v>
      </c>
      <c r="Q33" s="34"/>
      <c r="R33" s="34"/>
      <c r="S33" s="34"/>
      <c r="T33" s="34"/>
      <c r="U33" s="34"/>
      <c r="V33" s="34"/>
      <c r="W33" s="34"/>
      <c r="X33" s="34"/>
      <c r="Y33" s="34"/>
      <c r="Z33" s="34"/>
      <c r="AA33" s="34"/>
      <c r="AB33" s="34"/>
      <c r="AC33" s="34"/>
      <c r="AD33" s="34"/>
      <c r="AE33" s="34" t="s">
        <v>50</v>
      </c>
      <c r="AF33" s="332"/>
      <c r="AG33" s="290"/>
    </row>
    <row r="34" spans="2:33">
      <c r="E34" s="34" t="s">
        <v>2859</v>
      </c>
      <c r="F34" s="80">
        <v>44932</v>
      </c>
      <c r="G34" s="34">
        <v>291503</v>
      </c>
      <c r="H34" s="34" t="s">
        <v>2987</v>
      </c>
      <c r="I34" s="34" t="s">
        <v>2990</v>
      </c>
      <c r="J34" s="34" t="s">
        <v>395</v>
      </c>
      <c r="K34" s="34"/>
      <c r="L34" s="34"/>
      <c r="M34" s="34"/>
      <c r="N34" s="34"/>
      <c r="O34" s="34" t="s">
        <v>1467</v>
      </c>
      <c r="P34" s="34"/>
      <c r="Q34" s="34"/>
      <c r="R34" s="34"/>
      <c r="S34" s="34"/>
      <c r="T34" s="34"/>
      <c r="U34" s="34"/>
      <c r="V34" s="34"/>
      <c r="W34" s="34"/>
      <c r="X34" s="34"/>
      <c r="Y34" s="34"/>
      <c r="Z34" s="34"/>
      <c r="AA34" s="34"/>
      <c r="AB34" s="34"/>
      <c r="AC34" s="34"/>
      <c r="AD34" s="34"/>
      <c r="AE34" s="34" t="s">
        <v>50</v>
      </c>
      <c r="AF34" s="332"/>
      <c r="AG34" s="290"/>
    </row>
    <row r="35" spans="2:33">
      <c r="E35" s="34" t="s">
        <v>2859</v>
      </c>
      <c r="F35" s="80">
        <v>44932</v>
      </c>
      <c r="G35" s="34">
        <v>291622</v>
      </c>
      <c r="H35" s="34" t="s">
        <v>2987</v>
      </c>
      <c r="I35" s="34" t="s">
        <v>2900</v>
      </c>
      <c r="J35" s="34" t="s">
        <v>395</v>
      </c>
      <c r="K35" s="34"/>
      <c r="L35" s="34"/>
      <c r="M35" s="34"/>
      <c r="N35" s="34"/>
      <c r="O35" s="34" t="s">
        <v>1467</v>
      </c>
      <c r="P35" s="34"/>
      <c r="Q35" s="34"/>
      <c r="R35" s="34"/>
      <c r="S35" s="34"/>
      <c r="T35" s="34"/>
      <c r="U35" s="34"/>
      <c r="V35" s="34"/>
      <c r="W35" s="34"/>
      <c r="X35" s="34"/>
      <c r="Y35" s="34"/>
      <c r="Z35" s="34"/>
      <c r="AA35" s="34"/>
      <c r="AB35" s="34"/>
      <c r="AC35" s="34"/>
      <c r="AD35" s="34"/>
      <c r="AE35" s="34" t="s">
        <v>50</v>
      </c>
      <c r="AF35" s="289"/>
      <c r="AG35" s="290"/>
    </row>
    <row r="36" spans="2:33">
      <c r="E36" s="34" t="s">
        <v>2868</v>
      </c>
      <c r="F36" s="80">
        <v>44933</v>
      </c>
      <c r="G36" s="34">
        <v>291775</v>
      </c>
      <c r="H36" s="34" t="s">
        <v>2937</v>
      </c>
      <c r="I36" s="34" t="s">
        <v>788</v>
      </c>
      <c r="J36" s="34" t="s">
        <v>395</v>
      </c>
      <c r="K36" s="34"/>
      <c r="L36" s="34"/>
      <c r="M36" s="34"/>
      <c r="N36" s="34"/>
      <c r="O36" s="34"/>
      <c r="P36" s="34" t="s">
        <v>2675</v>
      </c>
      <c r="Q36" s="34"/>
      <c r="R36" s="34"/>
      <c r="S36" s="34"/>
      <c r="T36" s="34"/>
      <c r="U36" s="34"/>
      <c r="V36" s="34"/>
      <c r="W36" s="34"/>
      <c r="X36" s="34"/>
      <c r="Y36" s="34"/>
      <c r="Z36" s="34"/>
      <c r="AA36" s="34"/>
      <c r="AB36" s="34"/>
      <c r="AC36" s="34"/>
      <c r="AD36" s="34"/>
      <c r="AE36" s="34" t="s">
        <v>50</v>
      </c>
      <c r="AF36" s="289" t="s">
        <v>2441</v>
      </c>
      <c r="AG36" s="290"/>
    </row>
    <row r="37" spans="2:33">
      <c r="E37" s="34" t="s">
        <v>2868</v>
      </c>
      <c r="F37" s="80">
        <v>44933</v>
      </c>
      <c r="G37" s="34">
        <v>291638</v>
      </c>
      <c r="H37" s="34" t="s">
        <v>2987</v>
      </c>
      <c r="I37" s="34" t="s">
        <v>2900</v>
      </c>
      <c r="J37" s="34" t="s">
        <v>395</v>
      </c>
      <c r="K37" s="34"/>
      <c r="L37" s="34"/>
      <c r="M37" s="34"/>
      <c r="N37" s="34"/>
      <c r="O37" s="34"/>
      <c r="P37" s="34" t="s">
        <v>1467</v>
      </c>
      <c r="Q37" s="34"/>
      <c r="R37" s="34"/>
      <c r="S37" s="34"/>
      <c r="T37" s="34"/>
      <c r="U37" s="34"/>
      <c r="V37" s="34"/>
      <c r="W37" s="34"/>
      <c r="X37" s="34"/>
      <c r="Y37" s="34"/>
      <c r="Z37" s="34"/>
      <c r="AA37" s="34"/>
      <c r="AB37" s="34"/>
      <c r="AC37" s="34"/>
      <c r="AD37" s="34"/>
      <c r="AE37" s="34" t="s">
        <v>50</v>
      </c>
      <c r="AF37" s="289"/>
      <c r="AG37" s="290"/>
    </row>
    <row r="38" spans="2:33">
      <c r="E38" s="34" t="s">
        <v>834</v>
      </c>
      <c r="F38" s="158">
        <v>44935</v>
      </c>
      <c r="G38" s="112">
        <v>291600</v>
      </c>
      <c r="H38" s="112" t="s">
        <v>1999</v>
      </c>
      <c r="I38" s="112" t="s">
        <v>2991</v>
      </c>
      <c r="J38" s="112" t="s">
        <v>395</v>
      </c>
      <c r="K38" s="70"/>
      <c r="L38" s="70"/>
      <c r="M38" s="112"/>
      <c r="N38" s="112"/>
      <c r="O38" s="112"/>
      <c r="P38" s="112"/>
      <c r="Q38" s="112" t="s">
        <v>2407</v>
      </c>
      <c r="R38" s="112"/>
      <c r="S38" s="112"/>
      <c r="T38" s="112"/>
      <c r="U38" s="112" t="s">
        <v>2063</v>
      </c>
      <c r="V38" s="112"/>
      <c r="W38" s="112"/>
      <c r="X38" s="112"/>
      <c r="Y38" s="112"/>
      <c r="Z38" s="112"/>
      <c r="AA38" s="112"/>
      <c r="AB38" s="112"/>
      <c r="AC38" s="112"/>
      <c r="AD38" s="112"/>
      <c r="AE38" s="34" t="s">
        <v>50</v>
      </c>
      <c r="AF38" s="332"/>
      <c r="AG38" s="290"/>
    </row>
    <row r="39" spans="2:33">
      <c r="D39" s="68"/>
      <c r="E39" s="34" t="s">
        <v>59</v>
      </c>
      <c r="F39" s="80">
        <v>44935</v>
      </c>
      <c r="G39" s="34">
        <v>291901</v>
      </c>
      <c r="H39" s="34" t="s">
        <v>2872</v>
      </c>
      <c r="I39" s="34" t="s">
        <v>441</v>
      </c>
      <c r="J39" s="34" t="s">
        <v>395</v>
      </c>
      <c r="K39" s="34"/>
      <c r="L39" s="34"/>
      <c r="M39" s="34"/>
      <c r="N39" s="34"/>
      <c r="O39" s="34"/>
      <c r="P39" s="34"/>
      <c r="Q39" s="34" t="s">
        <v>395</v>
      </c>
      <c r="R39" s="34"/>
      <c r="S39" s="34"/>
      <c r="T39" s="34"/>
      <c r="U39" s="34"/>
      <c r="V39" s="34"/>
      <c r="W39" s="34"/>
      <c r="X39" s="34"/>
      <c r="Y39" s="34"/>
      <c r="Z39" s="34"/>
      <c r="AA39" s="34"/>
      <c r="AB39" s="34"/>
      <c r="AC39" s="34"/>
      <c r="AD39" s="34"/>
      <c r="AE39" s="34" t="s">
        <v>50</v>
      </c>
      <c r="AF39" s="289"/>
      <c r="AG39" s="290"/>
    </row>
    <row r="40" spans="2:33">
      <c r="E40" s="34" t="s">
        <v>59</v>
      </c>
      <c r="F40" s="80">
        <v>44935</v>
      </c>
      <c r="G40" s="34">
        <v>292200</v>
      </c>
      <c r="H40" s="34" t="s">
        <v>2992</v>
      </c>
      <c r="I40" s="34" t="s">
        <v>2272</v>
      </c>
      <c r="J40" s="34" t="s">
        <v>395</v>
      </c>
      <c r="K40" s="34"/>
      <c r="L40" s="34"/>
      <c r="M40" s="34"/>
      <c r="N40" s="34"/>
      <c r="O40" s="34"/>
      <c r="P40" s="34"/>
      <c r="Q40" s="34" t="s">
        <v>395</v>
      </c>
      <c r="R40" s="34"/>
      <c r="S40" s="34"/>
      <c r="T40" s="34"/>
      <c r="U40" s="34"/>
      <c r="V40" s="34"/>
      <c r="W40" s="34"/>
      <c r="X40" s="34"/>
      <c r="Y40" s="34"/>
      <c r="Z40" s="34"/>
      <c r="AA40" s="34"/>
      <c r="AB40" s="34"/>
      <c r="AC40" s="34"/>
      <c r="AD40" s="34"/>
      <c r="AE40" s="34" t="s">
        <v>50</v>
      </c>
      <c r="AF40" s="289"/>
      <c r="AG40" s="290"/>
    </row>
    <row r="41" spans="2:33">
      <c r="B41" s="1"/>
      <c r="C41" s="1"/>
      <c r="D41" s="214"/>
      <c r="E41" s="34" t="s">
        <v>59</v>
      </c>
      <c r="F41" s="80">
        <v>44935</v>
      </c>
      <c r="G41" s="34">
        <v>291945</v>
      </c>
      <c r="H41" s="34" t="s">
        <v>2973</v>
      </c>
      <c r="I41" s="34" t="s">
        <v>788</v>
      </c>
      <c r="J41" s="34" t="s">
        <v>395</v>
      </c>
      <c r="K41" s="34"/>
      <c r="L41" s="34"/>
      <c r="M41" s="34"/>
      <c r="N41" s="34"/>
      <c r="O41" s="34"/>
      <c r="P41" s="34"/>
      <c r="Q41" s="34" t="s">
        <v>1467</v>
      </c>
      <c r="R41" s="34" t="s">
        <v>2407</v>
      </c>
      <c r="S41" s="34"/>
      <c r="T41" s="34"/>
      <c r="U41" s="34"/>
      <c r="V41" s="34"/>
      <c r="W41" s="34"/>
      <c r="X41" s="34"/>
      <c r="Y41" s="34"/>
      <c r="Z41" s="34"/>
      <c r="AA41" s="34"/>
      <c r="AB41" s="34"/>
      <c r="AC41" s="34"/>
      <c r="AD41" s="34"/>
      <c r="AE41" s="31" t="s">
        <v>49</v>
      </c>
      <c r="AF41" s="289"/>
      <c r="AG41" s="290"/>
    </row>
    <row r="42" spans="2:33">
      <c r="B42" s="1"/>
      <c r="C42" s="1"/>
      <c r="D42" s="214"/>
      <c r="E42" s="34" t="s">
        <v>59</v>
      </c>
      <c r="F42" s="80">
        <v>44935</v>
      </c>
      <c r="G42" s="34">
        <v>291997</v>
      </c>
      <c r="H42" s="34" t="s">
        <v>2993</v>
      </c>
      <c r="I42" s="34" t="s">
        <v>1646</v>
      </c>
      <c r="J42" s="34" t="s">
        <v>395</v>
      </c>
      <c r="K42" s="34"/>
      <c r="L42" s="34"/>
      <c r="M42" s="34"/>
      <c r="N42" s="34"/>
      <c r="O42" s="34"/>
      <c r="P42" s="34"/>
      <c r="Q42" s="34" t="s">
        <v>1467</v>
      </c>
      <c r="R42" s="34" t="s">
        <v>2247</v>
      </c>
      <c r="S42" s="34"/>
      <c r="T42" s="34"/>
      <c r="U42" s="34"/>
      <c r="V42" s="34"/>
      <c r="W42" s="34"/>
      <c r="X42" s="34"/>
      <c r="Y42" s="34"/>
      <c r="Z42" s="34"/>
      <c r="AA42" s="34"/>
      <c r="AB42" s="34"/>
      <c r="AC42" s="34"/>
      <c r="AD42" s="34"/>
      <c r="AE42" s="34" t="s">
        <v>50</v>
      </c>
      <c r="AF42" s="289"/>
      <c r="AG42" s="290"/>
    </row>
    <row r="43" spans="2:33">
      <c r="E43" s="34" t="s">
        <v>59</v>
      </c>
      <c r="F43" s="80">
        <v>44935</v>
      </c>
      <c r="G43" s="34">
        <v>292030</v>
      </c>
      <c r="H43" s="34" t="s">
        <v>2979</v>
      </c>
      <c r="I43" s="34" t="s">
        <v>2259</v>
      </c>
      <c r="J43" s="34" t="s">
        <v>395</v>
      </c>
      <c r="K43" s="31"/>
      <c r="L43" s="31"/>
      <c r="M43" s="31"/>
      <c r="N43" s="31"/>
      <c r="O43" s="31"/>
      <c r="P43" s="31"/>
      <c r="Q43" s="31" t="s">
        <v>1411</v>
      </c>
      <c r="R43" s="31" t="s">
        <v>2998</v>
      </c>
      <c r="S43" s="31"/>
      <c r="T43" s="34"/>
      <c r="U43" s="34"/>
      <c r="V43" s="34"/>
      <c r="W43" s="34"/>
      <c r="X43" s="34"/>
      <c r="Y43" s="34"/>
      <c r="Z43" s="34"/>
      <c r="AA43" s="34"/>
      <c r="AB43" s="34"/>
      <c r="AC43" s="34"/>
      <c r="AD43" s="34"/>
      <c r="AE43" s="34" t="s">
        <v>50</v>
      </c>
      <c r="AF43" s="332"/>
      <c r="AG43" s="290"/>
    </row>
    <row r="44" spans="2:33">
      <c r="E44" s="34" t="s">
        <v>59</v>
      </c>
      <c r="F44" s="80">
        <v>44935</v>
      </c>
      <c r="G44" s="34">
        <v>292169</v>
      </c>
      <c r="H44" s="34" t="s">
        <v>2994</v>
      </c>
      <c r="I44" s="34" t="s">
        <v>2900</v>
      </c>
      <c r="J44" s="34" t="s">
        <v>395</v>
      </c>
      <c r="K44" s="34"/>
      <c r="L44" s="34"/>
      <c r="M44" s="34"/>
      <c r="N44" s="34"/>
      <c r="O44" s="34"/>
      <c r="P44" s="34"/>
      <c r="Q44" s="34" t="s">
        <v>1467</v>
      </c>
      <c r="R44" s="34"/>
      <c r="S44" s="34"/>
      <c r="T44" s="34"/>
      <c r="U44" s="34"/>
      <c r="V44" s="34"/>
      <c r="W44" s="34"/>
      <c r="X44" s="34"/>
      <c r="Y44" s="34"/>
      <c r="Z44" s="34"/>
      <c r="AA44" s="34"/>
      <c r="AB44" s="34"/>
      <c r="AC44" s="34"/>
      <c r="AD44" s="34"/>
      <c r="AE44" s="34" t="s">
        <v>50</v>
      </c>
      <c r="AF44" s="289"/>
      <c r="AG44" s="290"/>
    </row>
    <row r="45" spans="2:33">
      <c r="E45" s="34" t="s">
        <v>59</v>
      </c>
      <c r="F45" s="80">
        <v>44935</v>
      </c>
      <c r="G45" s="34">
        <v>292363</v>
      </c>
      <c r="H45" s="34" t="s">
        <v>2995</v>
      </c>
      <c r="I45" s="34" t="s">
        <v>441</v>
      </c>
      <c r="J45" s="34" t="s">
        <v>395</v>
      </c>
      <c r="K45" s="34"/>
      <c r="L45" s="34"/>
      <c r="M45" s="34"/>
      <c r="N45" s="34"/>
      <c r="O45" s="34"/>
      <c r="P45" s="34"/>
      <c r="Q45" s="34" t="s">
        <v>1467</v>
      </c>
      <c r="R45" s="34"/>
      <c r="S45" s="34"/>
      <c r="T45" s="34" t="s">
        <v>2999</v>
      </c>
      <c r="U45" s="34"/>
      <c r="V45" s="34"/>
      <c r="W45" s="34"/>
      <c r="X45" s="34"/>
      <c r="Y45" s="34"/>
      <c r="Z45" s="34"/>
      <c r="AA45" s="34"/>
      <c r="AB45" s="34"/>
      <c r="AC45" s="34"/>
      <c r="AD45" s="34"/>
      <c r="AE45" s="31" t="s">
        <v>49</v>
      </c>
      <c r="AF45" s="289"/>
      <c r="AG45" s="290"/>
    </row>
    <row r="46" spans="2:33">
      <c r="E46" s="34" t="s">
        <v>59</v>
      </c>
      <c r="F46" s="80">
        <v>44935</v>
      </c>
      <c r="G46" s="34">
        <v>292273</v>
      </c>
      <c r="H46" s="34" t="s">
        <v>2937</v>
      </c>
      <c r="I46" s="34" t="s">
        <v>2259</v>
      </c>
      <c r="J46" s="34" t="s">
        <v>395</v>
      </c>
      <c r="K46" s="34"/>
      <c r="L46" s="34"/>
      <c r="M46" s="34"/>
      <c r="N46" s="34"/>
      <c r="O46" s="34"/>
      <c r="P46" s="34"/>
      <c r="Q46" s="34" t="s">
        <v>1411</v>
      </c>
      <c r="R46" s="34" t="s">
        <v>1467</v>
      </c>
      <c r="S46" s="34" t="s">
        <v>2247</v>
      </c>
      <c r="T46" s="34"/>
      <c r="U46" s="34"/>
      <c r="V46" s="34"/>
      <c r="W46" s="34"/>
      <c r="X46" s="34"/>
      <c r="Y46" s="34"/>
      <c r="Z46" s="34"/>
      <c r="AA46" s="34"/>
      <c r="AB46" s="34"/>
      <c r="AC46" s="34"/>
      <c r="AD46" s="34"/>
      <c r="AE46" s="34" t="s">
        <v>50</v>
      </c>
      <c r="AF46" s="332"/>
      <c r="AG46" s="290"/>
    </row>
    <row r="47" spans="2:33">
      <c r="E47" s="34" t="s">
        <v>2868</v>
      </c>
      <c r="F47" s="80">
        <v>44936</v>
      </c>
      <c r="G47" s="34">
        <v>292824</v>
      </c>
      <c r="H47" s="34" t="s">
        <v>1958</v>
      </c>
      <c r="I47" s="34" t="s">
        <v>2259</v>
      </c>
      <c r="J47" s="34" t="s">
        <v>395</v>
      </c>
      <c r="K47" s="34"/>
      <c r="L47" s="34"/>
      <c r="M47" s="34"/>
      <c r="N47" s="34"/>
      <c r="O47" s="34"/>
      <c r="P47" s="34"/>
      <c r="Q47" s="155" t="s">
        <v>3006</v>
      </c>
      <c r="R47" s="34" t="s">
        <v>1411</v>
      </c>
      <c r="S47" s="34" t="s">
        <v>2997</v>
      </c>
      <c r="T47" s="34"/>
      <c r="U47" s="34"/>
      <c r="V47" s="34"/>
      <c r="W47" s="34"/>
      <c r="X47" s="34"/>
      <c r="Y47" s="34"/>
      <c r="Z47" s="34"/>
      <c r="AA47" s="34"/>
      <c r="AB47" s="34"/>
      <c r="AC47" s="34"/>
      <c r="AD47" s="34"/>
      <c r="AE47" s="34" t="s">
        <v>50</v>
      </c>
      <c r="AF47" s="289"/>
      <c r="AG47" s="290"/>
    </row>
    <row r="48" spans="2:33">
      <c r="E48" s="34" t="s">
        <v>125</v>
      </c>
      <c r="F48" s="80">
        <v>44938</v>
      </c>
      <c r="G48" s="34">
        <v>293077</v>
      </c>
      <c r="H48" s="34" t="s">
        <v>1582</v>
      </c>
      <c r="I48" s="34" t="s">
        <v>2750</v>
      </c>
      <c r="J48" s="34" t="s">
        <v>395</v>
      </c>
      <c r="K48" s="289"/>
      <c r="L48" s="289"/>
      <c r="M48" s="34"/>
      <c r="N48" s="34"/>
      <c r="O48" s="34"/>
      <c r="P48" s="34"/>
      <c r="Q48" s="34"/>
      <c r="R48" s="34"/>
      <c r="S48" s="34"/>
      <c r="T48" s="34" t="s">
        <v>1467</v>
      </c>
      <c r="U48" s="34"/>
      <c r="V48" s="34"/>
      <c r="W48" s="34"/>
      <c r="X48" s="34"/>
      <c r="Y48" s="34"/>
      <c r="Z48" s="34"/>
      <c r="AA48" s="34"/>
      <c r="AB48" s="34"/>
      <c r="AC48" s="34"/>
      <c r="AD48" s="34"/>
      <c r="AE48" s="31" t="s">
        <v>49</v>
      </c>
      <c r="AF48" s="289"/>
      <c r="AG48" s="290"/>
    </row>
    <row r="49" spans="5:33">
      <c r="E49" s="34" t="s">
        <v>834</v>
      </c>
      <c r="F49" s="80">
        <v>44938</v>
      </c>
      <c r="G49" s="34">
        <v>293187</v>
      </c>
      <c r="H49" s="34" t="s">
        <v>1040</v>
      </c>
      <c r="I49" s="34" t="s">
        <v>3000</v>
      </c>
      <c r="J49" s="34" t="s">
        <v>395</v>
      </c>
      <c r="K49" s="289"/>
      <c r="L49" s="289"/>
      <c r="M49" s="34"/>
      <c r="N49" s="34"/>
      <c r="O49" s="34"/>
      <c r="P49" s="34"/>
      <c r="Q49" s="34"/>
      <c r="R49" s="34"/>
      <c r="S49" s="34"/>
      <c r="T49" s="34" t="s">
        <v>1467</v>
      </c>
      <c r="U49" s="34" t="s">
        <v>395</v>
      </c>
      <c r="V49" s="34"/>
      <c r="W49" s="34"/>
      <c r="X49" s="34"/>
      <c r="Y49" s="34"/>
      <c r="Z49" s="34"/>
      <c r="AA49" s="34"/>
      <c r="AB49" s="34"/>
      <c r="AC49" s="34"/>
      <c r="AD49" s="34"/>
      <c r="AE49" s="34" t="s">
        <v>50</v>
      </c>
      <c r="AF49" s="289"/>
      <c r="AG49" s="290"/>
    </row>
    <row r="50" spans="5:33">
      <c r="E50" s="31" t="s">
        <v>834</v>
      </c>
      <c r="F50" s="76">
        <v>44938</v>
      </c>
      <c r="G50" s="31">
        <v>292985</v>
      </c>
      <c r="H50" s="31" t="s">
        <v>1965</v>
      </c>
      <c r="I50" s="31" t="s">
        <v>2259</v>
      </c>
      <c r="J50" s="34" t="s">
        <v>395</v>
      </c>
      <c r="K50" s="289"/>
      <c r="L50" s="289"/>
      <c r="M50" s="31"/>
      <c r="N50" s="31"/>
      <c r="O50" s="31"/>
      <c r="P50" s="31"/>
      <c r="Q50" s="31"/>
      <c r="R50" s="31"/>
      <c r="S50" s="31"/>
      <c r="T50" s="31" t="s">
        <v>1411</v>
      </c>
      <c r="U50" s="31"/>
      <c r="V50" s="31"/>
      <c r="W50" s="31"/>
      <c r="X50" s="31"/>
      <c r="Y50" s="31"/>
      <c r="Z50" s="31"/>
      <c r="AA50" s="31"/>
      <c r="AB50" s="31" t="s">
        <v>2970</v>
      </c>
      <c r="AC50" s="31"/>
      <c r="AD50" s="31"/>
      <c r="AE50" s="31" t="s">
        <v>49</v>
      </c>
      <c r="AF50" s="289"/>
      <c r="AG50" s="290"/>
    </row>
    <row r="51" spans="5:33">
      <c r="E51" s="87" t="s">
        <v>834</v>
      </c>
      <c r="F51" s="341">
        <v>44938</v>
      </c>
      <c r="G51" s="87">
        <v>293194</v>
      </c>
      <c r="H51" s="87" t="s">
        <v>1040</v>
      </c>
      <c r="I51" s="87" t="s">
        <v>3001</v>
      </c>
      <c r="J51" s="87" t="s">
        <v>395</v>
      </c>
      <c r="K51" s="338"/>
      <c r="L51" s="338"/>
      <c r="M51" s="87"/>
      <c r="N51" s="87"/>
      <c r="O51" s="87"/>
      <c r="P51" s="87"/>
      <c r="Q51" s="87"/>
      <c r="R51" s="87"/>
      <c r="S51" s="87"/>
      <c r="T51" s="87" t="s">
        <v>1467</v>
      </c>
      <c r="U51" s="87" t="s">
        <v>2527</v>
      </c>
      <c r="V51" s="87" t="s">
        <v>395</v>
      </c>
      <c r="W51" s="87"/>
      <c r="X51" s="87"/>
      <c r="Y51" s="87"/>
      <c r="Z51" s="87"/>
      <c r="AA51" s="87"/>
      <c r="AB51" s="87"/>
      <c r="AC51" s="87"/>
      <c r="AD51" s="87"/>
      <c r="AE51" s="34" t="s">
        <v>50</v>
      </c>
      <c r="AF51" s="289"/>
      <c r="AG51" s="290"/>
    </row>
    <row r="52" spans="5:33" ht="30">
      <c r="E52" s="87" t="s">
        <v>18</v>
      </c>
      <c r="F52" s="351">
        <v>44939</v>
      </c>
      <c r="G52" s="87">
        <v>293511</v>
      </c>
      <c r="H52" s="87" t="s">
        <v>3002</v>
      </c>
      <c r="I52" s="87" t="s">
        <v>3003</v>
      </c>
      <c r="J52" s="87" t="s">
        <v>395</v>
      </c>
      <c r="K52" s="4"/>
      <c r="L52" s="4"/>
      <c r="M52" s="87"/>
      <c r="N52" s="87"/>
      <c r="O52" s="87"/>
      <c r="P52" s="87"/>
      <c r="Q52" s="87"/>
      <c r="R52" s="87"/>
      <c r="S52" s="87"/>
      <c r="T52" s="87"/>
      <c r="U52" s="87" t="s">
        <v>1467</v>
      </c>
      <c r="V52" s="87" t="s">
        <v>3008</v>
      </c>
      <c r="W52" s="87"/>
      <c r="X52" s="87"/>
      <c r="Y52" s="166" t="s">
        <v>3015</v>
      </c>
      <c r="Z52" s="166"/>
      <c r="AA52" s="166"/>
      <c r="AB52" s="166"/>
      <c r="AC52" s="166"/>
      <c r="AD52" s="166"/>
      <c r="AE52" s="31" t="s">
        <v>49</v>
      </c>
      <c r="AF52" s="1"/>
    </row>
    <row r="53" spans="5:33">
      <c r="E53" s="34" t="s">
        <v>59</v>
      </c>
      <c r="F53" s="349">
        <v>44939</v>
      </c>
      <c r="G53" s="34">
        <v>293729</v>
      </c>
      <c r="H53" s="34" t="s">
        <v>2907</v>
      </c>
      <c r="I53" s="34" t="s">
        <v>3004</v>
      </c>
      <c r="J53" s="34" t="s">
        <v>395</v>
      </c>
      <c r="K53" s="1"/>
      <c r="L53" s="1"/>
      <c r="M53" s="34"/>
      <c r="N53" s="34"/>
      <c r="O53" s="34"/>
      <c r="P53" s="34"/>
      <c r="Q53" s="34"/>
      <c r="R53" s="34"/>
      <c r="S53" s="34"/>
      <c r="T53" s="34"/>
      <c r="U53" s="34" t="s">
        <v>1467</v>
      </c>
      <c r="V53" s="34"/>
      <c r="W53" s="34"/>
      <c r="X53" s="34"/>
      <c r="Y53" s="34"/>
      <c r="Z53" s="34"/>
      <c r="AA53" s="34"/>
      <c r="AB53" s="34"/>
      <c r="AC53" s="34"/>
      <c r="AD53" s="34"/>
      <c r="AE53" s="34" t="s">
        <v>50</v>
      </c>
      <c r="AF53" s="1"/>
    </row>
    <row r="54" spans="5:33">
      <c r="E54" s="34" t="s">
        <v>59</v>
      </c>
      <c r="F54" s="349">
        <v>44939</v>
      </c>
      <c r="G54" s="34">
        <v>293720</v>
      </c>
      <c r="H54" s="34" t="s">
        <v>3005</v>
      </c>
      <c r="I54" s="34" t="s">
        <v>2912</v>
      </c>
      <c r="J54" s="34" t="s">
        <v>395</v>
      </c>
      <c r="K54" s="1"/>
      <c r="L54" s="1"/>
      <c r="M54" s="34"/>
      <c r="N54" s="34"/>
      <c r="O54" s="34"/>
      <c r="P54" s="34"/>
      <c r="Q54" s="34"/>
      <c r="R54" s="34"/>
      <c r="S54" s="34"/>
      <c r="T54" s="34"/>
      <c r="U54" s="34" t="s">
        <v>1467</v>
      </c>
      <c r="V54" s="34"/>
      <c r="W54" s="34"/>
      <c r="X54" s="34"/>
      <c r="Y54" s="34"/>
      <c r="Z54" s="34"/>
      <c r="AA54" s="34"/>
      <c r="AB54" s="34"/>
      <c r="AC54" s="34"/>
      <c r="AD54" s="34"/>
      <c r="AE54" s="34" t="s">
        <v>50</v>
      </c>
      <c r="AF54" s="1"/>
    </row>
    <row r="55" spans="5:33">
      <c r="E55" s="34" t="s">
        <v>59</v>
      </c>
      <c r="F55" s="349">
        <v>44939</v>
      </c>
      <c r="G55" s="34">
        <v>293632</v>
      </c>
      <c r="H55" s="34" t="s">
        <v>2973</v>
      </c>
      <c r="I55" s="34" t="s">
        <v>441</v>
      </c>
      <c r="J55" s="34" t="s">
        <v>395</v>
      </c>
      <c r="K55" s="1"/>
      <c r="L55" s="1"/>
      <c r="M55" s="34"/>
      <c r="N55" s="34"/>
      <c r="O55" s="34"/>
      <c r="P55" s="34"/>
      <c r="Q55" s="34"/>
      <c r="R55" s="34"/>
      <c r="S55" s="34"/>
      <c r="T55" s="34"/>
      <c r="U55" s="34" t="s">
        <v>2675</v>
      </c>
      <c r="V55" s="34" t="s">
        <v>3008</v>
      </c>
      <c r="W55" s="34"/>
      <c r="X55" s="34"/>
      <c r="Y55" s="34"/>
      <c r="Z55" s="34"/>
      <c r="AA55" s="34"/>
      <c r="AB55" s="34"/>
      <c r="AC55" s="34"/>
      <c r="AD55" s="34"/>
      <c r="AE55" s="34" t="s">
        <v>50</v>
      </c>
      <c r="AF55" s="1"/>
    </row>
    <row r="56" spans="5:33">
      <c r="E56" s="34" t="s">
        <v>59</v>
      </c>
      <c r="F56" s="349">
        <v>44939</v>
      </c>
      <c r="G56" s="34">
        <v>293633</v>
      </c>
      <c r="H56" s="34" t="s">
        <v>2872</v>
      </c>
      <c r="I56" s="34" t="s">
        <v>441</v>
      </c>
      <c r="J56" s="34" t="s">
        <v>395</v>
      </c>
      <c r="K56" s="1"/>
      <c r="L56" s="214"/>
      <c r="M56" s="34"/>
      <c r="N56" s="34"/>
      <c r="O56" s="34"/>
      <c r="P56" s="34"/>
      <c r="Q56" s="34"/>
      <c r="R56" s="34"/>
      <c r="S56" s="34"/>
      <c r="T56" s="34"/>
      <c r="U56" s="34" t="s">
        <v>1467</v>
      </c>
      <c r="V56" s="34" t="s">
        <v>395</v>
      </c>
      <c r="W56" s="34"/>
      <c r="X56" s="34"/>
      <c r="Y56" s="34"/>
      <c r="Z56" s="34"/>
      <c r="AA56" s="34"/>
      <c r="AB56" s="34"/>
      <c r="AC56" s="34"/>
      <c r="AD56" s="34"/>
      <c r="AE56" s="34" t="s">
        <v>50</v>
      </c>
      <c r="AF56" s="274"/>
    </row>
    <row r="57" spans="5:33">
      <c r="E57" s="34" t="s">
        <v>59</v>
      </c>
      <c r="F57" s="349">
        <v>44939</v>
      </c>
      <c r="G57" s="34">
        <v>293756</v>
      </c>
      <c r="H57" s="34" t="s">
        <v>3007</v>
      </c>
      <c r="I57" s="34" t="s">
        <v>2272</v>
      </c>
      <c r="J57" s="34" t="s">
        <v>395</v>
      </c>
      <c r="M57" s="34"/>
      <c r="N57" s="34"/>
      <c r="O57" s="34"/>
      <c r="P57" s="34"/>
      <c r="Q57" s="34"/>
      <c r="R57" s="34"/>
      <c r="S57" s="34"/>
      <c r="T57" s="34"/>
      <c r="U57" s="34" t="s">
        <v>1467</v>
      </c>
      <c r="V57" s="34" t="s">
        <v>395</v>
      </c>
      <c r="W57" s="34"/>
      <c r="X57" s="34"/>
      <c r="Y57" s="34"/>
      <c r="Z57" s="34"/>
      <c r="AA57" s="34"/>
      <c r="AB57" s="34"/>
      <c r="AC57" s="34"/>
      <c r="AD57" s="34"/>
      <c r="AE57" s="34" t="s">
        <v>50</v>
      </c>
    </row>
    <row r="58" spans="5:33">
      <c r="E58" s="34" t="s">
        <v>59</v>
      </c>
      <c r="F58" s="349">
        <v>44939</v>
      </c>
      <c r="G58" s="34">
        <v>293521</v>
      </c>
      <c r="H58" s="34" t="s">
        <v>2987</v>
      </c>
      <c r="I58" s="34" t="s">
        <v>2750</v>
      </c>
      <c r="J58" s="34" t="s">
        <v>395</v>
      </c>
      <c r="M58" s="34"/>
      <c r="N58" s="34"/>
      <c r="O58" s="34"/>
      <c r="P58" s="34"/>
      <c r="Q58" s="34"/>
      <c r="R58" s="34"/>
      <c r="S58" s="34"/>
      <c r="T58" s="34"/>
      <c r="U58" s="34" t="s">
        <v>2811</v>
      </c>
      <c r="V58" s="34" t="s">
        <v>2441</v>
      </c>
      <c r="W58" s="34"/>
      <c r="X58" s="34"/>
      <c r="Y58" s="34"/>
      <c r="Z58" s="34"/>
      <c r="AA58" s="34"/>
      <c r="AB58" s="34"/>
      <c r="AC58" s="34"/>
      <c r="AD58" s="34"/>
      <c r="AE58" s="34" t="s">
        <v>50</v>
      </c>
    </row>
    <row r="59" spans="5:33">
      <c r="E59" s="34" t="s">
        <v>59</v>
      </c>
      <c r="F59" s="349">
        <v>44939</v>
      </c>
      <c r="G59" s="34">
        <v>293793</v>
      </c>
      <c r="H59" s="34" t="s">
        <v>2984</v>
      </c>
      <c r="I59" s="34" t="s">
        <v>2991</v>
      </c>
      <c r="J59" s="34" t="s">
        <v>395</v>
      </c>
      <c r="M59" s="34"/>
      <c r="N59" s="34"/>
      <c r="O59" s="34"/>
      <c r="P59" s="34"/>
      <c r="Q59" s="34"/>
      <c r="R59" s="34"/>
      <c r="S59" s="34"/>
      <c r="T59" s="34"/>
      <c r="U59" s="34" t="s">
        <v>1467</v>
      </c>
      <c r="V59" s="34" t="s">
        <v>395</v>
      </c>
      <c r="W59" s="34"/>
      <c r="X59" s="34"/>
      <c r="Y59" s="34"/>
      <c r="Z59" s="34"/>
      <c r="AA59" s="34"/>
      <c r="AB59" s="34"/>
      <c r="AC59" s="34"/>
      <c r="AD59" s="34"/>
      <c r="AE59" s="34" t="s">
        <v>50</v>
      </c>
    </row>
    <row r="60" spans="5:33">
      <c r="E60" s="34" t="s">
        <v>18</v>
      </c>
      <c r="F60" s="349">
        <v>44942</v>
      </c>
      <c r="G60" s="34">
        <v>293973</v>
      </c>
      <c r="H60" s="34" t="s">
        <v>3009</v>
      </c>
      <c r="I60" s="34" t="s">
        <v>3010</v>
      </c>
      <c r="J60" s="34" t="s">
        <v>395</v>
      </c>
      <c r="M60" s="1"/>
      <c r="N60" s="1"/>
      <c r="O60" s="1"/>
      <c r="P60" s="1"/>
      <c r="Q60" s="34"/>
      <c r="R60" s="34"/>
      <c r="S60" s="34"/>
      <c r="T60" s="34"/>
      <c r="U60" s="34"/>
      <c r="V60" s="34"/>
      <c r="W60" s="34" t="s">
        <v>1467</v>
      </c>
      <c r="X60" s="34" t="s">
        <v>3012</v>
      </c>
      <c r="Y60" s="34"/>
      <c r="Z60" s="34"/>
      <c r="AA60" s="34"/>
      <c r="AB60" s="34"/>
      <c r="AC60" s="34"/>
      <c r="AD60" s="34"/>
      <c r="AE60" s="34" t="s">
        <v>50</v>
      </c>
    </row>
    <row r="61" spans="5:33" ht="30">
      <c r="E61" s="34" t="s">
        <v>59</v>
      </c>
      <c r="F61" s="349">
        <v>44943</v>
      </c>
      <c r="G61" s="34">
        <v>294712</v>
      </c>
      <c r="H61" s="34" t="s">
        <v>3011</v>
      </c>
      <c r="I61" s="34" t="s">
        <v>788</v>
      </c>
      <c r="J61" s="34" t="s">
        <v>395</v>
      </c>
      <c r="M61" s="1"/>
      <c r="N61" s="1"/>
      <c r="O61" s="1"/>
      <c r="P61" s="1"/>
      <c r="Q61" s="1"/>
      <c r="R61" s="1"/>
      <c r="S61" s="1"/>
      <c r="T61" s="34"/>
      <c r="U61" s="34"/>
      <c r="V61" s="34"/>
      <c r="W61" s="34"/>
      <c r="X61" s="34" t="s">
        <v>2443</v>
      </c>
      <c r="Y61" s="166" t="s">
        <v>3016</v>
      </c>
      <c r="Z61" s="166" t="s">
        <v>3017</v>
      </c>
      <c r="AA61" s="166"/>
      <c r="AB61" s="166"/>
      <c r="AC61" s="166"/>
      <c r="AD61" s="166"/>
      <c r="AE61" s="34" t="s">
        <v>50</v>
      </c>
    </row>
    <row r="62" spans="5:33">
      <c r="E62" s="34" t="s">
        <v>59</v>
      </c>
      <c r="F62" s="349">
        <v>44940</v>
      </c>
      <c r="G62" s="34">
        <v>293965</v>
      </c>
      <c r="H62" s="34" t="s">
        <v>2973</v>
      </c>
      <c r="I62" s="34" t="s">
        <v>3013</v>
      </c>
      <c r="J62" s="34" t="s">
        <v>395</v>
      </c>
      <c r="M62" s="1"/>
      <c r="N62" s="1"/>
      <c r="O62" s="1"/>
      <c r="P62" s="1"/>
      <c r="Q62" s="1"/>
      <c r="R62" s="1"/>
      <c r="S62" s="1"/>
      <c r="T62" s="34"/>
      <c r="U62" s="34"/>
      <c r="V62" s="34"/>
      <c r="W62" s="34"/>
      <c r="X62" s="34" t="s">
        <v>2063</v>
      </c>
      <c r="Y62" s="34"/>
      <c r="Z62" s="34"/>
      <c r="AA62" s="34"/>
      <c r="AB62" s="34"/>
      <c r="AC62" s="34"/>
      <c r="AD62" s="34"/>
      <c r="AE62" s="34" t="s">
        <v>50</v>
      </c>
    </row>
    <row r="63" spans="5:33">
      <c r="E63" s="31" t="s">
        <v>2859</v>
      </c>
      <c r="F63" s="352">
        <v>44944</v>
      </c>
      <c r="G63" s="31">
        <v>295068</v>
      </c>
      <c r="H63" s="31" t="s">
        <v>2984</v>
      </c>
      <c r="I63" s="31" t="s">
        <v>3014</v>
      </c>
      <c r="J63" s="34" t="s">
        <v>395</v>
      </c>
      <c r="M63" s="1"/>
      <c r="N63" s="1"/>
      <c r="O63" s="1"/>
      <c r="P63" s="1"/>
      <c r="Q63" s="31"/>
      <c r="R63" s="31"/>
      <c r="S63" s="31"/>
      <c r="T63" s="31"/>
      <c r="U63" s="31"/>
      <c r="V63" s="31"/>
      <c r="W63" s="31"/>
      <c r="X63" s="31"/>
      <c r="Y63" s="31" t="s">
        <v>2508</v>
      </c>
      <c r="Z63" s="31"/>
      <c r="AA63" s="31"/>
      <c r="AB63" s="31"/>
      <c r="AC63" s="31"/>
      <c r="AD63" s="31"/>
      <c r="AE63" s="31" t="s">
        <v>49</v>
      </c>
    </row>
    <row r="64" spans="5:33">
      <c r="E64" s="31" t="s">
        <v>834</v>
      </c>
      <c r="F64" s="352">
        <v>44938</v>
      </c>
      <c r="G64" s="31">
        <v>293584</v>
      </c>
      <c r="H64" s="31" t="s">
        <v>2055</v>
      </c>
      <c r="I64" s="31" t="s">
        <v>788</v>
      </c>
      <c r="J64" s="34" t="s">
        <v>395</v>
      </c>
      <c r="M64" s="1"/>
      <c r="N64" s="1"/>
      <c r="O64" s="1"/>
      <c r="P64" s="1"/>
      <c r="Q64" s="1"/>
      <c r="R64" s="1"/>
      <c r="S64" s="31"/>
      <c r="T64" s="31"/>
      <c r="U64" s="31"/>
      <c r="V64" s="31"/>
      <c r="W64" s="31"/>
      <c r="X64" s="31"/>
      <c r="Y64" s="31" t="s">
        <v>1411</v>
      </c>
      <c r="Z64" s="31"/>
      <c r="AA64" s="31"/>
      <c r="AB64" s="31" t="s">
        <v>2970</v>
      </c>
      <c r="AC64" s="31"/>
      <c r="AD64" s="31"/>
      <c r="AE64" s="31" t="s">
        <v>49</v>
      </c>
    </row>
    <row r="65" spans="5:31">
      <c r="E65" s="31" t="s">
        <v>2859</v>
      </c>
      <c r="F65" s="352">
        <v>44947</v>
      </c>
      <c r="G65" s="31">
        <v>296032</v>
      </c>
      <c r="H65" s="31" t="s">
        <v>3018</v>
      </c>
      <c r="I65" s="31" t="s">
        <v>441</v>
      </c>
      <c r="J65" s="34" t="s">
        <v>395</v>
      </c>
      <c r="M65" s="1"/>
      <c r="N65" s="1"/>
      <c r="O65" s="1"/>
      <c r="P65" s="1"/>
      <c r="Q65" s="1"/>
      <c r="R65" s="1"/>
      <c r="S65" s="1"/>
      <c r="T65" s="31"/>
      <c r="U65" s="31"/>
      <c r="V65" s="31"/>
      <c r="W65" s="31"/>
      <c r="X65" s="31"/>
      <c r="Y65" s="31"/>
      <c r="Z65" s="31"/>
      <c r="AA65" s="31" t="s">
        <v>3019</v>
      </c>
      <c r="AB65" s="31" t="s">
        <v>3022</v>
      </c>
      <c r="AC65" s="31"/>
      <c r="AD65" s="31"/>
      <c r="AE65" s="31" t="s">
        <v>49</v>
      </c>
    </row>
    <row r="66" spans="5:31">
      <c r="E66" s="34" t="s">
        <v>59</v>
      </c>
      <c r="F66" s="349">
        <v>44949</v>
      </c>
      <c r="G66" s="34">
        <v>296264</v>
      </c>
      <c r="H66" s="34" t="s">
        <v>2992</v>
      </c>
      <c r="I66" s="34" t="s">
        <v>3020</v>
      </c>
      <c r="J66" s="34" t="s">
        <v>395</v>
      </c>
      <c r="M66" s="1"/>
      <c r="N66" s="1"/>
      <c r="O66" s="1"/>
      <c r="P66" s="1"/>
      <c r="Q66" s="1"/>
      <c r="R66" s="1"/>
      <c r="S66" s="1"/>
      <c r="T66" s="1"/>
      <c r="U66" s="1"/>
      <c r="V66" s="1"/>
      <c r="W66" s="1"/>
      <c r="X66" s="1"/>
      <c r="Y66" s="1"/>
      <c r="Z66" s="1"/>
      <c r="AA66" s="1"/>
      <c r="AB66" s="34" t="s">
        <v>1467</v>
      </c>
      <c r="AC66" s="34"/>
      <c r="AD66" s="34"/>
      <c r="AE66" s="34" t="s">
        <v>50</v>
      </c>
    </row>
    <row r="67" spans="5:31">
      <c r="E67" s="34" t="s">
        <v>59</v>
      </c>
      <c r="F67" s="349">
        <v>44949</v>
      </c>
      <c r="G67" s="34">
        <v>296053</v>
      </c>
      <c r="H67" s="34" t="s">
        <v>3021</v>
      </c>
      <c r="I67" s="34" t="s">
        <v>2990</v>
      </c>
      <c r="J67" s="34" t="s">
        <v>395</v>
      </c>
      <c r="M67" s="1"/>
      <c r="N67" s="1"/>
      <c r="O67" s="1"/>
      <c r="P67" s="1"/>
      <c r="Q67" s="1"/>
      <c r="R67" s="1"/>
      <c r="S67" s="1"/>
      <c r="T67" s="1"/>
      <c r="U67" s="1"/>
      <c r="V67" s="1"/>
      <c r="W67" s="1"/>
      <c r="X67" s="1"/>
      <c r="Y67" s="1"/>
      <c r="Z67" s="1"/>
      <c r="AA67" s="1"/>
      <c r="AB67" s="34" t="s">
        <v>1467</v>
      </c>
      <c r="AC67" s="34"/>
      <c r="AD67" s="34"/>
      <c r="AE67" s="34" t="s">
        <v>50</v>
      </c>
    </row>
    <row r="68" spans="5:31">
      <c r="E68" s="34" t="s">
        <v>59</v>
      </c>
      <c r="F68" s="349">
        <v>44953</v>
      </c>
      <c r="G68" s="34">
        <v>298114</v>
      </c>
      <c r="H68" s="34" t="s">
        <v>3023</v>
      </c>
      <c r="I68" s="34" t="s">
        <v>2272</v>
      </c>
      <c r="J68" s="34" t="s">
        <v>395</v>
      </c>
      <c r="M68" s="1"/>
      <c r="N68" s="1"/>
      <c r="O68" s="1"/>
      <c r="P68" s="1"/>
      <c r="Q68" s="1"/>
      <c r="R68" s="1"/>
      <c r="S68" s="1"/>
      <c r="T68" s="1"/>
      <c r="U68" s="1"/>
      <c r="V68" s="1"/>
      <c r="W68" s="1"/>
      <c r="X68" s="1"/>
      <c r="Y68" s="1"/>
      <c r="Z68" s="1"/>
      <c r="AA68" s="1"/>
      <c r="AB68" s="34"/>
      <c r="AC68" s="34" t="s">
        <v>2052</v>
      </c>
      <c r="AD68" s="34"/>
      <c r="AE68" s="34" t="s">
        <v>50</v>
      </c>
    </row>
    <row r="69" spans="5:31">
      <c r="E69" s="34" t="s">
        <v>2859</v>
      </c>
      <c r="F69" s="349">
        <v>44954</v>
      </c>
      <c r="G69" s="34">
        <v>298492</v>
      </c>
      <c r="H69" s="34" t="s">
        <v>2404</v>
      </c>
      <c r="I69" s="34" t="s">
        <v>2272</v>
      </c>
      <c r="J69" s="34" t="s">
        <v>395</v>
      </c>
      <c r="M69" s="1"/>
      <c r="N69" s="1"/>
      <c r="O69" s="1"/>
      <c r="P69" s="1"/>
      <c r="Q69" s="1"/>
      <c r="R69" s="1"/>
      <c r="S69" s="1"/>
      <c r="T69" s="1"/>
      <c r="U69" s="1"/>
      <c r="V69" s="1"/>
      <c r="W69" s="1"/>
      <c r="X69" s="1"/>
      <c r="Y69" s="1"/>
      <c r="Z69" s="1"/>
      <c r="AA69" s="1"/>
      <c r="AB69" s="34"/>
      <c r="AC69" s="34"/>
      <c r="AD69" s="34" t="s">
        <v>1467</v>
      </c>
      <c r="AE69" s="31" t="s">
        <v>49</v>
      </c>
    </row>
    <row r="70" spans="5:31">
      <c r="E70" s="34" t="s">
        <v>59</v>
      </c>
      <c r="F70" s="349">
        <v>44954</v>
      </c>
      <c r="G70" s="34">
        <v>298016</v>
      </c>
      <c r="H70" s="34" t="s">
        <v>2870</v>
      </c>
      <c r="I70" s="34" t="s">
        <v>441</v>
      </c>
      <c r="J70" s="34" t="s">
        <v>395</v>
      </c>
      <c r="M70" s="1"/>
      <c r="N70" s="1"/>
      <c r="O70" s="1"/>
      <c r="P70" s="1"/>
      <c r="Q70" s="1"/>
      <c r="R70" s="1"/>
      <c r="S70" s="1"/>
      <c r="T70" s="1"/>
      <c r="U70" s="1"/>
      <c r="V70" s="1"/>
      <c r="W70" s="1"/>
      <c r="X70" s="1"/>
      <c r="Y70" s="1"/>
      <c r="Z70" s="1"/>
      <c r="AA70" s="1"/>
      <c r="AB70" s="34"/>
      <c r="AC70" s="34"/>
      <c r="AD70" s="34" t="s">
        <v>395</v>
      </c>
      <c r="AE70" s="31" t="s">
        <v>49</v>
      </c>
    </row>
    <row r="71" spans="5:31">
      <c r="E71" s="34" t="s">
        <v>59</v>
      </c>
      <c r="F71" s="349">
        <v>44954</v>
      </c>
      <c r="G71" s="34">
        <v>297814</v>
      </c>
      <c r="H71" s="34" t="s">
        <v>3024</v>
      </c>
      <c r="I71" s="34" t="s">
        <v>441</v>
      </c>
      <c r="J71" s="34" t="s">
        <v>395</v>
      </c>
      <c r="M71" s="1"/>
      <c r="N71" s="1"/>
      <c r="O71" s="1"/>
      <c r="P71" s="1"/>
      <c r="Q71" s="1"/>
      <c r="R71" s="1"/>
      <c r="S71" s="1"/>
      <c r="T71" s="1"/>
      <c r="U71" s="1"/>
      <c r="V71" s="1"/>
      <c r="W71" s="1"/>
      <c r="X71" s="1"/>
      <c r="Y71" s="1"/>
      <c r="Z71" s="1"/>
      <c r="AA71" s="1"/>
      <c r="AB71" s="34"/>
      <c r="AC71" s="34"/>
      <c r="AD71" s="34" t="s">
        <v>395</v>
      </c>
      <c r="AE71" s="31" t="s">
        <v>49</v>
      </c>
    </row>
    <row r="72" spans="5:31">
      <c r="E72" s="1"/>
      <c r="F72" s="1"/>
      <c r="G72" s="1"/>
      <c r="H72" s="1"/>
      <c r="I72" s="1"/>
      <c r="J72" s="1"/>
      <c r="M72" s="1"/>
      <c r="N72" s="1"/>
      <c r="O72" s="1"/>
      <c r="P72" s="1"/>
      <c r="Q72" s="1"/>
      <c r="R72" s="1"/>
      <c r="S72" s="1"/>
      <c r="T72" s="1"/>
      <c r="U72" s="1"/>
      <c r="V72" s="1"/>
      <c r="W72" s="1"/>
      <c r="X72" s="1"/>
      <c r="Y72" s="1"/>
      <c r="Z72" s="1"/>
      <c r="AA72" s="1"/>
      <c r="AB72" s="1"/>
      <c r="AC72" s="1"/>
      <c r="AD72" s="1"/>
      <c r="AE72" s="1"/>
    </row>
    <row r="73" spans="5:31">
      <c r="E73" s="1"/>
      <c r="F73" s="1"/>
      <c r="G73" s="1"/>
      <c r="H73" s="1"/>
      <c r="I73" s="1"/>
      <c r="J73" s="1"/>
      <c r="M73" s="1"/>
      <c r="N73" s="1"/>
      <c r="O73" s="1"/>
      <c r="P73" s="1"/>
      <c r="Q73" s="1"/>
      <c r="R73" s="1"/>
      <c r="S73" s="1"/>
      <c r="T73" s="1"/>
      <c r="U73" s="1"/>
      <c r="V73" s="1"/>
      <c r="W73" s="1"/>
      <c r="X73" s="1"/>
      <c r="Y73" s="1"/>
      <c r="Z73" s="1"/>
      <c r="AA73" s="1"/>
      <c r="AB73" s="1"/>
      <c r="AC73" s="1"/>
      <c r="AD73" s="1"/>
      <c r="AE73" s="1"/>
    </row>
    <row r="74" spans="5:31">
      <c r="E74" s="1"/>
      <c r="F74" s="1"/>
      <c r="G74" s="1"/>
      <c r="H74" s="1"/>
      <c r="I74" s="1"/>
      <c r="J74" s="1"/>
      <c r="M74" s="1"/>
      <c r="N74" s="1"/>
      <c r="O74" s="1"/>
      <c r="P74" s="1"/>
      <c r="Q74" s="1"/>
      <c r="R74" s="1"/>
      <c r="S74" s="1"/>
      <c r="T74" s="1"/>
      <c r="U74" s="1"/>
      <c r="V74" s="1"/>
      <c r="W74" s="1"/>
      <c r="X74" s="1"/>
      <c r="Y74" s="1"/>
      <c r="Z74" s="1"/>
      <c r="AA74" s="1"/>
      <c r="AB74" s="1"/>
      <c r="AC74" s="1"/>
      <c r="AD74" s="1"/>
      <c r="AE74" s="1"/>
    </row>
    <row r="75" spans="5:31">
      <c r="E75" s="1"/>
      <c r="F75" s="1"/>
      <c r="G75" s="1"/>
      <c r="H75" s="1"/>
      <c r="I75" s="1"/>
      <c r="J75" s="1"/>
      <c r="M75" s="1"/>
      <c r="N75" s="1"/>
      <c r="O75" s="1"/>
      <c r="P75" s="1"/>
      <c r="Q75" s="1"/>
      <c r="R75" s="1"/>
      <c r="S75" s="1"/>
      <c r="T75" s="1"/>
      <c r="U75" s="1"/>
      <c r="V75" s="1"/>
      <c r="W75" s="1"/>
      <c r="X75" s="1"/>
      <c r="Y75" s="1"/>
      <c r="Z75" s="1"/>
      <c r="AA75" s="1"/>
      <c r="AB75" s="1"/>
      <c r="AC75" s="1"/>
      <c r="AD75" s="1"/>
      <c r="AE75" s="1"/>
    </row>
    <row r="76" spans="5:31">
      <c r="E76" s="1"/>
      <c r="F76" s="1"/>
      <c r="G76" s="1"/>
      <c r="H76" s="1"/>
      <c r="I76" s="1"/>
      <c r="J76" s="1"/>
      <c r="M76" s="1"/>
      <c r="N76" s="1"/>
      <c r="O76" s="1"/>
      <c r="P76" s="1"/>
      <c r="Q76" s="1"/>
      <c r="R76" s="1"/>
      <c r="S76" s="1"/>
      <c r="T76" s="1"/>
      <c r="U76" s="1"/>
      <c r="V76" s="1"/>
      <c r="W76" s="1"/>
      <c r="X76" s="1"/>
      <c r="Y76" s="1"/>
      <c r="Z76" s="1"/>
      <c r="AA76" s="1"/>
      <c r="AB76" s="1"/>
      <c r="AC76" s="1"/>
      <c r="AD76" s="1"/>
      <c r="AE76" s="1"/>
    </row>
    <row r="77" spans="5:31">
      <c r="E77" s="1"/>
      <c r="F77" s="1"/>
      <c r="G77" s="1"/>
      <c r="H77" s="1"/>
      <c r="I77" s="1"/>
      <c r="J77" s="1"/>
      <c r="M77" s="1"/>
      <c r="N77" s="1"/>
      <c r="O77" s="1"/>
      <c r="P77" s="1"/>
      <c r="Q77" s="1"/>
      <c r="R77" s="1"/>
      <c r="S77" s="1"/>
      <c r="T77" s="1"/>
      <c r="U77" s="1"/>
      <c r="V77" s="1"/>
      <c r="W77" s="1"/>
      <c r="X77" s="1"/>
      <c r="Y77" s="1"/>
      <c r="Z77" s="1"/>
      <c r="AA77" s="1"/>
      <c r="AB77" s="1"/>
      <c r="AC77" s="1"/>
      <c r="AD77" s="1"/>
      <c r="AE77" s="1"/>
    </row>
    <row r="78" spans="5:31">
      <c r="E78" s="1"/>
      <c r="F78" s="1"/>
      <c r="G78" s="1"/>
      <c r="H78" s="1"/>
      <c r="I78" s="1"/>
      <c r="J78" s="1"/>
      <c r="M78" s="1"/>
      <c r="N78" s="1"/>
      <c r="O78" s="1"/>
      <c r="P78" s="1"/>
      <c r="Q78" s="1"/>
      <c r="R78" s="1"/>
      <c r="S78" s="1"/>
      <c r="T78" s="1"/>
      <c r="U78" s="1"/>
      <c r="V78" s="1"/>
      <c r="W78" s="1"/>
      <c r="X78" s="1"/>
      <c r="Y78" s="1"/>
      <c r="Z78" s="1"/>
      <c r="AA78" s="1"/>
      <c r="AB78" s="1"/>
      <c r="AC78" s="1"/>
      <c r="AD78" s="1"/>
      <c r="AE78" s="1"/>
    </row>
    <row r="79" spans="5:31">
      <c r="E79" s="1"/>
      <c r="F79" s="1"/>
      <c r="G79" s="1"/>
      <c r="H79" s="1"/>
      <c r="I79" s="1"/>
      <c r="J79" s="1"/>
      <c r="M79" s="1"/>
      <c r="N79" s="1"/>
      <c r="O79" s="1"/>
      <c r="P79" s="1"/>
      <c r="Q79" s="1"/>
      <c r="R79" s="1"/>
      <c r="S79" s="1"/>
      <c r="T79" s="1"/>
      <c r="U79" s="1"/>
      <c r="V79" s="1"/>
      <c r="W79" s="1"/>
      <c r="X79" s="1"/>
      <c r="Y79" s="1"/>
      <c r="Z79" s="1"/>
      <c r="AA79" s="1"/>
      <c r="AB79" s="1"/>
      <c r="AC79" s="1"/>
      <c r="AD79" s="1"/>
      <c r="AE79" s="1"/>
    </row>
    <row r="80" spans="5:31">
      <c r="E80" s="1"/>
      <c r="F80" s="1"/>
      <c r="G80" s="1"/>
      <c r="H80" s="1"/>
      <c r="I80" s="1"/>
      <c r="J80" s="1"/>
      <c r="M80" s="1"/>
      <c r="N80" s="1"/>
      <c r="O80" s="1"/>
      <c r="P80" s="1"/>
      <c r="Q80" s="1"/>
      <c r="R80" s="1"/>
      <c r="S80" s="1"/>
      <c r="T80" s="1"/>
      <c r="U80" s="1"/>
      <c r="V80" s="1"/>
      <c r="W80" s="1"/>
      <c r="X80" s="1"/>
      <c r="Y80" s="1"/>
      <c r="Z80" s="1"/>
      <c r="AA80" s="1"/>
      <c r="AB80" s="1"/>
      <c r="AC80" s="1"/>
      <c r="AD80" s="1"/>
      <c r="AE80" s="1"/>
    </row>
    <row r="81" spans="5:31">
      <c r="E81" s="1"/>
      <c r="F81" s="1"/>
      <c r="G81" s="1"/>
      <c r="H81" s="1"/>
      <c r="I81" s="1"/>
      <c r="J81" s="1"/>
      <c r="M81" s="1"/>
      <c r="N81" s="1"/>
      <c r="O81" s="1"/>
      <c r="P81" s="1"/>
      <c r="Q81" s="1"/>
      <c r="R81" s="1"/>
      <c r="S81" s="1"/>
      <c r="T81" s="1"/>
      <c r="U81" s="1"/>
      <c r="V81" s="1"/>
      <c r="W81" s="1"/>
      <c r="X81" s="1"/>
      <c r="Y81" s="1"/>
      <c r="Z81" s="1"/>
      <c r="AA81" s="1"/>
      <c r="AB81" s="1"/>
      <c r="AC81" s="1"/>
      <c r="AD81" s="1"/>
      <c r="AE81" s="1"/>
    </row>
    <row r="82" spans="5:31">
      <c r="E82" s="1"/>
      <c r="F82" s="1"/>
      <c r="G82" s="1"/>
      <c r="H82" s="1"/>
      <c r="I82" s="1"/>
      <c r="J82" s="1"/>
      <c r="M82" s="1"/>
      <c r="N82" s="1"/>
      <c r="O82" s="1"/>
      <c r="P82" s="1"/>
      <c r="Q82" s="1"/>
      <c r="R82" s="1"/>
      <c r="S82" s="1"/>
      <c r="T82" s="1"/>
      <c r="U82" s="1"/>
      <c r="V82" s="1"/>
      <c r="W82" s="1"/>
      <c r="X82" s="1"/>
      <c r="Y82" s="1"/>
      <c r="Z82" s="1"/>
      <c r="AA82" s="1"/>
      <c r="AB82" s="1"/>
      <c r="AC82" s="1"/>
      <c r="AD82" s="1"/>
      <c r="AE82" s="1"/>
    </row>
    <row r="83" spans="5:31">
      <c r="E83" s="1"/>
      <c r="F83" s="1"/>
      <c r="G83" s="1"/>
      <c r="H83" s="1"/>
      <c r="I83" s="1"/>
      <c r="J83" s="1"/>
      <c r="M83" s="1"/>
      <c r="N83" s="1"/>
      <c r="O83" s="1"/>
      <c r="P83" s="1"/>
      <c r="Q83" s="1"/>
      <c r="R83" s="1"/>
      <c r="S83" s="1"/>
      <c r="T83" s="1"/>
      <c r="U83" s="1"/>
      <c r="V83" s="1"/>
      <c r="W83" s="1"/>
      <c r="X83" s="1"/>
      <c r="Y83" s="1"/>
      <c r="Z83" s="1"/>
      <c r="AA83" s="1"/>
      <c r="AB83" s="1"/>
      <c r="AC83" s="1"/>
      <c r="AD83" s="1"/>
      <c r="AE83" s="1"/>
    </row>
    <row r="84" spans="5:31">
      <c r="E84" s="1"/>
      <c r="F84" s="1"/>
      <c r="G84" s="1"/>
      <c r="H84" s="1"/>
      <c r="I84" s="1"/>
      <c r="J84" s="1"/>
      <c r="M84" s="1"/>
      <c r="N84" s="1"/>
      <c r="O84" s="1"/>
      <c r="P84" s="1"/>
      <c r="Q84" s="1"/>
      <c r="R84" s="1"/>
      <c r="S84" s="1"/>
      <c r="T84" s="1"/>
      <c r="U84" s="1"/>
      <c r="V84" s="1"/>
      <c r="W84" s="1"/>
      <c r="X84" s="1"/>
      <c r="Y84" s="1"/>
      <c r="Z84" s="1"/>
      <c r="AA84" s="1"/>
      <c r="AB84" s="1"/>
      <c r="AC84" s="1"/>
      <c r="AD84" s="1"/>
      <c r="AE84" s="1"/>
    </row>
    <row r="85" spans="5:31">
      <c r="E85" s="1"/>
      <c r="F85" s="1"/>
      <c r="G85" s="1"/>
      <c r="H85" s="1"/>
      <c r="I85" s="1"/>
      <c r="J85" s="1"/>
      <c r="M85" s="1"/>
      <c r="N85" s="1"/>
      <c r="O85" s="1"/>
      <c r="P85" s="1"/>
      <c r="Q85" s="1"/>
      <c r="R85" s="1"/>
      <c r="S85" s="1"/>
      <c r="T85" s="1"/>
      <c r="U85" s="1"/>
      <c r="V85" s="1"/>
      <c r="W85" s="1"/>
      <c r="X85" s="1"/>
      <c r="Y85" s="1"/>
      <c r="Z85" s="1"/>
      <c r="AA85" s="1"/>
      <c r="AB85" s="1"/>
      <c r="AC85" s="1"/>
      <c r="AD85" s="1"/>
      <c r="AE85" s="1"/>
    </row>
    <row r="86" spans="5:31">
      <c r="E86" s="1"/>
      <c r="F86" s="1"/>
      <c r="G86" s="1"/>
      <c r="H86" s="1"/>
      <c r="I86" s="1"/>
      <c r="J86" s="1"/>
      <c r="M86" s="1"/>
      <c r="N86" s="1"/>
      <c r="O86" s="1"/>
      <c r="P86" s="1"/>
      <c r="Q86" s="1"/>
      <c r="R86" s="1"/>
      <c r="S86" s="1"/>
      <c r="T86" s="1"/>
      <c r="U86" s="1"/>
      <c r="V86" s="1"/>
      <c r="W86" s="1"/>
      <c r="X86" s="1"/>
      <c r="Y86" s="1"/>
      <c r="Z86" s="1"/>
      <c r="AA86" s="1"/>
      <c r="AB86" s="1"/>
      <c r="AC86" s="1"/>
      <c r="AD86" s="1"/>
      <c r="AE86" s="1"/>
    </row>
    <row r="87" spans="5:31">
      <c r="E87" s="1"/>
      <c r="F87" s="1"/>
      <c r="G87" s="1"/>
      <c r="H87" s="1"/>
      <c r="I87" s="1"/>
      <c r="J87" s="1"/>
      <c r="M87" s="1"/>
      <c r="N87" s="1"/>
      <c r="O87" s="1"/>
      <c r="P87" s="1"/>
      <c r="Q87" s="1"/>
      <c r="R87" s="1"/>
      <c r="S87" s="1"/>
      <c r="T87" s="1"/>
      <c r="U87" s="1"/>
      <c r="V87" s="1"/>
      <c r="W87" s="1"/>
      <c r="X87" s="1"/>
      <c r="Y87" s="1"/>
      <c r="Z87" s="1"/>
      <c r="AA87" s="1"/>
      <c r="AB87" s="1"/>
      <c r="AC87" s="1"/>
      <c r="AD87" s="1"/>
      <c r="AE87" s="1"/>
    </row>
    <row r="88" spans="5:31">
      <c r="E88" s="1"/>
      <c r="F88" s="1"/>
      <c r="G88" s="1"/>
      <c r="H88" s="1"/>
      <c r="I88" s="1"/>
      <c r="J88" s="1"/>
      <c r="M88" s="1"/>
      <c r="N88" s="1"/>
      <c r="O88" s="1"/>
      <c r="P88" s="1"/>
      <c r="Q88" s="1"/>
      <c r="R88" s="1"/>
      <c r="S88" s="1"/>
      <c r="T88" s="1"/>
      <c r="U88" s="1"/>
      <c r="V88" s="1"/>
      <c r="W88" s="1"/>
      <c r="X88" s="1"/>
      <c r="Y88" s="1"/>
      <c r="Z88" s="1"/>
      <c r="AA88" s="1"/>
      <c r="AB88" s="1"/>
      <c r="AC88" s="1"/>
      <c r="AD88" s="1"/>
      <c r="AE88" s="1"/>
    </row>
    <row r="89" spans="5:31">
      <c r="E89" s="1"/>
      <c r="F89" s="1"/>
      <c r="G89" s="1"/>
      <c r="H89" s="1"/>
      <c r="I89" s="1"/>
      <c r="J89" s="1"/>
      <c r="M89" s="1"/>
      <c r="N89" s="1"/>
      <c r="O89" s="1"/>
      <c r="P89" s="1"/>
      <c r="Q89" s="1"/>
      <c r="R89" s="1"/>
      <c r="S89" s="1"/>
      <c r="T89" s="1"/>
      <c r="U89" s="1"/>
      <c r="V89" s="1"/>
      <c r="W89" s="1"/>
      <c r="X89" s="1"/>
      <c r="Y89" s="1"/>
      <c r="Z89" s="1"/>
      <c r="AA89" s="1"/>
      <c r="AB89" s="1"/>
      <c r="AC89" s="1"/>
      <c r="AD89" s="1"/>
      <c r="AE89" s="1"/>
    </row>
    <row r="90" spans="5:31">
      <c r="E90" s="1"/>
      <c r="F90" s="1"/>
      <c r="G90" s="1"/>
      <c r="H90" s="1"/>
      <c r="I90" s="1"/>
      <c r="J90" s="1"/>
      <c r="M90" s="1"/>
      <c r="N90" s="1"/>
      <c r="O90" s="1"/>
      <c r="P90" s="1"/>
      <c r="Q90" s="1"/>
      <c r="R90" s="1"/>
      <c r="S90" s="1"/>
      <c r="T90" s="1"/>
      <c r="U90" s="1"/>
      <c r="V90" s="1"/>
      <c r="W90" s="1"/>
      <c r="X90" s="1"/>
      <c r="Y90" s="1"/>
      <c r="Z90" s="1"/>
      <c r="AA90" s="1"/>
      <c r="AB90" s="1"/>
      <c r="AC90" s="1"/>
      <c r="AD90" s="1"/>
      <c r="AE90" s="1"/>
    </row>
    <row r="91" spans="5:31">
      <c r="E91" s="1"/>
      <c r="F91" s="1"/>
      <c r="G91" s="1"/>
      <c r="H91" s="1"/>
      <c r="I91" s="1"/>
      <c r="J91" s="1"/>
      <c r="M91" s="1"/>
      <c r="N91" s="1"/>
      <c r="O91" s="1"/>
      <c r="P91" s="1"/>
      <c r="Q91" s="1"/>
      <c r="R91" s="1"/>
      <c r="S91" s="1"/>
      <c r="T91" s="1"/>
      <c r="U91" s="1"/>
      <c r="V91" s="1"/>
      <c r="W91" s="1"/>
      <c r="X91" s="1"/>
      <c r="Y91" s="1"/>
      <c r="Z91" s="1"/>
      <c r="AA91" s="1"/>
      <c r="AB91" s="1"/>
      <c r="AC91" s="1"/>
      <c r="AD91" s="1"/>
      <c r="AE91" s="1"/>
    </row>
    <row r="92" spans="5:31">
      <c r="E92" s="1"/>
      <c r="F92" s="1"/>
      <c r="G92" s="1"/>
      <c r="H92" s="1"/>
      <c r="I92" s="1"/>
      <c r="J92" s="1"/>
      <c r="M92" s="1"/>
      <c r="N92" s="1"/>
      <c r="O92" s="1"/>
      <c r="P92" s="1"/>
      <c r="Q92" s="1"/>
      <c r="R92" s="1"/>
      <c r="S92" s="1"/>
      <c r="T92" s="1"/>
      <c r="U92" s="1"/>
      <c r="V92" s="1"/>
      <c r="W92" s="1"/>
      <c r="X92" s="1"/>
      <c r="Y92" s="1"/>
      <c r="Z92" s="1"/>
      <c r="AA92" s="1"/>
      <c r="AB92" s="1"/>
      <c r="AC92" s="1"/>
      <c r="AD92" s="1"/>
      <c r="AE92" s="1"/>
    </row>
    <row r="93" spans="5:31">
      <c r="E93" s="1"/>
      <c r="F93" s="1"/>
      <c r="G93" s="1"/>
      <c r="H93" s="1"/>
      <c r="I93" s="1"/>
      <c r="J93" s="1"/>
      <c r="M93" s="1"/>
      <c r="N93" s="1"/>
      <c r="O93" s="1"/>
      <c r="P93" s="1"/>
      <c r="Q93" s="1"/>
      <c r="R93" s="1"/>
      <c r="S93" s="1"/>
      <c r="T93" s="1"/>
      <c r="U93" s="1"/>
      <c r="V93" s="1"/>
      <c r="W93" s="1"/>
      <c r="X93" s="1"/>
      <c r="Y93" s="1"/>
      <c r="Z93" s="1"/>
      <c r="AA93" s="1"/>
      <c r="AB93" s="1"/>
      <c r="AC93" s="1"/>
      <c r="AD93" s="1"/>
      <c r="AE93" s="1"/>
    </row>
    <row r="94" spans="5:31">
      <c r="E94" s="1"/>
      <c r="F94" s="1"/>
      <c r="G94" s="1"/>
      <c r="H94" s="1"/>
      <c r="I94" s="1"/>
      <c r="J94" s="1"/>
      <c r="M94" s="1"/>
      <c r="N94" s="1"/>
      <c r="O94" s="1"/>
      <c r="P94" s="1"/>
      <c r="Q94" s="1"/>
      <c r="R94" s="1"/>
      <c r="S94" s="1"/>
      <c r="T94" s="1"/>
      <c r="U94" s="1"/>
      <c r="V94" s="1"/>
      <c r="W94" s="1"/>
      <c r="X94" s="1"/>
      <c r="Y94" s="1"/>
      <c r="Z94" s="1"/>
      <c r="AA94" s="1"/>
      <c r="AB94" s="1"/>
      <c r="AC94" s="1"/>
      <c r="AD94" s="1"/>
      <c r="AE94" s="1"/>
    </row>
    <row r="95" spans="5:31">
      <c r="E95" s="1"/>
      <c r="F95" s="1"/>
      <c r="G95" s="1"/>
      <c r="H95" s="1"/>
      <c r="I95" s="1"/>
      <c r="J95" s="1"/>
      <c r="M95" s="1"/>
      <c r="N95" s="1"/>
      <c r="O95" s="1"/>
      <c r="P95" s="1"/>
      <c r="Q95" s="1"/>
      <c r="R95" s="1"/>
      <c r="S95" s="1"/>
      <c r="T95" s="1"/>
      <c r="U95" s="1"/>
      <c r="V95" s="1"/>
      <c r="W95" s="1"/>
      <c r="X95" s="1"/>
      <c r="Y95" s="1"/>
      <c r="Z95" s="1"/>
      <c r="AA95" s="1"/>
      <c r="AB95" s="1"/>
      <c r="AC95" s="1"/>
      <c r="AD95" s="1"/>
      <c r="AE95" s="1"/>
    </row>
    <row r="96" spans="5:31">
      <c r="E96" s="1"/>
      <c r="F96" s="1"/>
      <c r="G96" s="1"/>
      <c r="H96" s="1"/>
      <c r="I96" s="1"/>
      <c r="J96" s="1"/>
      <c r="M96" s="1"/>
      <c r="N96" s="1"/>
      <c r="O96" s="1"/>
      <c r="P96" s="1"/>
      <c r="Q96" s="1"/>
      <c r="R96" s="1"/>
      <c r="S96" s="1"/>
      <c r="T96" s="1"/>
      <c r="U96" s="1"/>
      <c r="V96" s="1"/>
      <c r="W96" s="1"/>
      <c r="X96" s="1"/>
      <c r="Y96" s="1"/>
      <c r="Z96" s="1"/>
      <c r="AA96" s="1"/>
      <c r="AB96" s="1"/>
      <c r="AC96" s="1"/>
      <c r="AD96" s="1"/>
      <c r="AE96" s="1"/>
    </row>
    <row r="97" spans="5:31">
      <c r="E97" s="1"/>
      <c r="F97" s="1"/>
      <c r="G97" s="1"/>
      <c r="H97" s="1"/>
      <c r="I97" s="1"/>
      <c r="J97" s="1"/>
      <c r="M97" s="1"/>
      <c r="N97" s="1"/>
      <c r="O97" s="1"/>
      <c r="P97" s="1"/>
      <c r="Q97" s="1"/>
      <c r="R97" s="1"/>
      <c r="S97" s="1"/>
      <c r="T97" s="1"/>
      <c r="U97" s="1"/>
      <c r="V97" s="1"/>
      <c r="W97" s="1"/>
      <c r="X97" s="1"/>
      <c r="Y97" s="1"/>
      <c r="Z97" s="1"/>
      <c r="AA97" s="1"/>
      <c r="AB97" s="1"/>
      <c r="AC97" s="1"/>
      <c r="AD97" s="1"/>
      <c r="AE97" s="1"/>
    </row>
    <row r="98" spans="5:31">
      <c r="E98" s="1"/>
      <c r="F98" s="1"/>
      <c r="G98" s="1"/>
      <c r="H98" s="1"/>
      <c r="I98" s="1"/>
      <c r="J98" s="1"/>
      <c r="M98" s="1"/>
      <c r="N98" s="1"/>
      <c r="O98" s="1"/>
      <c r="P98" s="1"/>
      <c r="Q98" s="1"/>
      <c r="R98" s="1"/>
      <c r="S98" s="1"/>
      <c r="T98" s="1"/>
      <c r="U98" s="1"/>
      <c r="V98" s="1"/>
      <c r="W98" s="1"/>
      <c r="X98" s="1"/>
      <c r="Y98" s="1"/>
      <c r="Z98" s="1"/>
      <c r="AA98" s="1"/>
      <c r="AB98" s="1"/>
      <c r="AC98" s="1"/>
      <c r="AD98" s="1"/>
      <c r="AE98" s="1"/>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2A77E-1A57-4345-937B-B075A860A914}">
  <dimension ref="B6:W102"/>
  <sheetViews>
    <sheetView topLeftCell="E7" zoomScale="98" zoomScaleNormal="98" workbookViewId="0">
      <selection activeCell="I15" sqref="I15"/>
    </sheetView>
  </sheetViews>
  <sheetFormatPr defaultRowHeight="15"/>
  <cols>
    <col min="5" max="5" width="10.85546875" customWidth="1"/>
    <col min="6" max="6" width="10.5703125" bestFit="1" customWidth="1"/>
    <col min="7" max="7" width="8.140625" bestFit="1" customWidth="1"/>
    <col min="8" max="8" width="14.7109375" customWidth="1"/>
    <col min="9" max="9" width="16" customWidth="1"/>
    <col min="10" max="19" width="11" customWidth="1"/>
    <col min="20" max="20" width="9.7109375" customWidth="1"/>
    <col min="21" max="22" width="10.5703125" bestFit="1" customWidth="1"/>
  </cols>
  <sheetData>
    <row r="6" spans="3:23">
      <c r="F6" s="289"/>
      <c r="G6" s="289"/>
      <c r="H6" s="289"/>
      <c r="I6" s="350">
        <v>2023</v>
      </c>
      <c r="J6" s="289" t="s">
        <v>0</v>
      </c>
      <c r="K6" s="290"/>
      <c r="L6" s="290"/>
      <c r="M6" s="290"/>
      <c r="N6" s="290"/>
      <c r="O6" s="290"/>
      <c r="P6" s="290"/>
      <c r="Q6" s="290"/>
      <c r="R6" s="290"/>
      <c r="S6" s="290"/>
      <c r="T6" s="125"/>
    </row>
    <row r="7" spans="3:23" ht="40.5" customHeight="1">
      <c r="E7" s="89" t="s">
        <v>15</v>
      </c>
      <c r="F7" s="88" t="s">
        <v>340</v>
      </c>
      <c r="G7" s="89" t="s">
        <v>257</v>
      </c>
      <c r="H7" s="89" t="s">
        <v>11</v>
      </c>
      <c r="I7" s="89" t="s">
        <v>43</v>
      </c>
      <c r="J7" s="89" t="s">
        <v>259</v>
      </c>
      <c r="K7" s="355">
        <v>44956</v>
      </c>
      <c r="L7" s="355">
        <v>44957</v>
      </c>
      <c r="M7" s="355">
        <v>44958</v>
      </c>
      <c r="N7" s="355">
        <v>44962</v>
      </c>
      <c r="O7" s="355">
        <v>44963</v>
      </c>
      <c r="P7" s="355">
        <v>44964</v>
      </c>
      <c r="Q7" s="355">
        <v>44965</v>
      </c>
      <c r="R7" s="355">
        <v>44967</v>
      </c>
      <c r="S7" s="355">
        <v>44968</v>
      </c>
      <c r="T7" s="151" t="s">
        <v>2057</v>
      </c>
      <c r="U7" s="151"/>
      <c r="V7" s="1"/>
    </row>
    <row r="8" spans="3:23" ht="14.45" customHeight="1">
      <c r="E8" s="34" t="s">
        <v>59</v>
      </c>
      <c r="F8" s="80">
        <v>44957</v>
      </c>
      <c r="G8" s="34">
        <v>299488</v>
      </c>
      <c r="H8" s="34" t="s">
        <v>321</v>
      </c>
      <c r="I8" s="34" t="s">
        <v>642</v>
      </c>
      <c r="J8" s="34" t="s">
        <v>395</v>
      </c>
      <c r="K8" s="34" t="s">
        <v>395</v>
      </c>
      <c r="L8" s="34"/>
      <c r="M8" s="34"/>
      <c r="N8" s="34"/>
      <c r="O8" s="34"/>
      <c r="P8" s="34"/>
      <c r="Q8" s="34"/>
      <c r="R8" s="34"/>
      <c r="S8" s="34"/>
      <c r="T8" s="354" t="s">
        <v>49</v>
      </c>
      <c r="U8" s="151"/>
      <c r="V8" s="1"/>
    </row>
    <row r="9" spans="3:23" ht="14.45" customHeight="1">
      <c r="E9" s="89" t="s">
        <v>2859</v>
      </c>
      <c r="F9" s="80">
        <v>44957</v>
      </c>
      <c r="G9" s="34">
        <v>298336</v>
      </c>
      <c r="H9" s="34" t="s">
        <v>3034</v>
      </c>
      <c r="I9" s="34" t="s">
        <v>2259</v>
      </c>
      <c r="J9" s="34" t="s">
        <v>395</v>
      </c>
      <c r="K9" s="34"/>
      <c r="L9" s="349" t="s">
        <v>2264</v>
      </c>
      <c r="M9" s="349"/>
      <c r="N9" s="349"/>
      <c r="O9" s="34" t="s">
        <v>395</v>
      </c>
      <c r="P9" s="34" t="s">
        <v>50</v>
      </c>
      <c r="Q9" s="34"/>
      <c r="R9" s="34"/>
      <c r="S9" s="34"/>
      <c r="T9" s="34" t="s">
        <v>50</v>
      </c>
      <c r="U9" s="151"/>
      <c r="V9" s="1"/>
    </row>
    <row r="10" spans="3:23" ht="14.45" customHeight="1">
      <c r="E10" s="89"/>
      <c r="F10" s="80">
        <v>44957</v>
      </c>
      <c r="G10" s="34">
        <v>298843</v>
      </c>
      <c r="H10" s="34"/>
      <c r="I10" s="34"/>
      <c r="J10" s="34"/>
      <c r="K10" s="34"/>
      <c r="L10" s="349" t="s">
        <v>50</v>
      </c>
      <c r="M10" s="349"/>
      <c r="N10" s="349"/>
      <c r="O10" s="34"/>
      <c r="P10" s="34"/>
      <c r="Q10" s="34"/>
      <c r="R10" s="34"/>
      <c r="S10" s="34"/>
      <c r="T10" s="34" t="s">
        <v>50</v>
      </c>
      <c r="U10" s="151"/>
      <c r="V10" s="1"/>
    </row>
    <row r="11" spans="3:23" ht="14.45" customHeight="1">
      <c r="E11" s="89"/>
      <c r="F11" s="80">
        <v>44957</v>
      </c>
      <c r="G11" s="34">
        <v>298714</v>
      </c>
      <c r="H11" s="34"/>
      <c r="I11" s="34"/>
      <c r="J11" s="34"/>
      <c r="K11" s="34"/>
      <c r="L11" s="349" t="s">
        <v>50</v>
      </c>
      <c r="M11" s="349"/>
      <c r="N11" s="349"/>
      <c r="O11" s="34"/>
      <c r="P11" s="34"/>
      <c r="Q11" s="34"/>
      <c r="R11" s="34"/>
      <c r="S11" s="34"/>
      <c r="T11" s="34" t="s">
        <v>50</v>
      </c>
      <c r="U11" s="151"/>
      <c r="V11" s="1"/>
    </row>
    <row r="12" spans="3:23" ht="14.45" customHeight="1">
      <c r="E12" s="89"/>
      <c r="F12" s="80">
        <v>44957</v>
      </c>
      <c r="G12" s="34">
        <v>299488</v>
      </c>
      <c r="H12" s="34"/>
      <c r="I12" s="34"/>
      <c r="J12" s="34"/>
      <c r="K12" s="34"/>
      <c r="L12" s="349" t="s">
        <v>50</v>
      </c>
      <c r="M12" s="349"/>
      <c r="N12" s="349"/>
      <c r="O12" s="34"/>
      <c r="P12" s="34"/>
      <c r="Q12" s="34"/>
      <c r="R12" s="34"/>
      <c r="S12" s="34"/>
      <c r="T12" s="34" t="s">
        <v>50</v>
      </c>
      <c r="U12" s="151"/>
      <c r="V12" s="1"/>
    </row>
    <row r="13" spans="3:23">
      <c r="E13" s="34" t="s">
        <v>59</v>
      </c>
      <c r="F13" s="80">
        <v>44958</v>
      </c>
      <c r="G13" s="34">
        <v>299888</v>
      </c>
      <c r="H13" s="34" t="s">
        <v>3025</v>
      </c>
      <c r="I13" s="34" t="s">
        <v>3026</v>
      </c>
      <c r="J13" s="34" t="s">
        <v>395</v>
      </c>
      <c r="K13" s="34"/>
      <c r="L13" s="34"/>
      <c r="M13" s="34" t="s">
        <v>1467</v>
      </c>
      <c r="N13" s="34" t="s">
        <v>395</v>
      </c>
      <c r="O13" s="34"/>
      <c r="P13" s="34" t="s">
        <v>50</v>
      </c>
      <c r="Q13" s="34"/>
      <c r="R13" s="34"/>
      <c r="S13" s="34"/>
      <c r="T13" s="34" t="s">
        <v>50</v>
      </c>
      <c r="U13" s="332"/>
      <c r="V13" s="289"/>
    </row>
    <row r="14" spans="3:23">
      <c r="C14" t="s">
        <v>3027</v>
      </c>
      <c r="D14">
        <v>298492</v>
      </c>
      <c r="E14" s="34" t="s">
        <v>2859</v>
      </c>
      <c r="F14" s="80">
        <v>44958</v>
      </c>
      <c r="G14" s="34">
        <v>298492</v>
      </c>
      <c r="H14" s="34" t="s">
        <v>2404</v>
      </c>
      <c r="I14" s="34" t="s">
        <v>3028</v>
      </c>
      <c r="J14" s="34" t="s">
        <v>395</v>
      </c>
      <c r="K14" s="34" t="s">
        <v>395</v>
      </c>
      <c r="L14" s="34"/>
      <c r="M14" s="34" t="s">
        <v>395</v>
      </c>
      <c r="N14" s="34" t="s">
        <v>50</v>
      </c>
      <c r="O14" s="34"/>
      <c r="P14" s="34"/>
      <c r="Q14" s="34"/>
      <c r="R14" s="34"/>
      <c r="S14" s="34"/>
      <c r="T14" s="34" t="s">
        <v>50</v>
      </c>
      <c r="U14" s="332"/>
      <c r="V14" s="289"/>
    </row>
    <row r="15" spans="3:23">
      <c r="E15" s="34" t="s">
        <v>2859</v>
      </c>
      <c r="F15" s="80">
        <v>44962</v>
      </c>
      <c r="G15" s="34">
        <v>296032</v>
      </c>
      <c r="H15" s="34" t="s">
        <v>3018</v>
      </c>
      <c r="I15" s="34"/>
      <c r="J15" s="34"/>
      <c r="K15" s="34"/>
      <c r="L15" s="34"/>
      <c r="M15" s="34"/>
      <c r="N15" s="34" t="s">
        <v>395</v>
      </c>
      <c r="O15" s="34"/>
      <c r="P15" s="34"/>
      <c r="Q15" s="34"/>
      <c r="R15" s="34"/>
      <c r="S15" s="34"/>
      <c r="T15" s="31" t="s">
        <v>49</v>
      </c>
      <c r="U15" s="332"/>
      <c r="V15" s="356"/>
    </row>
    <row r="16" spans="3:23">
      <c r="E16" s="34" t="s">
        <v>18</v>
      </c>
      <c r="F16" s="80">
        <v>44962</v>
      </c>
      <c r="G16" s="34">
        <v>300697</v>
      </c>
      <c r="H16" s="34" t="s">
        <v>3029</v>
      </c>
      <c r="I16" s="34"/>
      <c r="J16" s="34"/>
      <c r="K16" s="34"/>
      <c r="L16" s="34"/>
      <c r="M16" s="34"/>
      <c r="N16" s="34" t="s">
        <v>2542</v>
      </c>
      <c r="O16" s="34"/>
      <c r="P16" s="34"/>
      <c r="Q16" s="34"/>
      <c r="R16" s="34"/>
      <c r="S16" s="34"/>
      <c r="T16" s="31" t="s">
        <v>49</v>
      </c>
      <c r="U16" s="332"/>
      <c r="V16" s="289"/>
      <c r="W16" s="1"/>
    </row>
    <row r="17" spans="5:23">
      <c r="E17" s="34" t="s">
        <v>59</v>
      </c>
      <c r="F17" s="80">
        <v>44962</v>
      </c>
      <c r="G17" s="34">
        <v>298016</v>
      </c>
      <c r="H17" s="34" t="s">
        <v>2870</v>
      </c>
      <c r="I17" s="34"/>
      <c r="J17" s="34"/>
      <c r="K17" s="34" t="s">
        <v>395</v>
      </c>
      <c r="L17" s="34"/>
      <c r="M17" s="34"/>
      <c r="N17" s="34" t="s">
        <v>50</v>
      </c>
      <c r="O17" s="34"/>
      <c r="P17" s="34"/>
      <c r="Q17" s="34"/>
      <c r="R17" s="34"/>
      <c r="S17" s="34"/>
      <c r="T17" s="34" t="s">
        <v>50</v>
      </c>
      <c r="U17" s="332"/>
      <c r="V17" s="289"/>
      <c r="W17" s="1"/>
    </row>
    <row r="18" spans="5:23">
      <c r="E18" s="34" t="s">
        <v>2859</v>
      </c>
      <c r="F18" s="80">
        <v>44964</v>
      </c>
      <c r="G18" s="34">
        <v>301644</v>
      </c>
      <c r="H18" s="34" t="s">
        <v>3030</v>
      </c>
      <c r="I18" s="34"/>
      <c r="J18" s="34"/>
      <c r="K18" s="34"/>
      <c r="L18" s="34"/>
      <c r="M18" s="34"/>
      <c r="N18" s="34"/>
      <c r="O18" s="34"/>
      <c r="P18" s="34" t="s">
        <v>1467</v>
      </c>
      <c r="Q18" s="34" t="s">
        <v>50</v>
      </c>
      <c r="R18" s="34"/>
      <c r="S18" s="34"/>
      <c r="T18" s="34" t="s">
        <v>50</v>
      </c>
      <c r="U18" s="332"/>
      <c r="V18" s="289"/>
      <c r="W18" s="1"/>
    </row>
    <row r="19" spans="5:23">
      <c r="E19" s="34" t="s">
        <v>2859</v>
      </c>
      <c r="F19" s="80">
        <v>44964</v>
      </c>
      <c r="G19" s="34">
        <v>301735</v>
      </c>
      <c r="H19" s="34" t="s">
        <v>2851</v>
      </c>
      <c r="I19" s="34" t="s">
        <v>3028</v>
      </c>
      <c r="J19" s="34"/>
      <c r="K19" s="34"/>
      <c r="L19" s="34"/>
      <c r="M19" s="34"/>
      <c r="N19" s="34"/>
      <c r="O19" s="34"/>
      <c r="P19" s="34" t="s">
        <v>395</v>
      </c>
      <c r="Q19" s="34"/>
      <c r="R19" s="34"/>
      <c r="S19" s="34"/>
      <c r="T19" s="31" t="s">
        <v>49</v>
      </c>
      <c r="U19" s="332"/>
      <c r="V19" s="289"/>
      <c r="W19" s="1"/>
    </row>
    <row r="20" spans="5:23">
      <c r="E20" s="31" t="s">
        <v>2859</v>
      </c>
      <c r="F20" s="76">
        <v>44964</v>
      </c>
      <c r="G20" s="31">
        <v>301966</v>
      </c>
      <c r="H20" s="31" t="s">
        <v>3031</v>
      </c>
      <c r="I20" s="31" t="s">
        <v>3028</v>
      </c>
      <c r="J20" s="31"/>
      <c r="K20" s="31"/>
      <c r="L20" s="31"/>
      <c r="M20" s="31"/>
      <c r="N20" s="31"/>
      <c r="O20" s="31"/>
      <c r="P20" s="31" t="s">
        <v>2052</v>
      </c>
      <c r="Q20" s="31" t="s">
        <v>1411</v>
      </c>
      <c r="R20" s="31"/>
      <c r="S20" s="31"/>
      <c r="T20" s="31" t="s">
        <v>3032</v>
      </c>
      <c r="U20" s="332"/>
      <c r="V20" s="289"/>
      <c r="W20" s="1"/>
    </row>
    <row r="21" spans="5:23">
      <c r="E21" s="31" t="s">
        <v>2859</v>
      </c>
      <c r="F21" s="76">
        <v>44964</v>
      </c>
      <c r="G21" s="31">
        <v>301684</v>
      </c>
      <c r="H21" s="31" t="s">
        <v>2797</v>
      </c>
      <c r="I21" s="31" t="s">
        <v>3028</v>
      </c>
      <c r="J21" s="31"/>
      <c r="K21" s="31"/>
      <c r="L21" s="31"/>
      <c r="M21" s="31"/>
      <c r="N21" s="31"/>
      <c r="O21" s="31"/>
      <c r="P21" s="31" t="s">
        <v>1411</v>
      </c>
      <c r="Q21" s="31" t="s">
        <v>1411</v>
      </c>
      <c r="R21" s="31"/>
      <c r="S21" s="31"/>
      <c r="T21" s="31" t="s">
        <v>49</v>
      </c>
      <c r="U21" s="332"/>
      <c r="V21" s="289"/>
      <c r="W21" s="1"/>
    </row>
    <row r="22" spans="5:23">
      <c r="E22" s="34" t="s">
        <v>834</v>
      </c>
      <c r="F22" s="80">
        <v>44966</v>
      </c>
      <c r="G22" s="34">
        <v>302570</v>
      </c>
      <c r="H22" s="34" t="s">
        <v>3033</v>
      </c>
      <c r="I22" s="34" t="s">
        <v>3028</v>
      </c>
      <c r="J22" s="34"/>
      <c r="K22" s="34"/>
      <c r="L22" s="34"/>
      <c r="M22" s="34"/>
      <c r="N22" s="34"/>
      <c r="O22" s="34"/>
      <c r="P22" s="34"/>
      <c r="Q22" s="34" t="s">
        <v>2052</v>
      </c>
      <c r="R22" s="34" t="s">
        <v>50</v>
      </c>
      <c r="S22" s="34"/>
      <c r="T22" s="34" t="s">
        <v>50</v>
      </c>
      <c r="U22" s="332"/>
      <c r="V22" s="289"/>
      <c r="W22" s="1"/>
    </row>
    <row r="23" spans="5:23">
      <c r="E23" s="34" t="s">
        <v>59</v>
      </c>
      <c r="F23" s="80">
        <v>44968</v>
      </c>
      <c r="G23" s="34">
        <v>303631</v>
      </c>
      <c r="H23" s="34" t="s">
        <v>2853</v>
      </c>
      <c r="I23" s="34" t="s">
        <v>441</v>
      </c>
      <c r="J23" s="34" t="s">
        <v>395</v>
      </c>
      <c r="K23" s="34"/>
      <c r="L23" s="34"/>
      <c r="M23" s="34"/>
      <c r="N23" s="34"/>
      <c r="O23" s="34"/>
      <c r="P23" s="34"/>
      <c r="Q23" s="34"/>
      <c r="R23" s="34"/>
      <c r="S23" s="34" t="s">
        <v>395</v>
      </c>
      <c r="T23" s="31" t="s">
        <v>3037</v>
      </c>
      <c r="U23" s="332"/>
      <c r="V23" s="289"/>
      <c r="W23" s="1"/>
    </row>
    <row r="24" spans="5:23">
      <c r="E24" s="34" t="s">
        <v>3035</v>
      </c>
      <c r="F24" s="80">
        <v>44962</v>
      </c>
      <c r="G24" s="34">
        <v>301735</v>
      </c>
      <c r="H24" s="34" t="s">
        <v>2851</v>
      </c>
      <c r="I24" s="34" t="s">
        <v>3036</v>
      </c>
      <c r="J24" s="34" t="s">
        <v>395</v>
      </c>
      <c r="K24" s="34"/>
      <c r="L24" s="34"/>
      <c r="M24" s="34"/>
      <c r="N24" s="34" t="s">
        <v>395</v>
      </c>
      <c r="O24" s="34"/>
      <c r="P24" s="34"/>
      <c r="Q24" s="34"/>
      <c r="R24" s="34"/>
      <c r="S24" s="34"/>
      <c r="T24" s="34" t="s">
        <v>50</v>
      </c>
      <c r="U24" s="332"/>
      <c r="V24" s="289"/>
      <c r="W24" s="1"/>
    </row>
    <row r="25" spans="5:23">
      <c r="E25" s="289"/>
      <c r="F25" s="332"/>
      <c r="G25" s="289"/>
      <c r="H25" s="289"/>
      <c r="I25" s="289"/>
      <c r="J25" s="289"/>
      <c r="K25" s="289"/>
      <c r="L25" s="289"/>
      <c r="M25" s="289"/>
      <c r="N25" s="289"/>
      <c r="O25" s="289"/>
      <c r="P25" s="289"/>
      <c r="Q25" s="289"/>
      <c r="R25" s="289"/>
      <c r="S25" s="289"/>
      <c r="T25" s="289"/>
      <c r="U25" s="332"/>
      <c r="V25" s="289"/>
      <c r="W25" s="1"/>
    </row>
    <row r="26" spans="5:23">
      <c r="E26" s="289"/>
      <c r="F26" s="332"/>
      <c r="G26" s="289"/>
      <c r="H26" s="289"/>
      <c r="I26" s="289"/>
      <c r="J26" s="289"/>
      <c r="K26" s="289"/>
      <c r="L26" s="289"/>
      <c r="M26" s="289"/>
      <c r="N26" s="289"/>
      <c r="O26" s="289"/>
      <c r="P26" s="289"/>
      <c r="Q26" s="289"/>
      <c r="R26" s="289"/>
      <c r="S26" s="289"/>
      <c r="T26" s="289"/>
      <c r="U26" s="332"/>
      <c r="V26" s="289"/>
      <c r="W26" s="1"/>
    </row>
    <row r="27" spans="5:23">
      <c r="E27" s="289"/>
      <c r="F27" s="332"/>
      <c r="G27" s="289"/>
      <c r="H27" s="289"/>
      <c r="I27" s="289" t="s">
        <v>3038</v>
      </c>
      <c r="J27" s="289">
        <v>303798</v>
      </c>
      <c r="K27" s="289" t="s">
        <v>3039</v>
      </c>
      <c r="L27" s="289"/>
      <c r="M27" s="289"/>
      <c r="N27" s="289"/>
      <c r="O27" s="289"/>
      <c r="P27" s="289"/>
      <c r="Q27" s="289"/>
      <c r="R27" s="289"/>
      <c r="S27" s="289"/>
      <c r="T27" s="289"/>
      <c r="U27" s="332"/>
      <c r="V27" s="289"/>
      <c r="W27" s="1"/>
    </row>
    <row r="28" spans="5:23">
      <c r="E28" s="289"/>
      <c r="F28" s="332"/>
      <c r="G28" s="289"/>
      <c r="H28" s="289"/>
      <c r="I28" s="289"/>
      <c r="J28" s="289"/>
      <c r="K28" s="289"/>
      <c r="L28" s="289"/>
      <c r="M28" s="289"/>
      <c r="N28" s="289"/>
      <c r="O28" s="289"/>
      <c r="P28" s="289"/>
      <c r="Q28" s="289"/>
      <c r="R28" s="289"/>
      <c r="S28" s="289"/>
      <c r="T28" s="289"/>
      <c r="U28" s="332"/>
      <c r="V28" s="289"/>
      <c r="W28" s="1"/>
    </row>
    <row r="29" spans="5:23">
      <c r="E29" s="289"/>
      <c r="F29" s="332"/>
      <c r="G29" s="289"/>
      <c r="H29" s="289"/>
      <c r="I29" s="289"/>
      <c r="J29" s="289"/>
      <c r="K29" s="289"/>
      <c r="L29" s="289"/>
      <c r="M29" s="289"/>
      <c r="N29" s="289"/>
      <c r="O29" s="289"/>
      <c r="P29" s="289"/>
      <c r="Q29" s="289"/>
      <c r="R29" s="289"/>
      <c r="S29" s="289"/>
      <c r="T29" s="289"/>
      <c r="U29" s="332"/>
      <c r="V29" s="289"/>
      <c r="W29" s="1"/>
    </row>
    <row r="30" spans="5:23" ht="24" customHeight="1">
      <c r="E30" s="289"/>
      <c r="F30" s="332"/>
      <c r="G30" s="289"/>
      <c r="H30" s="289"/>
      <c r="I30" s="289"/>
      <c r="J30" s="289"/>
      <c r="K30" s="289"/>
      <c r="L30" s="289"/>
      <c r="M30" s="289"/>
      <c r="N30" s="289"/>
      <c r="O30" s="289"/>
      <c r="P30" s="289"/>
      <c r="Q30" s="289"/>
      <c r="R30" s="289"/>
      <c r="S30" s="289"/>
      <c r="T30" s="289"/>
      <c r="U30" s="335"/>
      <c r="V30" s="289"/>
      <c r="W30" s="1"/>
    </row>
    <row r="31" spans="5:23">
      <c r="E31" s="289"/>
      <c r="F31" s="332"/>
      <c r="G31" s="289"/>
      <c r="H31" s="289"/>
      <c r="I31" s="289"/>
      <c r="J31" s="289"/>
      <c r="K31" s="289"/>
      <c r="L31" s="289"/>
      <c r="M31" s="289"/>
      <c r="N31" s="289"/>
      <c r="O31" s="289"/>
      <c r="P31" s="289"/>
      <c r="Q31" s="289"/>
      <c r="R31" s="289"/>
      <c r="S31" s="289"/>
      <c r="T31" s="289"/>
      <c r="U31" s="332"/>
      <c r="V31" s="290" t="s">
        <v>2989</v>
      </c>
    </row>
    <row r="32" spans="5:23">
      <c r="E32" s="289"/>
      <c r="F32" s="332"/>
      <c r="G32" s="289"/>
      <c r="H32" s="289"/>
      <c r="I32" s="289"/>
      <c r="J32" s="289"/>
      <c r="K32" s="289"/>
      <c r="L32" s="289"/>
      <c r="M32" s="289"/>
      <c r="N32" s="289"/>
      <c r="O32" s="289"/>
      <c r="P32" s="289"/>
      <c r="Q32" s="289"/>
      <c r="R32" s="289"/>
      <c r="S32" s="289"/>
      <c r="T32" s="289"/>
      <c r="U32" s="332"/>
      <c r="V32" s="290"/>
    </row>
    <row r="33" spans="2:22">
      <c r="E33" s="289"/>
      <c r="F33" s="332"/>
      <c r="G33" s="289"/>
      <c r="H33" s="289"/>
      <c r="I33" s="289"/>
      <c r="J33" s="289"/>
      <c r="K33" s="289"/>
      <c r="L33" s="289"/>
      <c r="M33" s="289"/>
      <c r="N33" s="289"/>
      <c r="O33" s="289"/>
      <c r="P33" s="289"/>
      <c r="Q33" s="289"/>
      <c r="R33" s="289"/>
      <c r="S33" s="289"/>
      <c r="T33" s="289"/>
      <c r="U33" s="332"/>
      <c r="V33" s="290"/>
    </row>
    <row r="34" spans="2:22">
      <c r="E34" s="289"/>
      <c r="F34" s="332"/>
      <c r="G34" s="289"/>
      <c r="H34" s="289"/>
      <c r="I34" s="289"/>
      <c r="J34" s="289"/>
      <c r="K34" s="289"/>
      <c r="L34" s="289"/>
      <c r="M34" s="289"/>
      <c r="N34" s="289"/>
      <c r="O34" s="289"/>
      <c r="P34" s="289"/>
      <c r="Q34" s="289"/>
      <c r="R34" s="289"/>
      <c r="S34" s="289"/>
      <c r="T34" s="289"/>
      <c r="U34" s="332"/>
      <c r="V34" s="290"/>
    </row>
    <row r="35" spans="2:22" ht="25.5" customHeight="1">
      <c r="E35" s="289"/>
      <c r="F35" s="332"/>
      <c r="G35" s="289"/>
      <c r="H35" s="289"/>
      <c r="I35" s="289"/>
      <c r="J35" s="289"/>
      <c r="K35" s="289"/>
      <c r="L35" s="289"/>
      <c r="M35" s="289"/>
      <c r="N35" s="289"/>
      <c r="O35" s="289"/>
      <c r="P35" s="289"/>
      <c r="Q35" s="289"/>
      <c r="R35" s="289"/>
      <c r="S35" s="289"/>
      <c r="T35" s="289"/>
      <c r="U35" s="332"/>
      <c r="V35" s="290"/>
    </row>
    <row r="36" spans="2:22">
      <c r="E36" s="289"/>
      <c r="F36" s="332"/>
      <c r="G36" s="289"/>
      <c r="H36" s="289"/>
      <c r="I36" s="289"/>
      <c r="J36" s="289"/>
      <c r="K36" s="289"/>
      <c r="L36" s="289"/>
      <c r="M36" s="289"/>
      <c r="N36" s="289"/>
      <c r="O36" s="289"/>
      <c r="P36" s="289"/>
      <c r="Q36" s="289"/>
      <c r="R36" s="289"/>
      <c r="S36" s="289"/>
      <c r="T36" s="289"/>
      <c r="U36" s="332"/>
      <c r="V36" s="290"/>
    </row>
    <row r="37" spans="2:22">
      <c r="E37" s="289"/>
      <c r="F37" s="332"/>
      <c r="G37" s="289"/>
      <c r="H37" s="289"/>
      <c r="I37" s="289"/>
      <c r="J37" s="289"/>
      <c r="K37" s="289"/>
      <c r="L37" s="289"/>
      <c r="M37" s="289"/>
      <c r="N37" s="289"/>
      <c r="O37" s="289"/>
      <c r="P37" s="289"/>
      <c r="Q37" s="289"/>
      <c r="R37" s="289"/>
      <c r="S37" s="289"/>
      <c r="T37" s="289"/>
      <c r="U37" s="332"/>
      <c r="V37" s="290"/>
    </row>
    <row r="38" spans="2:22">
      <c r="E38" s="289"/>
      <c r="F38" s="332"/>
      <c r="G38" s="289"/>
      <c r="H38" s="289"/>
      <c r="I38" s="289"/>
      <c r="J38" s="289"/>
      <c r="K38" s="289"/>
      <c r="L38" s="289"/>
      <c r="M38" s="289"/>
      <c r="N38" s="289"/>
      <c r="O38" s="289"/>
      <c r="P38" s="289"/>
      <c r="Q38" s="289"/>
      <c r="R38" s="289"/>
      <c r="S38" s="289"/>
      <c r="T38" s="289"/>
      <c r="U38" s="332"/>
      <c r="V38" s="290"/>
    </row>
    <row r="39" spans="2:22">
      <c r="E39" s="289"/>
      <c r="F39" s="332"/>
      <c r="G39" s="289"/>
      <c r="H39" s="289"/>
      <c r="I39" s="289"/>
      <c r="J39" s="289"/>
      <c r="K39" s="289"/>
      <c r="L39" s="289"/>
      <c r="M39" s="289"/>
      <c r="N39" s="289"/>
      <c r="O39" s="289"/>
      <c r="P39" s="289"/>
      <c r="Q39" s="289"/>
      <c r="R39" s="289"/>
      <c r="S39" s="289"/>
      <c r="T39" s="289"/>
      <c r="U39" s="289"/>
      <c r="V39" s="290"/>
    </row>
    <row r="40" spans="2:22">
      <c r="E40" s="289"/>
      <c r="F40" s="332"/>
      <c r="G40" s="289"/>
      <c r="H40" s="289"/>
      <c r="I40" s="289"/>
      <c r="J40" s="289"/>
      <c r="K40" s="289"/>
      <c r="L40" s="289"/>
      <c r="M40" s="289"/>
      <c r="N40" s="289"/>
      <c r="O40" s="289"/>
      <c r="P40" s="289"/>
      <c r="Q40" s="289"/>
      <c r="R40" s="289"/>
      <c r="S40" s="289"/>
      <c r="T40" s="289"/>
      <c r="U40" s="289" t="s">
        <v>2441</v>
      </c>
      <c r="V40" s="290"/>
    </row>
    <row r="41" spans="2:22">
      <c r="E41" s="289"/>
      <c r="F41" s="332"/>
      <c r="G41" s="289"/>
      <c r="H41" s="289"/>
      <c r="I41" s="289"/>
      <c r="J41" s="289"/>
      <c r="K41" s="289"/>
      <c r="L41" s="289"/>
      <c r="M41" s="289"/>
      <c r="N41" s="289"/>
      <c r="O41" s="289"/>
      <c r="P41" s="289"/>
      <c r="Q41" s="289"/>
      <c r="R41" s="289"/>
      <c r="S41" s="289"/>
      <c r="T41" s="289"/>
      <c r="U41" s="289"/>
      <c r="V41" s="290"/>
    </row>
    <row r="42" spans="2:22">
      <c r="E42" s="289"/>
      <c r="F42" s="336"/>
      <c r="G42" s="337"/>
      <c r="H42" s="337"/>
      <c r="I42" s="337"/>
      <c r="J42" s="337"/>
      <c r="K42" s="337"/>
      <c r="L42" s="337"/>
      <c r="M42" s="337"/>
      <c r="N42" s="337"/>
      <c r="O42" s="337"/>
      <c r="P42" s="337"/>
      <c r="Q42" s="337"/>
      <c r="R42" s="337"/>
      <c r="S42" s="337"/>
      <c r="T42" s="289"/>
      <c r="U42" s="332"/>
      <c r="V42" s="290"/>
    </row>
    <row r="43" spans="2:22">
      <c r="D43" s="68"/>
      <c r="E43" s="289"/>
      <c r="F43" s="332"/>
      <c r="G43" s="289"/>
      <c r="H43" s="289"/>
      <c r="I43" s="289"/>
      <c r="J43" s="289"/>
      <c r="K43" s="289"/>
      <c r="L43" s="289"/>
      <c r="M43" s="289"/>
      <c r="N43" s="289"/>
      <c r="O43" s="289"/>
      <c r="P43" s="289"/>
      <c r="Q43" s="289"/>
      <c r="R43" s="289"/>
      <c r="S43" s="289"/>
      <c r="T43" s="289"/>
      <c r="U43" s="289"/>
      <c r="V43" s="290"/>
    </row>
    <row r="44" spans="2:22">
      <c r="E44" s="289"/>
      <c r="F44" s="332"/>
      <c r="G44" s="289"/>
      <c r="H44" s="289"/>
      <c r="I44" s="289"/>
      <c r="J44" s="289"/>
      <c r="K44" s="289"/>
      <c r="L44" s="289"/>
      <c r="M44" s="289"/>
      <c r="N44" s="289"/>
      <c r="O44" s="289"/>
      <c r="P44" s="289"/>
      <c r="Q44" s="289"/>
      <c r="R44" s="289"/>
      <c r="S44" s="289"/>
      <c r="T44" s="289"/>
      <c r="U44" s="289"/>
      <c r="V44" s="290"/>
    </row>
    <row r="45" spans="2:22">
      <c r="B45" s="1"/>
      <c r="C45" s="1"/>
      <c r="D45" s="214"/>
      <c r="E45" s="289"/>
      <c r="F45" s="332"/>
      <c r="G45" s="289"/>
      <c r="H45" s="289"/>
      <c r="I45" s="289"/>
      <c r="J45" s="289"/>
      <c r="K45" s="289"/>
      <c r="L45" s="289"/>
      <c r="M45" s="289"/>
      <c r="N45" s="289"/>
      <c r="O45" s="289"/>
      <c r="P45" s="289"/>
      <c r="Q45" s="289"/>
      <c r="R45" s="289"/>
      <c r="S45" s="289"/>
      <c r="T45" s="289"/>
      <c r="U45" s="289"/>
      <c r="V45" s="290"/>
    </row>
    <row r="46" spans="2:22">
      <c r="B46" s="1"/>
      <c r="C46" s="1"/>
      <c r="D46" s="214"/>
      <c r="E46" s="289"/>
      <c r="F46" s="332"/>
      <c r="G46" s="289"/>
      <c r="H46" s="289"/>
      <c r="I46" s="289"/>
      <c r="J46" s="289"/>
      <c r="K46" s="289"/>
      <c r="L46" s="289"/>
      <c r="M46" s="289"/>
      <c r="N46" s="289"/>
      <c r="O46" s="289"/>
      <c r="P46" s="289"/>
      <c r="Q46" s="289"/>
      <c r="R46" s="289"/>
      <c r="S46" s="289"/>
      <c r="T46" s="289"/>
      <c r="U46" s="289"/>
      <c r="V46" s="290"/>
    </row>
    <row r="47" spans="2:22">
      <c r="E47" s="289"/>
      <c r="F47" s="332"/>
      <c r="G47" s="289"/>
      <c r="H47" s="289"/>
      <c r="I47" s="289"/>
      <c r="J47" s="289"/>
      <c r="K47" s="289"/>
      <c r="L47" s="289"/>
      <c r="M47" s="289"/>
      <c r="N47" s="289"/>
      <c r="O47" s="289"/>
      <c r="P47" s="289"/>
      <c r="Q47" s="289"/>
      <c r="R47" s="289"/>
      <c r="S47" s="289"/>
      <c r="T47" s="289"/>
      <c r="U47" s="332"/>
      <c r="V47" s="290"/>
    </row>
    <row r="48" spans="2:22">
      <c r="E48" s="289"/>
      <c r="F48" s="332"/>
      <c r="G48" s="289"/>
      <c r="H48" s="289"/>
      <c r="I48" s="289"/>
      <c r="J48" s="289"/>
      <c r="K48" s="289"/>
      <c r="L48" s="289"/>
      <c r="M48" s="289"/>
      <c r="N48" s="289"/>
      <c r="O48" s="289"/>
      <c r="P48" s="289"/>
      <c r="Q48" s="289"/>
      <c r="R48" s="289"/>
      <c r="S48" s="289"/>
      <c r="T48" s="289"/>
      <c r="U48" s="289"/>
      <c r="V48" s="290"/>
    </row>
    <row r="49" spans="5:22">
      <c r="E49" s="289"/>
      <c r="F49" s="332"/>
      <c r="G49" s="289"/>
      <c r="H49" s="289"/>
      <c r="I49" s="289"/>
      <c r="J49" s="289"/>
      <c r="K49" s="289"/>
      <c r="L49" s="289"/>
      <c r="M49" s="289"/>
      <c r="N49" s="289"/>
      <c r="O49" s="289"/>
      <c r="P49" s="289"/>
      <c r="Q49" s="289"/>
      <c r="R49" s="289"/>
      <c r="S49" s="289"/>
      <c r="T49" s="289"/>
      <c r="U49" s="289"/>
      <c r="V49" s="290"/>
    </row>
    <row r="50" spans="5:22">
      <c r="E50" s="289"/>
      <c r="F50" s="332"/>
      <c r="G50" s="289"/>
      <c r="H50" s="289"/>
      <c r="I50" s="289"/>
      <c r="J50" s="289"/>
      <c r="K50" s="289"/>
      <c r="L50" s="289"/>
      <c r="M50" s="289"/>
      <c r="N50" s="289"/>
      <c r="O50" s="289"/>
      <c r="P50" s="289"/>
      <c r="Q50" s="289"/>
      <c r="R50" s="289"/>
      <c r="S50" s="289"/>
      <c r="T50" s="289"/>
      <c r="U50" s="332"/>
      <c r="V50" s="290"/>
    </row>
    <row r="51" spans="5:22">
      <c r="E51" s="289"/>
      <c r="F51" s="332"/>
      <c r="G51" s="289"/>
      <c r="H51" s="289"/>
      <c r="I51" s="289"/>
      <c r="J51" s="289"/>
      <c r="K51" s="289"/>
      <c r="L51" s="289"/>
      <c r="M51" s="289"/>
      <c r="N51" s="289"/>
      <c r="O51" s="289"/>
      <c r="P51" s="289"/>
      <c r="Q51" s="289"/>
      <c r="R51" s="289"/>
      <c r="S51" s="289"/>
      <c r="T51" s="289"/>
      <c r="U51" s="289"/>
      <c r="V51" s="290"/>
    </row>
    <row r="52" spans="5:22">
      <c r="E52" s="289"/>
      <c r="F52" s="332"/>
      <c r="G52" s="289"/>
      <c r="H52" s="289"/>
      <c r="I52" s="289"/>
      <c r="J52" s="289"/>
      <c r="K52" s="289"/>
      <c r="L52" s="289"/>
      <c r="M52" s="289"/>
      <c r="N52" s="289"/>
      <c r="O52" s="289"/>
      <c r="P52" s="289"/>
      <c r="Q52" s="289"/>
      <c r="R52" s="289"/>
      <c r="S52" s="289"/>
      <c r="T52" s="289"/>
      <c r="U52" s="289"/>
      <c r="V52" s="290"/>
    </row>
    <row r="53" spans="5:22">
      <c r="E53" s="289"/>
      <c r="F53" s="332"/>
      <c r="G53" s="289"/>
      <c r="H53" s="289"/>
      <c r="I53" s="289"/>
      <c r="J53" s="289"/>
      <c r="K53" s="289"/>
      <c r="L53" s="289"/>
      <c r="M53" s="289"/>
      <c r="N53" s="289"/>
      <c r="O53" s="289"/>
      <c r="P53" s="289"/>
      <c r="Q53" s="289"/>
      <c r="R53" s="289"/>
      <c r="S53" s="289"/>
      <c r="T53" s="289"/>
      <c r="U53" s="289"/>
      <c r="V53" s="290"/>
    </row>
    <row r="54" spans="5:22">
      <c r="E54" s="289"/>
      <c r="F54" s="332"/>
      <c r="G54" s="289"/>
      <c r="H54" s="289"/>
      <c r="I54" s="289"/>
      <c r="J54" s="289"/>
      <c r="K54" s="289"/>
      <c r="L54" s="289"/>
      <c r="M54" s="289"/>
      <c r="N54" s="289"/>
      <c r="O54" s="289"/>
      <c r="P54" s="289"/>
      <c r="Q54" s="289"/>
      <c r="R54" s="289"/>
      <c r="S54" s="289"/>
      <c r="T54" s="289"/>
      <c r="U54" s="289"/>
      <c r="V54" s="290"/>
    </row>
    <row r="55" spans="5:22">
      <c r="E55" s="338"/>
      <c r="F55" s="339"/>
      <c r="G55" s="338"/>
      <c r="H55" s="338"/>
      <c r="I55" s="338"/>
      <c r="J55" s="338"/>
      <c r="K55" s="338"/>
      <c r="L55" s="338"/>
      <c r="M55" s="338"/>
      <c r="N55" s="338"/>
      <c r="O55" s="338"/>
      <c r="P55" s="338"/>
      <c r="Q55" s="338"/>
      <c r="R55" s="338"/>
      <c r="S55" s="338"/>
      <c r="T55" s="289"/>
      <c r="U55" s="289"/>
      <c r="V55" s="290"/>
    </row>
    <row r="56" spans="5:22">
      <c r="E56" s="338"/>
      <c r="F56" s="353"/>
      <c r="G56" s="338"/>
      <c r="H56" s="338"/>
      <c r="I56" s="338"/>
      <c r="J56" s="338"/>
      <c r="K56" s="338"/>
      <c r="L56" s="338"/>
      <c r="M56" s="338"/>
      <c r="N56" s="338"/>
      <c r="O56" s="338"/>
      <c r="P56" s="338"/>
      <c r="Q56" s="338"/>
      <c r="R56" s="338"/>
      <c r="S56" s="338"/>
      <c r="T56" s="289"/>
      <c r="U56" s="1"/>
    </row>
    <row r="57" spans="5:22">
      <c r="E57" s="289"/>
      <c r="F57" s="342"/>
      <c r="G57" s="289"/>
      <c r="H57" s="289"/>
      <c r="I57" s="289"/>
      <c r="J57" s="289"/>
      <c r="K57" s="289"/>
      <c r="L57" s="289"/>
      <c r="M57" s="289"/>
      <c r="N57" s="289"/>
      <c r="O57" s="289"/>
      <c r="P57" s="289"/>
      <c r="Q57" s="289"/>
      <c r="R57" s="289"/>
      <c r="S57" s="289"/>
      <c r="T57" s="289"/>
      <c r="U57" s="1"/>
    </row>
    <row r="58" spans="5:22">
      <c r="E58" s="289"/>
      <c r="F58" s="342"/>
      <c r="G58" s="289"/>
      <c r="H58" s="289"/>
      <c r="I58" s="289"/>
      <c r="J58" s="289"/>
      <c r="K58" s="289"/>
      <c r="L58" s="289"/>
      <c r="M58" s="289"/>
      <c r="N58" s="289"/>
      <c r="O58" s="289"/>
      <c r="P58" s="289"/>
      <c r="Q58" s="289"/>
      <c r="R58" s="289"/>
      <c r="S58" s="289"/>
      <c r="T58" s="289"/>
      <c r="U58" s="1"/>
    </row>
    <row r="59" spans="5:22">
      <c r="E59" s="289"/>
      <c r="F59" s="342"/>
      <c r="G59" s="289"/>
      <c r="H59" s="289"/>
      <c r="I59" s="289"/>
      <c r="J59" s="289"/>
      <c r="K59" s="289"/>
      <c r="L59" s="289"/>
      <c r="M59" s="289"/>
      <c r="N59" s="289"/>
      <c r="O59" s="289"/>
      <c r="P59" s="289"/>
      <c r="Q59" s="289"/>
      <c r="R59" s="289"/>
      <c r="S59" s="289"/>
      <c r="T59" s="289"/>
      <c r="U59" s="1"/>
    </row>
    <row r="60" spans="5:22">
      <c r="E60" s="289"/>
      <c r="F60" s="342"/>
      <c r="G60" s="289"/>
      <c r="H60" s="289"/>
      <c r="I60" s="289"/>
      <c r="J60" s="289"/>
      <c r="K60" s="289"/>
      <c r="L60" s="289"/>
      <c r="M60" s="289"/>
      <c r="N60" s="289"/>
      <c r="O60" s="289"/>
      <c r="P60" s="289"/>
      <c r="Q60" s="289"/>
      <c r="R60" s="289"/>
      <c r="S60" s="289"/>
      <c r="T60" s="289"/>
      <c r="U60" s="274"/>
    </row>
    <row r="61" spans="5:22">
      <c r="E61" s="289"/>
      <c r="F61" s="342"/>
      <c r="G61" s="289"/>
      <c r="H61" s="289"/>
      <c r="I61" s="289"/>
      <c r="J61" s="289"/>
      <c r="K61" s="290"/>
      <c r="L61" s="290"/>
      <c r="M61" s="290"/>
      <c r="N61" s="290"/>
      <c r="O61" s="290"/>
      <c r="P61" s="290"/>
      <c r="Q61" s="290"/>
      <c r="R61" s="290"/>
      <c r="S61" s="290"/>
      <c r="T61" s="289"/>
    </row>
    <row r="62" spans="5:22">
      <c r="E62" s="289"/>
      <c r="F62" s="342"/>
      <c r="G62" s="289"/>
      <c r="H62" s="289"/>
      <c r="I62" s="289"/>
      <c r="J62" s="289"/>
      <c r="K62" s="290"/>
      <c r="L62" s="290"/>
      <c r="M62" s="290"/>
      <c r="N62" s="290"/>
      <c r="O62" s="290"/>
      <c r="P62" s="290"/>
      <c r="Q62" s="290"/>
      <c r="R62" s="290"/>
      <c r="S62" s="290"/>
      <c r="T62" s="289"/>
    </row>
    <row r="63" spans="5:22">
      <c r="E63" s="289"/>
      <c r="F63" s="342"/>
      <c r="G63" s="289"/>
      <c r="H63" s="289"/>
      <c r="I63" s="289"/>
      <c r="J63" s="289"/>
      <c r="K63" s="290"/>
      <c r="L63" s="290"/>
      <c r="M63" s="290"/>
      <c r="N63" s="290"/>
      <c r="O63" s="290"/>
      <c r="P63" s="290"/>
      <c r="Q63" s="290"/>
      <c r="R63" s="290"/>
      <c r="S63" s="290"/>
      <c r="T63" s="289"/>
    </row>
    <row r="64" spans="5:22">
      <c r="E64" s="289"/>
      <c r="F64" s="342"/>
      <c r="G64" s="289"/>
      <c r="H64" s="289"/>
      <c r="I64" s="289"/>
      <c r="J64" s="289"/>
      <c r="K64" s="290"/>
      <c r="L64" s="290"/>
      <c r="M64" s="290"/>
      <c r="N64" s="290"/>
      <c r="O64" s="290"/>
      <c r="P64" s="290"/>
      <c r="Q64" s="290"/>
      <c r="R64" s="290"/>
      <c r="S64" s="290"/>
      <c r="T64" s="289"/>
    </row>
    <row r="65" spans="5:20">
      <c r="E65" s="289"/>
      <c r="F65" s="342"/>
      <c r="G65" s="289"/>
      <c r="H65" s="289"/>
      <c r="I65" s="289"/>
      <c r="J65" s="289"/>
      <c r="K65" s="290"/>
      <c r="L65" s="290"/>
      <c r="M65" s="290"/>
      <c r="N65" s="290"/>
      <c r="O65" s="290"/>
      <c r="P65" s="290"/>
      <c r="Q65" s="290"/>
      <c r="R65" s="290"/>
      <c r="S65" s="290"/>
      <c r="T65" s="289"/>
    </row>
    <row r="66" spans="5:20">
      <c r="E66" s="289"/>
      <c r="F66" s="342"/>
      <c r="G66" s="289"/>
      <c r="H66" s="289"/>
      <c r="I66" s="289"/>
      <c r="J66" s="289"/>
      <c r="K66" s="290"/>
      <c r="L66" s="290"/>
      <c r="M66" s="290"/>
      <c r="N66" s="290"/>
      <c r="O66" s="290"/>
      <c r="P66" s="290"/>
      <c r="Q66" s="290"/>
      <c r="R66" s="290"/>
      <c r="S66" s="290"/>
      <c r="T66" s="289"/>
    </row>
    <row r="67" spans="5:20">
      <c r="E67" s="289"/>
      <c r="F67" s="342"/>
      <c r="G67" s="289"/>
      <c r="H67" s="289"/>
      <c r="I67" s="289"/>
      <c r="J67" s="289"/>
      <c r="K67" s="290"/>
      <c r="L67" s="290"/>
      <c r="M67" s="290"/>
      <c r="N67" s="290"/>
      <c r="O67" s="290"/>
      <c r="P67" s="290"/>
      <c r="Q67" s="290"/>
      <c r="R67" s="290"/>
      <c r="S67" s="290"/>
      <c r="T67" s="289"/>
    </row>
    <row r="68" spans="5:20">
      <c r="E68" s="289"/>
      <c r="F68" s="342"/>
      <c r="G68" s="289"/>
      <c r="H68" s="289"/>
      <c r="I68" s="289"/>
      <c r="J68" s="289"/>
      <c r="K68" s="290"/>
      <c r="L68" s="290"/>
      <c r="M68" s="290"/>
      <c r="N68" s="290"/>
      <c r="O68" s="290"/>
      <c r="P68" s="290"/>
      <c r="Q68" s="290"/>
      <c r="R68" s="290"/>
      <c r="S68" s="290"/>
      <c r="T68" s="289"/>
    </row>
    <row r="69" spans="5:20">
      <c r="E69" s="289"/>
      <c r="F69" s="342"/>
      <c r="G69" s="289"/>
      <c r="H69" s="289"/>
      <c r="I69" s="289"/>
      <c r="J69" s="289"/>
      <c r="K69" s="290"/>
      <c r="L69" s="290"/>
      <c r="M69" s="290"/>
      <c r="N69" s="290"/>
      <c r="O69" s="290"/>
      <c r="P69" s="290"/>
      <c r="Q69" s="290"/>
      <c r="R69" s="290"/>
      <c r="S69" s="290"/>
      <c r="T69" s="289"/>
    </row>
    <row r="70" spans="5:20">
      <c r="E70" s="289"/>
      <c r="F70" s="342"/>
      <c r="G70" s="289"/>
      <c r="H70" s="289"/>
      <c r="I70" s="289"/>
      <c r="J70" s="289"/>
      <c r="K70" s="290"/>
      <c r="L70" s="290"/>
      <c r="M70" s="290"/>
      <c r="N70" s="290"/>
      <c r="O70" s="290"/>
      <c r="P70" s="290"/>
      <c r="Q70" s="290"/>
      <c r="R70" s="290"/>
      <c r="S70" s="290"/>
      <c r="T70" s="289"/>
    </row>
    <row r="71" spans="5:20">
      <c r="E71" s="289"/>
      <c r="F71" s="342"/>
      <c r="G71" s="289"/>
      <c r="H71" s="289"/>
      <c r="I71" s="289"/>
      <c r="J71" s="289"/>
      <c r="K71" s="290"/>
      <c r="L71" s="290"/>
      <c r="M71" s="290"/>
      <c r="N71" s="290"/>
      <c r="O71" s="290"/>
      <c r="P71" s="290"/>
      <c r="Q71" s="290"/>
      <c r="R71" s="290"/>
      <c r="S71" s="290"/>
      <c r="T71" s="289"/>
    </row>
    <row r="72" spans="5:20">
      <c r="E72" s="289"/>
      <c r="F72" s="342"/>
      <c r="G72" s="289"/>
      <c r="H72" s="289"/>
      <c r="I72" s="289"/>
      <c r="J72" s="289"/>
      <c r="K72" s="290"/>
      <c r="L72" s="290"/>
      <c r="M72" s="290"/>
      <c r="N72" s="290"/>
      <c r="O72" s="290"/>
      <c r="P72" s="290"/>
      <c r="Q72" s="290"/>
      <c r="R72" s="290"/>
      <c r="S72" s="290"/>
      <c r="T72" s="289"/>
    </row>
    <row r="73" spans="5:20">
      <c r="E73" s="289"/>
      <c r="F73" s="342"/>
      <c r="G73" s="289"/>
      <c r="H73" s="289"/>
      <c r="I73" s="289"/>
      <c r="J73" s="289"/>
      <c r="K73" s="290"/>
      <c r="L73" s="290"/>
      <c r="M73" s="290"/>
      <c r="N73" s="290"/>
      <c r="O73" s="290"/>
      <c r="P73" s="290"/>
      <c r="Q73" s="290"/>
      <c r="R73" s="290"/>
      <c r="S73" s="290"/>
      <c r="T73" s="289"/>
    </row>
    <row r="74" spans="5:20">
      <c r="E74" s="289"/>
      <c r="F74" s="342"/>
      <c r="G74" s="289"/>
      <c r="H74" s="289"/>
      <c r="I74" s="289"/>
      <c r="J74" s="289"/>
      <c r="K74" s="290"/>
      <c r="L74" s="290"/>
      <c r="M74" s="290"/>
      <c r="N74" s="290"/>
      <c r="O74" s="290"/>
      <c r="P74" s="290"/>
      <c r="Q74" s="290"/>
      <c r="R74" s="290"/>
      <c r="S74" s="290"/>
      <c r="T74" s="289"/>
    </row>
    <row r="75" spans="5:20">
      <c r="E75" s="289"/>
      <c r="F75" s="342"/>
      <c r="G75" s="289"/>
      <c r="H75" s="289"/>
      <c r="I75" s="289"/>
      <c r="J75" s="289"/>
      <c r="K75" s="290"/>
      <c r="L75" s="290"/>
      <c r="M75" s="290"/>
      <c r="N75" s="290"/>
      <c r="O75" s="290"/>
      <c r="P75" s="290"/>
      <c r="Q75" s="290"/>
      <c r="R75" s="290"/>
      <c r="S75" s="290"/>
      <c r="T75" s="289"/>
    </row>
    <row r="76" spans="5:20">
      <c r="E76" s="1"/>
      <c r="F76" s="1"/>
      <c r="G76" s="1"/>
      <c r="H76" s="1"/>
      <c r="I76" s="1"/>
      <c r="J76" s="1"/>
      <c r="T76" s="1"/>
    </row>
    <row r="77" spans="5:20">
      <c r="E77" s="1"/>
      <c r="F77" s="1"/>
      <c r="G77" s="1"/>
      <c r="H77" s="1"/>
      <c r="I77" s="1"/>
      <c r="J77" s="1"/>
      <c r="T77" s="1"/>
    </row>
    <row r="78" spans="5:20">
      <c r="E78" s="1"/>
      <c r="F78" s="1"/>
      <c r="G78" s="1"/>
      <c r="H78" s="1"/>
      <c r="I78" s="1"/>
      <c r="J78" s="1"/>
      <c r="T78" s="1"/>
    </row>
    <row r="79" spans="5:20">
      <c r="E79" s="1"/>
      <c r="F79" s="1"/>
      <c r="G79" s="1"/>
      <c r="H79" s="1"/>
      <c r="I79" s="1"/>
      <c r="J79" s="1"/>
      <c r="T79" s="1"/>
    </row>
    <row r="80" spans="5:20">
      <c r="E80" s="1"/>
      <c r="F80" s="1"/>
      <c r="G80" s="1"/>
      <c r="H80" s="1"/>
      <c r="I80" s="1"/>
      <c r="J80" s="1"/>
      <c r="T80" s="1"/>
    </row>
    <row r="81" spans="5:20">
      <c r="E81" s="1"/>
      <c r="F81" s="1"/>
      <c r="G81" s="1"/>
      <c r="H81" s="1"/>
      <c r="I81" s="1"/>
      <c r="J81" s="1"/>
      <c r="T81" s="1"/>
    </row>
    <row r="82" spans="5:20">
      <c r="E82" s="1"/>
      <c r="F82" s="1"/>
      <c r="G82" s="1"/>
      <c r="H82" s="1"/>
      <c r="I82" s="1"/>
      <c r="J82" s="1"/>
      <c r="T82" s="1"/>
    </row>
    <row r="83" spans="5:20">
      <c r="E83" s="1"/>
      <c r="F83" s="1"/>
      <c r="G83" s="1"/>
      <c r="H83" s="1"/>
      <c r="I83" s="1"/>
      <c r="J83" s="1"/>
      <c r="T83" s="1"/>
    </row>
    <row r="84" spans="5:20">
      <c r="E84" s="1"/>
      <c r="F84" s="1"/>
      <c r="G84" s="1"/>
      <c r="H84" s="1"/>
      <c r="I84" s="1"/>
      <c r="J84" s="1"/>
      <c r="T84" s="1"/>
    </row>
    <row r="85" spans="5:20">
      <c r="E85" s="1"/>
      <c r="F85" s="1"/>
      <c r="G85" s="1"/>
      <c r="H85" s="1"/>
      <c r="I85" s="1"/>
      <c r="J85" s="1"/>
      <c r="T85" s="1"/>
    </row>
    <row r="86" spans="5:20">
      <c r="E86" s="1"/>
      <c r="F86" s="1"/>
      <c r="G86" s="1"/>
      <c r="H86" s="1"/>
      <c r="I86" s="1"/>
      <c r="J86" s="1"/>
      <c r="T86" s="1"/>
    </row>
    <row r="87" spans="5:20">
      <c r="E87" s="1"/>
      <c r="F87" s="1"/>
      <c r="G87" s="1"/>
      <c r="H87" s="1"/>
      <c r="I87" s="1"/>
      <c r="J87" s="1"/>
      <c r="T87" s="1"/>
    </row>
    <row r="88" spans="5:20">
      <c r="E88" s="1"/>
      <c r="F88" s="1"/>
      <c r="G88" s="1"/>
      <c r="H88" s="1"/>
      <c r="I88" s="1"/>
      <c r="J88" s="1"/>
      <c r="T88" s="1"/>
    </row>
    <row r="89" spans="5:20">
      <c r="E89" s="1"/>
      <c r="F89" s="1"/>
      <c r="G89" s="1"/>
      <c r="H89" s="1"/>
      <c r="I89" s="1"/>
      <c r="J89" s="1"/>
      <c r="T89" s="1"/>
    </row>
    <row r="90" spans="5:20">
      <c r="E90" s="1"/>
      <c r="F90" s="1"/>
      <c r="G90" s="1"/>
      <c r="H90" s="1"/>
      <c r="I90" s="1"/>
      <c r="J90" s="1"/>
      <c r="T90" s="1"/>
    </row>
    <row r="91" spans="5:20">
      <c r="E91" s="1"/>
      <c r="F91" s="1"/>
      <c r="G91" s="1"/>
      <c r="H91" s="1"/>
      <c r="I91" s="1"/>
      <c r="J91" s="1"/>
      <c r="T91" s="1"/>
    </row>
    <row r="92" spans="5:20">
      <c r="E92" s="1"/>
      <c r="F92" s="1"/>
      <c r="G92" s="1"/>
      <c r="H92" s="1"/>
      <c r="I92" s="1"/>
      <c r="J92" s="1"/>
      <c r="T92" s="1"/>
    </row>
    <row r="93" spans="5:20">
      <c r="E93" s="1"/>
      <c r="F93" s="1"/>
      <c r="G93" s="1"/>
      <c r="H93" s="1"/>
      <c r="I93" s="1"/>
      <c r="J93" s="1"/>
      <c r="T93" s="1"/>
    </row>
    <row r="94" spans="5:20">
      <c r="E94" s="1"/>
      <c r="F94" s="1"/>
      <c r="G94" s="1"/>
      <c r="H94" s="1"/>
      <c r="I94" s="1"/>
      <c r="J94" s="1"/>
      <c r="T94" s="1"/>
    </row>
    <row r="95" spans="5:20">
      <c r="E95" s="1"/>
      <c r="F95" s="1"/>
      <c r="G95" s="1"/>
      <c r="H95" s="1"/>
      <c r="I95" s="1"/>
      <c r="J95" s="1"/>
      <c r="T95" s="1"/>
    </row>
    <row r="96" spans="5:20">
      <c r="E96" s="1"/>
      <c r="F96" s="1"/>
      <c r="G96" s="1"/>
      <c r="H96" s="1"/>
      <c r="I96" s="1"/>
      <c r="J96" s="1"/>
      <c r="T96" s="1"/>
    </row>
    <row r="97" spans="5:20">
      <c r="E97" s="1"/>
      <c r="F97" s="1"/>
      <c r="G97" s="1"/>
      <c r="H97" s="1"/>
      <c r="I97" s="1"/>
      <c r="J97" s="1"/>
      <c r="T97" s="1"/>
    </row>
    <row r="98" spans="5:20">
      <c r="E98" s="1"/>
      <c r="F98" s="1"/>
      <c r="G98" s="1"/>
      <c r="H98" s="1"/>
      <c r="I98" s="1"/>
      <c r="J98" s="1"/>
      <c r="T98" s="1"/>
    </row>
    <row r="99" spans="5:20">
      <c r="E99" s="1"/>
      <c r="F99" s="1"/>
      <c r="G99" s="1"/>
      <c r="H99" s="1"/>
      <c r="I99" s="1"/>
      <c r="J99" s="1"/>
      <c r="T99" s="1"/>
    </row>
    <row r="100" spans="5:20">
      <c r="E100" s="1"/>
      <c r="F100" s="1"/>
      <c r="G100" s="1"/>
      <c r="H100" s="1"/>
      <c r="I100" s="1"/>
      <c r="J100" s="1"/>
      <c r="T100" s="1"/>
    </row>
    <row r="101" spans="5:20">
      <c r="E101" s="1"/>
      <c r="F101" s="1"/>
      <c r="G101" s="1"/>
      <c r="H101" s="1"/>
      <c r="I101" s="1"/>
      <c r="J101" s="1"/>
      <c r="T101" s="1"/>
    </row>
    <row r="102" spans="5:20">
      <c r="E102" s="1"/>
      <c r="F102" s="1"/>
      <c r="G102" s="1"/>
      <c r="H102" s="1"/>
      <c r="I102" s="1"/>
      <c r="J102" s="1"/>
      <c r="T102" s="1"/>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4FDB2-CB7C-4E63-AED2-588A2A440F6C}">
  <dimension ref="B5:AJ102"/>
  <sheetViews>
    <sheetView topLeftCell="D1" zoomScale="98" zoomScaleNormal="98" workbookViewId="0">
      <pane xSplit="8880" ySplit="2805" topLeftCell="Z43" activePane="bottomRight"/>
      <selection activeCell="D1" sqref="D1"/>
      <selection pane="topRight" activeCell="N4" sqref="N4"/>
      <selection pane="bottomLeft" activeCell="D7" sqref="D7"/>
      <selection pane="bottomRight" activeCell="AE49" sqref="AE49"/>
    </sheetView>
  </sheetViews>
  <sheetFormatPr defaultRowHeight="15"/>
  <cols>
    <col min="5" max="5" width="10.85546875" customWidth="1"/>
    <col min="6" max="6" width="10.5703125" bestFit="1" customWidth="1"/>
    <col min="7" max="7" width="8.140625" bestFit="1" customWidth="1"/>
    <col min="8" max="8" width="14.7109375" customWidth="1"/>
    <col min="9" max="9" width="16" customWidth="1"/>
    <col min="10" max="31" width="11" customWidth="1"/>
    <col min="32" max="32" width="12.28515625" bestFit="1" customWidth="1"/>
    <col min="33" max="34" width="10.5703125" bestFit="1" customWidth="1"/>
  </cols>
  <sheetData>
    <row r="5" spans="3:35">
      <c r="R5" s="32" t="s">
        <v>3067</v>
      </c>
    </row>
    <row r="6" spans="3:35">
      <c r="F6" s="289"/>
      <c r="G6" s="289"/>
      <c r="H6" s="289"/>
      <c r="I6" s="350">
        <v>2023</v>
      </c>
      <c r="J6" s="289" t="s">
        <v>0</v>
      </c>
      <c r="K6" s="290"/>
      <c r="L6" s="290"/>
      <c r="M6" s="290"/>
      <c r="N6" s="290"/>
      <c r="O6" s="290" t="s">
        <v>3056</v>
      </c>
      <c r="P6" s="290"/>
      <c r="Q6" s="359" t="s">
        <v>3059</v>
      </c>
      <c r="R6" s="290"/>
      <c r="S6" s="290"/>
      <c r="T6" s="290"/>
      <c r="U6" s="290"/>
      <c r="V6" s="290"/>
      <c r="W6" s="290"/>
      <c r="X6" s="290"/>
      <c r="Y6" s="290"/>
      <c r="Z6" s="290"/>
      <c r="AA6" s="290"/>
      <c r="AB6" s="290"/>
      <c r="AC6" s="290"/>
      <c r="AD6" s="290"/>
      <c r="AE6" s="290"/>
      <c r="AF6" s="125"/>
    </row>
    <row r="7" spans="3:35" ht="40.15" customHeight="1">
      <c r="E7" s="3" t="s">
        <v>15</v>
      </c>
      <c r="F7" s="263" t="s">
        <v>340</v>
      </c>
      <c r="G7" s="3" t="s">
        <v>257</v>
      </c>
      <c r="H7" s="3" t="s">
        <v>11</v>
      </c>
      <c r="I7" s="3" t="s">
        <v>43</v>
      </c>
      <c r="J7" s="3" t="s">
        <v>259</v>
      </c>
      <c r="K7" s="357">
        <v>45017</v>
      </c>
      <c r="L7" s="357">
        <v>45019</v>
      </c>
      <c r="M7" s="357">
        <v>45020</v>
      </c>
      <c r="N7" s="357">
        <v>45021</v>
      </c>
      <c r="O7" s="357">
        <v>45022</v>
      </c>
      <c r="P7" s="357">
        <v>45024</v>
      </c>
      <c r="Q7" s="357">
        <v>45027</v>
      </c>
      <c r="R7" s="357">
        <v>45029</v>
      </c>
      <c r="S7" s="357">
        <v>45030</v>
      </c>
      <c r="T7" s="357">
        <v>45031</v>
      </c>
      <c r="U7" s="357">
        <v>45033</v>
      </c>
      <c r="V7" s="357">
        <v>45034</v>
      </c>
      <c r="W7" s="357">
        <v>45035</v>
      </c>
      <c r="X7" s="357">
        <v>45036</v>
      </c>
      <c r="Y7" s="357">
        <v>45037</v>
      </c>
      <c r="Z7" s="357">
        <v>45040</v>
      </c>
      <c r="AA7" s="357">
        <v>45041</v>
      </c>
      <c r="AB7" s="357">
        <v>45042</v>
      </c>
      <c r="AC7" s="357">
        <v>45043</v>
      </c>
      <c r="AD7" s="357">
        <v>45044</v>
      </c>
      <c r="AE7" s="357">
        <v>45045</v>
      </c>
      <c r="AF7" s="258" t="s">
        <v>2057</v>
      </c>
      <c r="AG7" s="258"/>
      <c r="AH7" s="1"/>
    </row>
    <row r="8" spans="3:35" ht="14.45" customHeight="1">
      <c r="E8" s="34" t="s">
        <v>3040</v>
      </c>
      <c r="F8" s="80">
        <v>45017</v>
      </c>
      <c r="G8" s="358">
        <v>320087</v>
      </c>
      <c r="H8" s="34" t="s">
        <v>3041</v>
      </c>
      <c r="I8" s="34" t="s">
        <v>441</v>
      </c>
      <c r="J8" s="34" t="s">
        <v>395</v>
      </c>
      <c r="K8" s="34" t="s">
        <v>1448</v>
      </c>
      <c r="L8" s="34"/>
      <c r="M8" s="34"/>
      <c r="N8" s="34"/>
      <c r="O8" s="34"/>
      <c r="P8" s="34"/>
      <c r="Q8" s="34"/>
      <c r="R8" s="34"/>
      <c r="S8" s="34"/>
      <c r="T8" s="34"/>
      <c r="U8" s="34"/>
      <c r="V8" s="34"/>
      <c r="W8" s="34"/>
      <c r="X8" s="34"/>
      <c r="Y8" s="34"/>
      <c r="Z8" s="34"/>
      <c r="AA8" s="34"/>
      <c r="AB8" s="34"/>
      <c r="AC8" s="34"/>
      <c r="AD8" s="34"/>
      <c r="AE8" s="34"/>
      <c r="AF8" s="354" t="s">
        <v>49</v>
      </c>
      <c r="AG8" s="258"/>
      <c r="AH8" s="1"/>
    </row>
    <row r="9" spans="3:35" ht="14.45" customHeight="1">
      <c r="E9" s="89" t="s">
        <v>3040</v>
      </c>
      <c r="F9" s="80">
        <v>45016</v>
      </c>
      <c r="G9" s="34">
        <v>319961</v>
      </c>
      <c r="H9" s="34" t="s">
        <v>3042</v>
      </c>
      <c r="I9" s="34" t="s">
        <v>441</v>
      </c>
      <c r="J9" s="34" t="s">
        <v>395</v>
      </c>
      <c r="K9" s="34" t="s">
        <v>1448</v>
      </c>
      <c r="L9" s="349" t="s">
        <v>395</v>
      </c>
      <c r="M9" s="349" t="s">
        <v>50</v>
      </c>
      <c r="N9" s="349"/>
      <c r="O9" s="34"/>
      <c r="P9" s="34"/>
      <c r="Q9" s="34"/>
      <c r="R9" s="34"/>
      <c r="S9" s="34"/>
      <c r="T9" s="34"/>
      <c r="U9" s="34"/>
      <c r="V9" s="34"/>
      <c r="W9" s="34"/>
      <c r="X9" s="34"/>
      <c r="Y9" s="34"/>
      <c r="Z9" s="34"/>
      <c r="AA9" s="34"/>
      <c r="AB9" s="34"/>
      <c r="AC9" s="34"/>
      <c r="AD9" s="34"/>
      <c r="AE9" s="34"/>
      <c r="AF9" s="89" t="s">
        <v>50</v>
      </c>
      <c r="AG9" s="258"/>
      <c r="AH9" s="1"/>
    </row>
    <row r="10" spans="3:35" ht="14.45" customHeight="1">
      <c r="E10" s="89" t="s">
        <v>3040</v>
      </c>
      <c r="F10" s="80">
        <v>45016</v>
      </c>
      <c r="G10" s="34">
        <v>319915</v>
      </c>
      <c r="H10" s="34" t="s">
        <v>2747</v>
      </c>
      <c r="I10" s="34" t="s">
        <v>441</v>
      </c>
      <c r="J10" s="34" t="s">
        <v>395</v>
      </c>
      <c r="K10" s="34"/>
      <c r="L10" s="349" t="s">
        <v>395</v>
      </c>
      <c r="M10" s="349"/>
      <c r="N10" s="349"/>
      <c r="O10" s="34"/>
      <c r="P10" s="89" t="s">
        <v>50</v>
      </c>
      <c r="Q10" s="34"/>
      <c r="R10" s="34"/>
      <c r="S10" s="34"/>
      <c r="T10" s="34"/>
      <c r="U10" s="34"/>
      <c r="V10" s="34"/>
      <c r="W10" s="34"/>
      <c r="X10" s="34"/>
      <c r="Y10" s="34"/>
      <c r="Z10" s="34"/>
      <c r="AA10" s="34"/>
      <c r="AB10" s="34"/>
      <c r="AC10" s="34"/>
      <c r="AD10" s="34"/>
      <c r="AE10" s="34"/>
      <c r="AF10" s="89" t="s">
        <v>50</v>
      </c>
      <c r="AG10" s="258"/>
      <c r="AH10" s="1"/>
    </row>
    <row r="11" spans="3:35" ht="14.45" customHeight="1">
      <c r="E11" s="89" t="s">
        <v>3040</v>
      </c>
      <c r="F11" s="80">
        <v>45019</v>
      </c>
      <c r="G11" s="34">
        <v>320983</v>
      </c>
      <c r="H11" s="34" t="s">
        <v>3043</v>
      </c>
      <c r="I11" s="34" t="s">
        <v>2429</v>
      </c>
      <c r="J11" s="34" t="s">
        <v>395</v>
      </c>
      <c r="K11" s="34"/>
      <c r="L11" s="349" t="s">
        <v>395</v>
      </c>
      <c r="M11" s="349"/>
      <c r="N11" s="349"/>
      <c r="O11" s="34"/>
      <c r="P11" s="34"/>
      <c r="Q11" s="34"/>
      <c r="R11" s="34"/>
      <c r="S11" s="34"/>
      <c r="T11" s="34"/>
      <c r="U11" s="34"/>
      <c r="V11" s="34"/>
      <c r="W11" s="34"/>
      <c r="X11" s="34"/>
      <c r="Y11" s="34"/>
      <c r="Z11" s="34"/>
      <c r="AA11" s="34"/>
      <c r="AB11" s="34"/>
      <c r="AC11" s="34"/>
      <c r="AD11" s="34"/>
      <c r="AE11" s="34"/>
      <c r="AF11" s="89" t="s">
        <v>50</v>
      </c>
      <c r="AG11" s="258"/>
      <c r="AH11" s="1"/>
    </row>
    <row r="12" spans="3:35" ht="14.45" customHeight="1">
      <c r="E12" s="89" t="s">
        <v>3040</v>
      </c>
      <c r="F12" s="80">
        <v>45020</v>
      </c>
      <c r="G12" s="34">
        <v>321160</v>
      </c>
      <c r="H12" s="34" t="s">
        <v>1156</v>
      </c>
      <c r="I12" s="34" t="s">
        <v>441</v>
      </c>
      <c r="J12" s="34" t="s">
        <v>395</v>
      </c>
      <c r="K12" s="34"/>
      <c r="L12" s="349"/>
      <c r="M12" s="349" t="s">
        <v>395</v>
      </c>
      <c r="N12" s="349"/>
      <c r="O12" s="89" t="s">
        <v>50</v>
      </c>
      <c r="P12" s="34"/>
      <c r="Q12" s="34"/>
      <c r="R12" s="34"/>
      <c r="S12" s="34"/>
      <c r="T12" s="34"/>
      <c r="U12" s="34"/>
      <c r="V12" s="34"/>
      <c r="W12" s="34"/>
      <c r="X12" s="34"/>
      <c r="Y12" s="34"/>
      <c r="Z12" s="34"/>
      <c r="AA12" s="34"/>
      <c r="AB12" s="34"/>
      <c r="AC12" s="34"/>
      <c r="AD12" s="34"/>
      <c r="AE12" s="34"/>
      <c r="AF12" s="89" t="s">
        <v>50</v>
      </c>
      <c r="AG12" s="258"/>
      <c r="AH12" s="1"/>
    </row>
    <row r="13" spans="3:35">
      <c r="E13" s="89" t="s">
        <v>3040</v>
      </c>
      <c r="F13" s="80">
        <v>45020</v>
      </c>
      <c r="G13" s="34">
        <v>321140</v>
      </c>
      <c r="H13" s="34" t="s">
        <v>3044</v>
      </c>
      <c r="I13" s="34" t="s">
        <v>3045</v>
      </c>
      <c r="J13" s="34" t="s">
        <v>395</v>
      </c>
      <c r="K13" s="34"/>
      <c r="L13" s="34"/>
      <c r="M13" s="34" t="s">
        <v>2052</v>
      </c>
      <c r="N13" s="34"/>
      <c r="O13" s="34"/>
      <c r="P13" s="34"/>
      <c r="Q13" s="34"/>
      <c r="R13" s="34"/>
      <c r="S13" s="34"/>
      <c r="T13" s="34"/>
      <c r="U13" s="34"/>
      <c r="V13" s="34"/>
      <c r="W13" s="34"/>
      <c r="X13" s="34"/>
      <c r="Y13" s="34"/>
      <c r="Z13" s="34"/>
      <c r="AA13" s="34"/>
      <c r="AB13" s="34"/>
      <c r="AC13" s="34"/>
      <c r="AD13" s="34"/>
      <c r="AE13" s="34"/>
      <c r="AF13" s="89" t="s">
        <v>50</v>
      </c>
      <c r="AG13" s="2"/>
      <c r="AH13" s="1"/>
    </row>
    <row r="14" spans="3:35">
      <c r="C14" t="s">
        <v>3027</v>
      </c>
      <c r="D14">
        <v>298492</v>
      </c>
      <c r="E14" s="89" t="s">
        <v>3040</v>
      </c>
      <c r="F14" s="80">
        <v>45020</v>
      </c>
      <c r="G14" s="34">
        <v>320087</v>
      </c>
      <c r="H14" s="34" t="s">
        <v>3041</v>
      </c>
      <c r="I14" s="34" t="s">
        <v>441</v>
      </c>
      <c r="J14" s="34" t="s">
        <v>395</v>
      </c>
      <c r="K14" s="34"/>
      <c r="L14" s="34"/>
      <c r="M14" s="34" t="s">
        <v>1467</v>
      </c>
      <c r="N14" s="34"/>
      <c r="O14" s="34"/>
      <c r="P14" s="34"/>
      <c r="Q14" s="34"/>
      <c r="R14" s="34"/>
      <c r="S14" s="34"/>
      <c r="T14" s="34"/>
      <c r="U14" s="34"/>
      <c r="V14" s="34"/>
      <c r="W14" s="34"/>
      <c r="X14" s="34"/>
      <c r="Y14" s="34"/>
      <c r="Z14" s="34"/>
      <c r="AA14" s="34"/>
      <c r="AB14" s="34"/>
      <c r="AC14" s="34"/>
      <c r="AD14" s="34"/>
      <c r="AE14" s="34"/>
      <c r="AF14" s="89" t="s">
        <v>50</v>
      </c>
      <c r="AG14" s="2"/>
      <c r="AH14" s="1"/>
    </row>
    <row r="15" spans="3:35">
      <c r="E15" s="89" t="s">
        <v>3040</v>
      </c>
      <c r="F15" s="80">
        <v>45020</v>
      </c>
      <c r="G15" s="34">
        <v>321444</v>
      </c>
      <c r="H15" s="34" t="s">
        <v>3046</v>
      </c>
      <c r="I15" s="34" t="s">
        <v>1451</v>
      </c>
      <c r="J15" s="34" t="s">
        <v>395</v>
      </c>
      <c r="K15" s="31"/>
      <c r="L15" s="31"/>
      <c r="M15" s="31" t="s">
        <v>1411</v>
      </c>
      <c r="N15" s="31"/>
      <c r="O15" s="31"/>
      <c r="P15" s="34"/>
      <c r="Q15" s="34" t="s">
        <v>1467</v>
      </c>
      <c r="R15" s="34"/>
      <c r="S15" s="34"/>
      <c r="T15" s="34"/>
      <c r="U15" s="34"/>
      <c r="V15" s="34"/>
      <c r="W15" s="34"/>
      <c r="X15" s="34"/>
      <c r="Y15" s="34"/>
      <c r="Z15" s="34"/>
      <c r="AA15" s="34"/>
      <c r="AB15" s="34"/>
      <c r="AC15" s="34"/>
      <c r="AD15" s="34"/>
      <c r="AE15" s="34"/>
      <c r="AF15" s="89" t="s">
        <v>50</v>
      </c>
      <c r="AG15" s="2"/>
      <c r="AH15" s="52"/>
    </row>
    <row r="16" spans="3:35">
      <c r="E16" s="89" t="s">
        <v>3040</v>
      </c>
      <c r="F16" s="80">
        <v>45020</v>
      </c>
      <c r="G16" s="34">
        <v>321456</v>
      </c>
      <c r="H16" s="34" t="s">
        <v>3043</v>
      </c>
      <c r="I16" s="34" t="s">
        <v>3047</v>
      </c>
      <c r="J16" s="34" t="s">
        <v>395</v>
      </c>
      <c r="K16" s="34"/>
      <c r="L16" s="34"/>
      <c r="M16" s="34" t="s">
        <v>395</v>
      </c>
      <c r="N16" s="34"/>
      <c r="O16" s="34"/>
      <c r="P16" s="34"/>
      <c r="Q16" s="34"/>
      <c r="R16" s="34"/>
      <c r="S16" s="34"/>
      <c r="T16" s="34"/>
      <c r="U16" s="34"/>
      <c r="V16" s="34"/>
      <c r="W16" s="34"/>
      <c r="X16" s="34"/>
      <c r="Y16" s="34"/>
      <c r="Z16" s="34"/>
      <c r="AA16" s="34"/>
      <c r="AB16" s="34"/>
      <c r="AC16" s="34"/>
      <c r="AD16" s="34"/>
      <c r="AE16" s="34"/>
      <c r="AF16" s="89" t="s">
        <v>50</v>
      </c>
      <c r="AG16" s="2"/>
      <c r="AH16" s="1"/>
      <c r="AI16" s="1"/>
    </row>
    <row r="17" spans="5:36">
      <c r="E17" s="89" t="s">
        <v>3040</v>
      </c>
      <c r="F17" s="80">
        <v>45021</v>
      </c>
      <c r="G17" s="34">
        <v>321604</v>
      </c>
      <c r="H17" s="34" t="s">
        <v>2509</v>
      </c>
      <c r="I17" s="34" t="s">
        <v>441</v>
      </c>
      <c r="J17" s="34" t="s">
        <v>395</v>
      </c>
      <c r="K17" s="34"/>
      <c r="L17" s="34"/>
      <c r="M17" s="34"/>
      <c r="N17" s="34" t="s">
        <v>2756</v>
      </c>
      <c r="O17" s="34"/>
      <c r="P17" s="34"/>
      <c r="Q17" s="34" t="s">
        <v>50</v>
      </c>
      <c r="R17" s="34"/>
      <c r="S17" s="34"/>
      <c r="T17" s="34"/>
      <c r="U17" s="34"/>
      <c r="V17" s="34"/>
      <c r="W17" s="34"/>
      <c r="X17" s="34"/>
      <c r="Y17" s="34"/>
      <c r="Z17" s="34"/>
      <c r="AA17" s="34"/>
      <c r="AB17" s="34"/>
      <c r="AC17" s="34"/>
      <c r="AD17" s="34"/>
      <c r="AE17" s="34"/>
      <c r="AF17" s="89" t="s">
        <v>50</v>
      </c>
      <c r="AG17" s="2"/>
      <c r="AH17" s="1"/>
      <c r="AI17" s="1"/>
    </row>
    <row r="18" spans="5:36">
      <c r="E18" s="89" t="s">
        <v>3040</v>
      </c>
      <c r="F18" s="80">
        <v>45021</v>
      </c>
      <c r="G18" s="34">
        <v>321585</v>
      </c>
      <c r="H18" s="34" t="s">
        <v>3048</v>
      </c>
      <c r="I18" s="34" t="s">
        <v>443</v>
      </c>
      <c r="J18" s="34" t="s">
        <v>395</v>
      </c>
      <c r="K18" s="34"/>
      <c r="L18" s="34"/>
      <c r="M18" s="34"/>
      <c r="N18" s="34" t="s">
        <v>1467</v>
      </c>
      <c r="O18" s="34"/>
      <c r="P18" s="34"/>
      <c r="Q18" s="34"/>
      <c r="R18" s="34"/>
      <c r="S18" s="34"/>
      <c r="T18" s="34"/>
      <c r="U18" s="34"/>
      <c r="V18" s="34"/>
      <c r="W18" s="34"/>
      <c r="X18" s="34"/>
      <c r="Y18" s="34"/>
      <c r="Z18" s="34"/>
      <c r="AA18" s="34"/>
      <c r="AB18" s="34"/>
      <c r="AC18" s="34"/>
      <c r="AD18" s="34"/>
      <c r="AE18" s="34"/>
      <c r="AF18" s="89" t="s">
        <v>50</v>
      </c>
      <c r="AG18" s="2"/>
      <c r="AH18" s="1"/>
      <c r="AI18" s="1"/>
    </row>
    <row r="19" spans="5:36">
      <c r="E19" s="89" t="s">
        <v>3040</v>
      </c>
      <c r="F19" s="80">
        <v>45021</v>
      </c>
      <c r="G19" s="34">
        <v>321712</v>
      </c>
      <c r="H19" s="34" t="s">
        <v>2509</v>
      </c>
      <c r="I19" s="34" t="s">
        <v>441</v>
      </c>
      <c r="J19" s="34" t="s">
        <v>395</v>
      </c>
      <c r="K19" s="31"/>
      <c r="L19" s="31"/>
      <c r="M19" s="31"/>
      <c r="N19" s="31" t="s">
        <v>1411</v>
      </c>
      <c r="O19" s="31"/>
      <c r="P19" s="34"/>
      <c r="Q19" s="34" t="s">
        <v>3066</v>
      </c>
      <c r="R19" s="34" t="s">
        <v>2158</v>
      </c>
      <c r="S19" s="34"/>
      <c r="T19" s="34"/>
      <c r="U19" s="34"/>
      <c r="V19" s="34"/>
      <c r="W19" s="34"/>
      <c r="X19" s="34"/>
      <c r="Y19" s="34"/>
      <c r="Z19" s="34"/>
      <c r="AA19" s="34"/>
      <c r="AB19" s="34"/>
      <c r="AC19" s="34"/>
      <c r="AD19" s="34"/>
      <c r="AE19" s="34"/>
      <c r="AF19" s="89" t="s">
        <v>50</v>
      </c>
      <c r="AG19" s="2"/>
      <c r="AH19" s="1"/>
      <c r="AI19" s="1"/>
    </row>
    <row r="20" spans="5:36">
      <c r="E20" s="89" t="s">
        <v>3040</v>
      </c>
      <c r="F20" s="80">
        <v>45021</v>
      </c>
      <c r="G20" s="34">
        <v>321774</v>
      </c>
      <c r="H20" s="34" t="s">
        <v>3049</v>
      </c>
      <c r="I20" s="34" t="s">
        <v>441</v>
      </c>
      <c r="J20" s="34" t="s">
        <v>395</v>
      </c>
      <c r="K20" s="34"/>
      <c r="L20" s="34"/>
      <c r="M20" s="34"/>
      <c r="N20" s="34" t="s">
        <v>395</v>
      </c>
      <c r="O20" s="34"/>
      <c r="P20" s="34"/>
      <c r="Q20" s="34"/>
      <c r="R20" s="34"/>
      <c r="S20" s="34"/>
      <c r="T20" s="34"/>
      <c r="U20" s="34"/>
      <c r="V20" s="34"/>
      <c r="W20" s="34"/>
      <c r="X20" s="34"/>
      <c r="Y20" s="34"/>
      <c r="Z20" s="34"/>
      <c r="AA20" s="34"/>
      <c r="AB20" s="34"/>
      <c r="AC20" s="34"/>
      <c r="AD20" s="34"/>
      <c r="AE20" s="34"/>
      <c r="AF20" s="89" t="s">
        <v>50</v>
      </c>
      <c r="AG20" s="2"/>
      <c r="AH20" s="1"/>
      <c r="AI20" s="1"/>
    </row>
    <row r="21" spans="5:36">
      <c r="E21" s="89" t="s">
        <v>3040</v>
      </c>
      <c r="F21" s="80">
        <v>45021</v>
      </c>
      <c r="G21" s="34">
        <v>321075</v>
      </c>
      <c r="H21" s="34" t="s">
        <v>3050</v>
      </c>
      <c r="I21" s="34" t="s">
        <v>3045</v>
      </c>
      <c r="J21" s="34" t="s">
        <v>395</v>
      </c>
      <c r="K21" s="34"/>
      <c r="L21" s="34"/>
      <c r="M21" s="34"/>
      <c r="N21" s="34" t="s">
        <v>2052</v>
      </c>
      <c r="O21" s="34"/>
      <c r="P21" s="34"/>
      <c r="Q21" s="34"/>
      <c r="R21" s="34"/>
      <c r="S21" s="34"/>
      <c r="T21" s="34"/>
      <c r="U21" s="34"/>
      <c r="V21" s="34"/>
      <c r="W21" s="34"/>
      <c r="X21" s="34"/>
      <c r="Y21" s="34"/>
      <c r="Z21" s="34"/>
      <c r="AA21" s="34"/>
      <c r="AB21" s="34"/>
      <c r="AC21" s="34"/>
      <c r="AD21" s="34"/>
      <c r="AE21" s="34"/>
      <c r="AF21" s="89" t="s">
        <v>50</v>
      </c>
      <c r="AG21" s="2"/>
      <c r="AH21" s="1"/>
      <c r="AI21" s="1"/>
    </row>
    <row r="22" spans="5:36">
      <c r="E22" s="89" t="s">
        <v>3040</v>
      </c>
      <c r="F22" s="80">
        <v>45022</v>
      </c>
      <c r="G22" s="34">
        <v>321921</v>
      </c>
      <c r="H22" s="34" t="s">
        <v>3051</v>
      </c>
      <c r="I22" s="34" t="s">
        <v>3052</v>
      </c>
      <c r="J22" s="34" t="s">
        <v>395</v>
      </c>
      <c r="K22" s="31"/>
      <c r="L22" s="31"/>
      <c r="M22" s="31"/>
      <c r="N22" s="31"/>
      <c r="O22" s="31" t="s">
        <v>2811</v>
      </c>
      <c r="P22" s="34"/>
      <c r="Q22" s="34"/>
      <c r="R22" s="34"/>
      <c r="S22" s="34"/>
      <c r="T22" s="34"/>
      <c r="U22" s="34"/>
      <c r="V22" s="34"/>
      <c r="W22" s="34"/>
      <c r="X22" s="34"/>
      <c r="Y22" s="34"/>
      <c r="Z22" s="34"/>
      <c r="AA22" s="34"/>
      <c r="AB22" s="34"/>
      <c r="AC22" s="34"/>
      <c r="AD22" s="34"/>
      <c r="AE22" s="34"/>
      <c r="AF22" s="89" t="s">
        <v>1550</v>
      </c>
      <c r="AG22" s="2"/>
      <c r="AH22" s="1"/>
      <c r="AI22" s="1"/>
    </row>
    <row r="23" spans="5:36" ht="22.9" customHeight="1">
      <c r="E23" s="89" t="s">
        <v>3040</v>
      </c>
      <c r="F23" s="80">
        <v>45022</v>
      </c>
      <c r="G23" s="34">
        <v>321881</v>
      </c>
      <c r="H23" s="34" t="s">
        <v>3053</v>
      </c>
      <c r="I23" s="34" t="s">
        <v>3054</v>
      </c>
      <c r="J23" s="34" t="s">
        <v>395</v>
      </c>
      <c r="K23" s="31"/>
      <c r="L23" s="31"/>
      <c r="M23" s="31"/>
      <c r="N23" s="31"/>
      <c r="O23" s="241" t="s">
        <v>3055</v>
      </c>
      <c r="P23" s="34"/>
      <c r="Q23" s="34" t="s">
        <v>2495</v>
      </c>
      <c r="R23" s="34" t="s">
        <v>367</v>
      </c>
      <c r="S23" s="34"/>
      <c r="T23" s="34"/>
      <c r="U23" s="34"/>
      <c r="V23" s="34"/>
      <c r="W23" s="34"/>
      <c r="X23" s="34"/>
      <c r="Y23" s="34"/>
      <c r="Z23" s="34"/>
      <c r="AA23" s="34"/>
      <c r="AB23" s="34"/>
      <c r="AC23" s="34"/>
      <c r="AD23" s="34"/>
      <c r="AE23" s="34"/>
      <c r="AF23" s="89" t="s">
        <v>50</v>
      </c>
      <c r="AG23" s="2"/>
      <c r="AH23" s="1"/>
      <c r="AI23" s="1"/>
    </row>
    <row r="24" spans="5:36">
      <c r="E24" s="89" t="s">
        <v>3040</v>
      </c>
      <c r="F24" s="80">
        <v>45024</v>
      </c>
      <c r="G24" s="34">
        <v>322504</v>
      </c>
      <c r="H24" s="34" t="s">
        <v>3057</v>
      </c>
      <c r="I24" s="34" t="s">
        <v>3045</v>
      </c>
      <c r="J24" s="34" t="s">
        <v>395</v>
      </c>
      <c r="K24" s="31"/>
      <c r="L24" s="31"/>
      <c r="M24" s="31"/>
      <c r="N24" s="31"/>
      <c r="O24" s="31"/>
      <c r="P24" s="34" t="s">
        <v>2052</v>
      </c>
      <c r="Q24" s="34"/>
      <c r="R24" s="34"/>
      <c r="S24" s="34"/>
      <c r="T24" s="34" t="s">
        <v>1467</v>
      </c>
      <c r="U24" s="34" t="s">
        <v>367</v>
      </c>
      <c r="V24" s="34"/>
      <c r="W24" s="34"/>
      <c r="X24" s="34"/>
      <c r="Y24" s="34"/>
      <c r="Z24" s="34"/>
      <c r="AA24" s="34"/>
      <c r="AB24" s="34"/>
      <c r="AC24" s="34"/>
      <c r="AD24" s="34"/>
      <c r="AE24" s="34"/>
      <c r="AF24" s="89" t="s">
        <v>50</v>
      </c>
      <c r="AG24" s="2"/>
      <c r="AH24" s="1"/>
      <c r="AI24" s="1"/>
    </row>
    <row r="25" spans="5:36">
      <c r="E25" s="89" t="s">
        <v>3040</v>
      </c>
      <c r="F25" s="80">
        <v>45024</v>
      </c>
      <c r="G25" s="34">
        <v>322505</v>
      </c>
      <c r="H25" s="34" t="s">
        <v>3058</v>
      </c>
      <c r="I25" s="34" t="s">
        <v>441</v>
      </c>
      <c r="J25" s="34" t="s">
        <v>395</v>
      </c>
      <c r="K25" s="289"/>
      <c r="L25" s="31"/>
      <c r="M25" s="31"/>
      <c r="N25" s="31"/>
      <c r="O25" s="31"/>
      <c r="P25" s="34" t="s">
        <v>2646</v>
      </c>
      <c r="Q25" s="34" t="s">
        <v>1411</v>
      </c>
      <c r="R25" s="34" t="s">
        <v>1467</v>
      </c>
      <c r="S25" s="34" t="s">
        <v>2158</v>
      </c>
      <c r="T25" s="34"/>
      <c r="U25" s="34"/>
      <c r="V25" s="34"/>
      <c r="W25" s="34"/>
      <c r="X25" s="34"/>
      <c r="Y25" s="34"/>
      <c r="Z25" s="34"/>
      <c r="AA25" s="34"/>
      <c r="AB25" s="34"/>
      <c r="AC25" s="34"/>
      <c r="AD25" s="34"/>
      <c r="AE25" s="34"/>
      <c r="AF25" s="89" t="s">
        <v>50</v>
      </c>
      <c r="AG25" s="332"/>
      <c r="AH25" s="289"/>
      <c r="AI25" s="1"/>
    </row>
    <row r="26" spans="5:36">
      <c r="E26" s="89" t="s">
        <v>3040</v>
      </c>
      <c r="F26" s="80">
        <v>45027</v>
      </c>
      <c r="G26" s="34">
        <v>323446</v>
      </c>
      <c r="H26" s="34" t="s">
        <v>3041</v>
      </c>
      <c r="I26" s="34" t="s">
        <v>3060</v>
      </c>
      <c r="J26" s="34" t="s">
        <v>395</v>
      </c>
      <c r="K26" s="289"/>
      <c r="L26" s="289"/>
      <c r="M26" s="289"/>
      <c r="N26" s="289"/>
      <c r="O26" s="289"/>
      <c r="P26" s="34"/>
      <c r="Q26" s="34" t="s">
        <v>1467</v>
      </c>
      <c r="R26" s="34"/>
      <c r="S26" s="34"/>
      <c r="T26" s="34"/>
      <c r="U26" s="34"/>
      <c r="V26" s="34"/>
      <c r="W26" s="34"/>
      <c r="X26" s="34"/>
      <c r="Y26" s="34"/>
      <c r="Z26" s="34"/>
      <c r="AA26" s="34"/>
      <c r="AB26" s="34"/>
      <c r="AC26" s="34"/>
      <c r="AD26" s="34"/>
      <c r="AE26" s="34"/>
      <c r="AF26" s="89" t="s">
        <v>50</v>
      </c>
      <c r="AG26" s="332"/>
      <c r="AH26" s="289"/>
      <c r="AI26" s="1"/>
    </row>
    <row r="27" spans="5:36">
      <c r="E27" s="89" t="s">
        <v>3040</v>
      </c>
      <c r="F27" s="80">
        <v>45027</v>
      </c>
      <c r="G27" s="34">
        <v>322604</v>
      </c>
      <c r="H27" s="34" t="s">
        <v>3041</v>
      </c>
      <c r="I27" s="34" t="s">
        <v>3061</v>
      </c>
      <c r="J27" s="34" t="s">
        <v>395</v>
      </c>
      <c r="K27" s="289"/>
      <c r="L27" s="289"/>
      <c r="M27" s="289"/>
      <c r="N27" s="289"/>
      <c r="O27" s="289"/>
      <c r="P27" s="34"/>
      <c r="Q27" s="34" t="s">
        <v>50</v>
      </c>
      <c r="R27" s="34"/>
      <c r="S27" s="34"/>
      <c r="T27" s="34"/>
      <c r="U27" s="34"/>
      <c r="V27" s="34"/>
      <c r="W27" s="34"/>
      <c r="X27" s="34"/>
      <c r="Y27" s="34"/>
      <c r="Z27" s="34"/>
      <c r="AA27" s="34"/>
      <c r="AB27" s="34"/>
      <c r="AC27" s="34"/>
      <c r="AD27" s="34"/>
      <c r="AE27" s="34"/>
      <c r="AF27" s="89" t="s">
        <v>50</v>
      </c>
      <c r="AG27" s="332"/>
      <c r="AH27" s="289"/>
      <c r="AI27" s="1"/>
    </row>
    <row r="28" spans="5:36">
      <c r="E28" s="89" t="s">
        <v>3040</v>
      </c>
      <c r="F28" s="80">
        <v>45027</v>
      </c>
      <c r="G28" s="34">
        <v>322567</v>
      </c>
      <c r="H28" s="34" t="s">
        <v>2537</v>
      </c>
      <c r="I28" s="34" t="s">
        <v>3062</v>
      </c>
      <c r="J28" s="34" t="s">
        <v>395</v>
      </c>
      <c r="K28" s="289"/>
      <c r="L28" s="289"/>
      <c r="M28" s="289"/>
      <c r="N28" s="289"/>
      <c r="O28" s="289"/>
      <c r="P28" s="34"/>
      <c r="Q28" s="34" t="s">
        <v>2407</v>
      </c>
      <c r="R28" s="34" t="s">
        <v>2158</v>
      </c>
      <c r="S28" s="34"/>
      <c r="T28" s="34"/>
      <c r="U28" s="34"/>
      <c r="V28" s="34"/>
      <c r="W28" s="34"/>
      <c r="X28" s="34"/>
      <c r="Y28" s="34"/>
      <c r="Z28" s="34"/>
      <c r="AA28" s="34"/>
      <c r="AB28" s="34"/>
      <c r="AC28" s="34"/>
      <c r="AD28" s="34"/>
      <c r="AE28" s="34"/>
      <c r="AF28" s="89" t="s">
        <v>50</v>
      </c>
      <c r="AG28" s="332"/>
      <c r="AH28" s="289"/>
      <c r="AI28" s="1"/>
    </row>
    <row r="29" spans="5:36">
      <c r="E29" s="89" t="s">
        <v>3040</v>
      </c>
      <c r="F29" s="80">
        <v>45027</v>
      </c>
      <c r="G29" s="34">
        <v>322628</v>
      </c>
      <c r="H29" s="34" t="s">
        <v>3041</v>
      </c>
      <c r="I29" s="34" t="s">
        <v>3063</v>
      </c>
      <c r="J29" s="34" t="s">
        <v>395</v>
      </c>
      <c r="K29" s="289"/>
      <c r="L29" s="289"/>
      <c r="M29" s="289"/>
      <c r="N29" s="289"/>
      <c r="O29" s="289"/>
      <c r="P29" s="34"/>
      <c r="Q29" s="34" t="s">
        <v>395</v>
      </c>
      <c r="R29" s="34"/>
      <c r="S29" s="34"/>
      <c r="T29" s="34"/>
      <c r="U29" s="34"/>
      <c r="V29" s="34"/>
      <c r="W29" s="34"/>
      <c r="X29" s="34"/>
      <c r="Y29" s="34"/>
      <c r="Z29" s="34"/>
      <c r="AA29" s="34"/>
      <c r="AB29" s="34"/>
      <c r="AC29" s="34"/>
      <c r="AD29" s="34"/>
      <c r="AE29" s="34"/>
      <c r="AF29" s="89" t="s">
        <v>50</v>
      </c>
      <c r="AG29" s="332"/>
      <c r="AH29" s="289"/>
      <c r="AI29" s="1"/>
    </row>
    <row r="30" spans="5:36" ht="24" customHeight="1">
      <c r="E30" s="89" t="s">
        <v>3040</v>
      </c>
      <c r="F30" s="80">
        <v>45027</v>
      </c>
      <c r="G30" s="34">
        <v>323621</v>
      </c>
      <c r="H30" s="34" t="s">
        <v>3065</v>
      </c>
      <c r="I30" s="34" t="s">
        <v>3064</v>
      </c>
      <c r="J30" s="34" t="s">
        <v>395</v>
      </c>
      <c r="K30" s="289"/>
      <c r="L30" s="289"/>
      <c r="M30" s="289"/>
      <c r="N30" s="289"/>
      <c r="O30" s="289"/>
      <c r="P30" s="34"/>
      <c r="Q30" s="34" t="s">
        <v>395</v>
      </c>
      <c r="R30" s="34"/>
      <c r="S30" s="34"/>
      <c r="T30" s="34"/>
      <c r="U30" s="34"/>
      <c r="V30" s="34"/>
      <c r="W30" s="34"/>
      <c r="X30" s="34"/>
      <c r="Y30" s="34"/>
      <c r="Z30" s="34"/>
      <c r="AA30" s="34"/>
      <c r="AB30" s="34"/>
      <c r="AC30" s="34"/>
      <c r="AD30" s="34"/>
      <c r="AE30" s="34"/>
      <c r="AF30" s="89" t="s">
        <v>50</v>
      </c>
      <c r="AG30" s="335"/>
      <c r="AH30" s="356"/>
      <c r="AI30" s="52"/>
    </row>
    <row r="31" spans="5:36">
      <c r="E31" s="89" t="s">
        <v>3040</v>
      </c>
      <c r="F31" s="80">
        <v>45029</v>
      </c>
      <c r="G31" s="34">
        <v>323764</v>
      </c>
      <c r="H31" s="34" t="s">
        <v>2540</v>
      </c>
      <c r="I31" s="34" t="s">
        <v>1974</v>
      </c>
      <c r="J31" s="34" t="s">
        <v>395</v>
      </c>
      <c r="K31" s="289"/>
      <c r="L31" s="289"/>
      <c r="M31" s="289"/>
      <c r="N31" s="289"/>
      <c r="O31" s="289"/>
      <c r="P31" s="34"/>
      <c r="Q31" s="34"/>
      <c r="R31" s="34" t="s">
        <v>395</v>
      </c>
      <c r="S31" s="34"/>
      <c r="T31" s="34" t="s">
        <v>50</v>
      </c>
      <c r="U31" s="34"/>
      <c r="V31" s="34"/>
      <c r="W31" s="34"/>
      <c r="X31" s="34"/>
      <c r="Y31" s="34"/>
      <c r="Z31" s="34"/>
      <c r="AA31" s="34"/>
      <c r="AB31" s="34"/>
      <c r="AC31" s="34"/>
      <c r="AD31" s="34"/>
      <c r="AE31" s="34"/>
      <c r="AF31" s="89" t="s">
        <v>50</v>
      </c>
      <c r="AG31" s="332"/>
      <c r="AH31" s="289"/>
      <c r="AI31" s="1"/>
      <c r="AJ31" s="1"/>
    </row>
    <row r="32" spans="5:36">
      <c r="E32" s="89" t="s">
        <v>3040</v>
      </c>
      <c r="F32" s="80">
        <v>45029</v>
      </c>
      <c r="G32" s="34">
        <v>323971</v>
      </c>
      <c r="H32" s="34" t="s">
        <v>2536</v>
      </c>
      <c r="I32" s="34" t="s">
        <v>1890</v>
      </c>
      <c r="J32" s="34" t="s">
        <v>395</v>
      </c>
      <c r="K32" s="289"/>
      <c r="L32" s="289"/>
      <c r="M32" s="289"/>
      <c r="N32" s="289"/>
      <c r="O32" s="289"/>
      <c r="P32" s="34"/>
      <c r="Q32" s="34"/>
      <c r="R32" s="34" t="s">
        <v>395</v>
      </c>
      <c r="S32" s="34"/>
      <c r="T32" s="34"/>
      <c r="U32" s="34"/>
      <c r="V32" s="34"/>
      <c r="W32" s="34"/>
      <c r="X32" s="34"/>
      <c r="Y32" s="34"/>
      <c r="Z32" s="34"/>
      <c r="AA32" s="34"/>
      <c r="AB32" s="34"/>
      <c r="AC32" s="34"/>
      <c r="AD32" s="34"/>
      <c r="AE32" s="34"/>
      <c r="AF32" s="89" t="s">
        <v>50</v>
      </c>
      <c r="AG32" s="332"/>
      <c r="AH32" s="289"/>
      <c r="AI32" s="1"/>
      <c r="AJ32" s="1"/>
    </row>
    <row r="33" spans="2:36">
      <c r="E33" s="89" t="s">
        <v>3040</v>
      </c>
      <c r="F33" s="80">
        <v>45030</v>
      </c>
      <c r="G33" s="34">
        <v>324485</v>
      </c>
      <c r="H33" s="34" t="s">
        <v>3042</v>
      </c>
      <c r="I33" s="34" t="s">
        <v>1149</v>
      </c>
      <c r="J33" s="34" t="s">
        <v>395</v>
      </c>
      <c r="K33" s="289"/>
      <c r="L33" s="289"/>
      <c r="M33" s="289"/>
      <c r="N33" s="289"/>
      <c r="O33" s="289"/>
      <c r="P33" s="34"/>
      <c r="Q33" s="34"/>
      <c r="R33" s="34"/>
      <c r="S33" s="34" t="s">
        <v>1467</v>
      </c>
      <c r="T33" s="34" t="s">
        <v>395</v>
      </c>
      <c r="U33" s="34"/>
      <c r="V33" s="34"/>
      <c r="W33" s="34"/>
      <c r="X33" s="34"/>
      <c r="Y33" s="34"/>
      <c r="Z33" s="34"/>
      <c r="AA33" s="34"/>
      <c r="AB33" s="34"/>
      <c r="AC33" s="34"/>
      <c r="AD33" s="34"/>
      <c r="AE33" s="34"/>
      <c r="AF33" s="89" t="s">
        <v>50</v>
      </c>
      <c r="AG33" s="332"/>
      <c r="AH33" s="289"/>
      <c r="AI33" s="1"/>
      <c r="AJ33" s="1"/>
    </row>
    <row r="34" spans="2:36">
      <c r="E34" s="89" t="s">
        <v>3040</v>
      </c>
      <c r="F34" s="80">
        <v>45031</v>
      </c>
      <c r="G34" s="34">
        <v>324542</v>
      </c>
      <c r="H34" s="34" t="s">
        <v>3068</v>
      </c>
      <c r="I34" s="34" t="s">
        <v>3064</v>
      </c>
      <c r="J34" s="34" t="s">
        <v>395</v>
      </c>
      <c r="K34" s="289"/>
      <c r="L34" s="289"/>
      <c r="M34" s="289"/>
      <c r="N34" s="289"/>
      <c r="O34" s="289"/>
      <c r="P34" s="34"/>
      <c r="Q34" s="34"/>
      <c r="R34" s="34"/>
      <c r="S34" s="34"/>
      <c r="T34" s="34" t="s">
        <v>395</v>
      </c>
      <c r="U34" s="34"/>
      <c r="V34" s="34"/>
      <c r="W34" s="34"/>
      <c r="X34" s="34"/>
      <c r="Y34" s="34"/>
      <c r="Z34" s="34"/>
      <c r="AA34" s="34"/>
      <c r="AB34" s="34"/>
      <c r="AC34" s="34"/>
      <c r="AD34" s="34"/>
      <c r="AE34" s="34"/>
      <c r="AF34" s="89" t="s">
        <v>50</v>
      </c>
      <c r="AG34" s="332"/>
      <c r="AH34" s="289"/>
      <c r="AI34" s="1"/>
      <c r="AJ34" s="1"/>
    </row>
    <row r="35" spans="2:36" ht="15" customHeight="1">
      <c r="E35" s="89" t="s">
        <v>3040</v>
      </c>
      <c r="F35" s="80">
        <v>45031</v>
      </c>
      <c r="G35" s="34">
        <v>324683</v>
      </c>
      <c r="H35" s="34" t="s">
        <v>3043</v>
      </c>
      <c r="I35" s="34" t="s">
        <v>3069</v>
      </c>
      <c r="J35" s="34" t="s">
        <v>395</v>
      </c>
      <c r="K35" s="289"/>
      <c r="L35" s="289"/>
      <c r="M35" s="289"/>
      <c r="N35" s="289"/>
      <c r="O35" s="289"/>
      <c r="P35" s="34"/>
      <c r="Q35" s="34"/>
      <c r="R35" s="34"/>
      <c r="S35" s="34"/>
      <c r="T35" s="34" t="s">
        <v>395</v>
      </c>
      <c r="U35" s="34"/>
      <c r="V35" s="34"/>
      <c r="W35" s="34"/>
      <c r="X35" s="34"/>
      <c r="Y35" s="34"/>
      <c r="Z35" s="34"/>
      <c r="AA35" s="34"/>
      <c r="AB35" s="34"/>
      <c r="AC35" s="34"/>
      <c r="AD35" s="34"/>
      <c r="AE35" s="34"/>
      <c r="AF35" s="89" t="s">
        <v>50</v>
      </c>
      <c r="AG35" s="332"/>
      <c r="AH35" s="289"/>
      <c r="AI35" s="1"/>
      <c r="AJ35" s="1"/>
    </row>
    <row r="36" spans="2:36">
      <c r="E36" s="89" t="s">
        <v>3040</v>
      </c>
      <c r="F36" s="80">
        <v>45031</v>
      </c>
      <c r="G36" s="34">
        <v>324738</v>
      </c>
      <c r="H36" s="34" t="s">
        <v>3070</v>
      </c>
      <c r="I36" s="34" t="s">
        <v>1890</v>
      </c>
      <c r="J36" s="34" t="s">
        <v>395</v>
      </c>
      <c r="K36" s="289"/>
      <c r="L36" s="289"/>
      <c r="M36" s="289"/>
      <c r="N36" s="289"/>
      <c r="O36" s="289"/>
      <c r="P36" s="34"/>
      <c r="Q36" s="34"/>
      <c r="R36" s="34"/>
      <c r="S36" s="34"/>
      <c r="T36" s="34" t="s">
        <v>395</v>
      </c>
      <c r="U36" s="34"/>
      <c r="V36" s="34" t="s">
        <v>2224</v>
      </c>
      <c r="W36" s="34"/>
      <c r="X36" s="34"/>
      <c r="Y36" s="34"/>
      <c r="Z36" s="34"/>
      <c r="AA36" s="34"/>
      <c r="AB36" s="34"/>
      <c r="AC36" s="34"/>
      <c r="AD36" s="34"/>
      <c r="AE36" s="34"/>
      <c r="AF36" s="89" t="s">
        <v>50</v>
      </c>
      <c r="AG36" s="332"/>
      <c r="AH36" s="289"/>
      <c r="AI36" s="1"/>
      <c r="AJ36" s="1"/>
    </row>
    <row r="37" spans="2:36">
      <c r="E37" s="89" t="s">
        <v>3040</v>
      </c>
      <c r="F37" s="80">
        <v>45033</v>
      </c>
      <c r="G37" s="34">
        <v>325243</v>
      </c>
      <c r="H37" s="34" t="s">
        <v>2509</v>
      </c>
      <c r="I37" s="34" t="s">
        <v>642</v>
      </c>
      <c r="J37" s="34" t="s">
        <v>395</v>
      </c>
      <c r="K37" s="289"/>
      <c r="L37" s="289"/>
      <c r="M37" s="289"/>
      <c r="N37" s="289"/>
      <c r="O37" s="289"/>
      <c r="P37" s="34"/>
      <c r="Q37" s="34"/>
      <c r="R37" s="34"/>
      <c r="S37" s="34"/>
      <c r="T37" s="34"/>
      <c r="U37" s="34" t="s">
        <v>395</v>
      </c>
      <c r="V37" s="34"/>
      <c r="W37" s="34"/>
      <c r="X37" s="34"/>
      <c r="Y37" s="34"/>
      <c r="Z37" s="34"/>
      <c r="AA37" s="34"/>
      <c r="AB37" s="34"/>
      <c r="AC37" s="34"/>
      <c r="AD37" s="34"/>
      <c r="AE37" s="34"/>
      <c r="AF37" s="89" t="s">
        <v>50</v>
      </c>
      <c r="AG37" s="332"/>
      <c r="AH37" s="289"/>
      <c r="AI37" s="1"/>
      <c r="AJ37" s="1"/>
    </row>
    <row r="38" spans="2:36">
      <c r="E38" s="89" t="s">
        <v>3040</v>
      </c>
      <c r="F38" s="80">
        <v>45033</v>
      </c>
      <c r="G38" s="34">
        <v>325361</v>
      </c>
      <c r="H38" s="34" t="s">
        <v>3042</v>
      </c>
      <c r="I38" s="34" t="s">
        <v>1451</v>
      </c>
      <c r="J38" s="34" t="s">
        <v>395</v>
      </c>
      <c r="K38" s="289"/>
      <c r="L38" s="289"/>
      <c r="M38" s="289"/>
      <c r="N38" s="289"/>
      <c r="O38" s="289"/>
      <c r="P38" s="34"/>
      <c r="Q38" s="34"/>
      <c r="R38" s="34"/>
      <c r="S38" s="34"/>
      <c r="T38" s="34"/>
      <c r="U38" s="34" t="s">
        <v>1467</v>
      </c>
      <c r="V38" s="34" t="s">
        <v>50</v>
      </c>
      <c r="W38" s="34"/>
      <c r="X38" s="34"/>
      <c r="Y38" s="34"/>
      <c r="Z38" s="34"/>
      <c r="AA38" s="34"/>
      <c r="AB38" s="34"/>
      <c r="AC38" s="34"/>
      <c r="AD38" s="34"/>
      <c r="AE38" s="34"/>
      <c r="AF38" s="89" t="s">
        <v>50</v>
      </c>
      <c r="AG38" s="332"/>
      <c r="AH38" s="289"/>
      <c r="AI38" s="1"/>
      <c r="AJ38" s="1"/>
    </row>
    <row r="39" spans="2:36">
      <c r="E39" s="89" t="s">
        <v>3040</v>
      </c>
      <c r="F39" s="80">
        <v>45033</v>
      </c>
      <c r="G39" s="34">
        <v>325452</v>
      </c>
      <c r="H39" s="34" t="s">
        <v>3048</v>
      </c>
      <c r="I39" s="34" t="s">
        <v>3071</v>
      </c>
      <c r="J39" s="34" t="s">
        <v>395</v>
      </c>
      <c r="K39" s="289"/>
      <c r="L39" s="289"/>
      <c r="M39" s="289"/>
      <c r="N39" s="289"/>
      <c r="O39" s="289"/>
      <c r="P39" s="34"/>
      <c r="Q39" s="34"/>
      <c r="R39" s="34"/>
      <c r="S39" s="34"/>
      <c r="T39" s="34"/>
      <c r="U39" s="34" t="s">
        <v>395</v>
      </c>
      <c r="V39" s="34"/>
      <c r="W39" s="34"/>
      <c r="X39" s="34"/>
      <c r="Y39" s="34"/>
      <c r="Z39" s="34"/>
      <c r="AA39" s="34"/>
      <c r="AB39" s="34"/>
      <c r="AC39" s="34"/>
      <c r="AD39" s="34"/>
      <c r="AE39" s="34"/>
      <c r="AF39" s="89" t="s">
        <v>50</v>
      </c>
      <c r="AG39" s="289"/>
      <c r="AH39" s="289"/>
      <c r="AI39" s="1"/>
      <c r="AJ39" s="1"/>
    </row>
    <row r="40" spans="2:36">
      <c r="E40" s="89" t="s">
        <v>59</v>
      </c>
      <c r="F40" s="80">
        <v>45033</v>
      </c>
      <c r="G40" s="34">
        <v>325720</v>
      </c>
      <c r="H40" s="34" t="s">
        <v>3041</v>
      </c>
      <c r="I40" s="34" t="s">
        <v>1705</v>
      </c>
      <c r="J40" s="34" t="s">
        <v>395</v>
      </c>
      <c r="K40" s="289"/>
      <c r="L40" s="289"/>
      <c r="M40" s="289"/>
      <c r="N40" s="289"/>
      <c r="O40" s="289"/>
      <c r="P40" s="34"/>
      <c r="Q40" s="34"/>
      <c r="R40" s="34"/>
      <c r="S40" s="34"/>
      <c r="T40" s="34"/>
      <c r="U40" s="34" t="s">
        <v>1411</v>
      </c>
      <c r="V40" s="34"/>
      <c r="W40" s="34"/>
      <c r="X40" s="34"/>
      <c r="Y40" s="34" t="s">
        <v>367</v>
      </c>
      <c r="Z40" s="34"/>
      <c r="AA40" s="34"/>
      <c r="AB40" s="34"/>
      <c r="AC40" s="34"/>
      <c r="AD40" s="34"/>
      <c r="AE40" s="34"/>
      <c r="AF40" s="89" t="s">
        <v>50</v>
      </c>
      <c r="AG40" s="289"/>
      <c r="AH40" s="289"/>
      <c r="AI40" s="1"/>
      <c r="AJ40" s="1"/>
    </row>
    <row r="41" spans="2:36">
      <c r="E41" s="89" t="s">
        <v>59</v>
      </c>
      <c r="F41" s="80">
        <v>45033</v>
      </c>
      <c r="G41" s="34">
        <v>325755</v>
      </c>
      <c r="H41" s="34" t="s">
        <v>2747</v>
      </c>
      <c r="I41" s="34" t="s">
        <v>3072</v>
      </c>
      <c r="J41" s="34" t="s">
        <v>395</v>
      </c>
      <c r="K41" s="289"/>
      <c r="L41" s="289"/>
      <c r="M41" s="289"/>
      <c r="N41" s="289"/>
      <c r="O41" s="289"/>
      <c r="P41" s="34"/>
      <c r="Q41" s="34"/>
      <c r="R41" s="34"/>
      <c r="S41" s="34"/>
      <c r="T41" s="34"/>
      <c r="U41" s="34" t="s">
        <v>1411</v>
      </c>
      <c r="V41" s="34"/>
      <c r="W41" s="34"/>
      <c r="X41" s="34" t="s">
        <v>1467</v>
      </c>
      <c r="Y41" s="34"/>
      <c r="Z41" s="34"/>
      <c r="AA41" s="34"/>
      <c r="AB41" s="34"/>
      <c r="AC41" s="34"/>
      <c r="AD41" s="34"/>
      <c r="AE41" s="34"/>
      <c r="AF41" s="89" t="s">
        <v>50</v>
      </c>
      <c r="AG41" s="289"/>
      <c r="AH41" s="289"/>
      <c r="AI41" s="1"/>
      <c r="AJ41" s="1"/>
    </row>
    <row r="42" spans="2:36">
      <c r="E42" s="89" t="s">
        <v>3040</v>
      </c>
      <c r="F42" s="158">
        <v>45037</v>
      </c>
      <c r="G42" s="112">
        <v>326683</v>
      </c>
      <c r="H42" s="112" t="s">
        <v>3093</v>
      </c>
      <c r="I42" s="112" t="s">
        <v>3094</v>
      </c>
      <c r="J42" s="112" t="s">
        <v>395</v>
      </c>
      <c r="K42" s="337"/>
      <c r="L42" s="337"/>
      <c r="M42" s="337"/>
      <c r="N42" s="337"/>
      <c r="O42" s="337"/>
      <c r="P42" s="337"/>
      <c r="Q42" s="337"/>
      <c r="R42" s="337"/>
      <c r="S42" s="337"/>
      <c r="T42" s="112"/>
      <c r="U42" s="112"/>
      <c r="V42" s="112"/>
      <c r="W42" s="112"/>
      <c r="X42" s="112"/>
      <c r="Y42" s="112" t="s">
        <v>395</v>
      </c>
      <c r="Z42" s="112"/>
      <c r="AA42" s="112"/>
      <c r="AB42" s="112"/>
      <c r="AC42" s="112"/>
      <c r="AD42" s="112"/>
      <c r="AE42" s="112"/>
      <c r="AF42" s="89" t="s">
        <v>50</v>
      </c>
      <c r="AG42" s="332"/>
      <c r="AH42" s="290"/>
    </row>
    <row r="43" spans="2:36" ht="45">
      <c r="D43" s="68"/>
      <c r="E43" s="89" t="s">
        <v>3040</v>
      </c>
      <c r="F43" s="80">
        <v>45040</v>
      </c>
      <c r="G43" s="34">
        <v>327490</v>
      </c>
      <c r="H43" s="34" t="s">
        <v>2509</v>
      </c>
      <c r="I43" s="34" t="s">
        <v>3052</v>
      </c>
      <c r="J43" s="112" t="s">
        <v>395</v>
      </c>
      <c r="K43" s="289"/>
      <c r="L43" s="289"/>
      <c r="M43" s="289"/>
      <c r="N43" s="289"/>
      <c r="O43" s="289"/>
      <c r="P43" s="289"/>
      <c r="Q43" s="289"/>
      <c r="R43" s="289"/>
      <c r="S43" s="289"/>
      <c r="T43" s="289"/>
      <c r="U43" s="289"/>
      <c r="V43" s="289"/>
      <c r="W43" s="289"/>
      <c r="X43" s="289"/>
      <c r="Y43" s="34"/>
      <c r="Z43" s="35" t="s">
        <v>3096</v>
      </c>
      <c r="AA43" s="35"/>
      <c r="AB43" s="35"/>
      <c r="AC43" s="35"/>
      <c r="AD43" s="35"/>
      <c r="AE43" s="35"/>
      <c r="AF43" s="89" t="s">
        <v>50</v>
      </c>
      <c r="AG43" s="289"/>
      <c r="AH43" s="290"/>
    </row>
    <row r="44" spans="2:36">
      <c r="E44" s="89" t="s">
        <v>3040</v>
      </c>
      <c r="F44" s="80">
        <v>45040</v>
      </c>
      <c r="G44" s="34">
        <v>327389</v>
      </c>
      <c r="H44" s="34" t="s">
        <v>2509</v>
      </c>
      <c r="I44" s="34" t="s">
        <v>3095</v>
      </c>
      <c r="J44" s="34" t="s">
        <v>395</v>
      </c>
      <c r="K44" s="289"/>
      <c r="L44" s="289"/>
      <c r="M44" s="289"/>
      <c r="N44" s="289"/>
      <c r="O44" s="289"/>
      <c r="P44" s="289"/>
      <c r="Q44" s="289"/>
      <c r="R44" s="289"/>
      <c r="S44" s="289"/>
      <c r="T44" s="289"/>
      <c r="U44" s="289"/>
      <c r="V44" s="289"/>
      <c r="W44" s="289"/>
      <c r="X44" s="289"/>
      <c r="Y44" s="34"/>
      <c r="Z44" s="34" t="s">
        <v>1467</v>
      </c>
      <c r="AA44" s="34" t="s">
        <v>50</v>
      </c>
      <c r="AB44" s="34"/>
      <c r="AC44" s="34"/>
      <c r="AD44" s="34"/>
      <c r="AE44" s="34"/>
      <c r="AF44" s="89" t="s">
        <v>50</v>
      </c>
      <c r="AG44" s="289"/>
      <c r="AH44" s="290"/>
    </row>
    <row r="45" spans="2:36">
      <c r="B45" s="1"/>
      <c r="C45" s="1"/>
      <c r="D45" s="214"/>
      <c r="E45" s="89" t="s">
        <v>3040</v>
      </c>
      <c r="F45" s="80">
        <v>45042</v>
      </c>
      <c r="G45" s="34">
        <v>328474</v>
      </c>
      <c r="H45" s="34" t="s">
        <v>2509</v>
      </c>
      <c r="I45" s="34" t="s">
        <v>2248</v>
      </c>
      <c r="J45" s="34" t="s">
        <v>395</v>
      </c>
      <c r="K45" s="289"/>
      <c r="L45" s="289"/>
      <c r="M45" s="289"/>
      <c r="N45" s="289"/>
      <c r="O45" s="289"/>
      <c r="P45" s="289"/>
      <c r="Q45" s="289"/>
      <c r="R45" s="289"/>
      <c r="S45" s="289"/>
      <c r="T45" s="289"/>
      <c r="U45" s="289"/>
      <c r="V45" s="289"/>
      <c r="W45" s="289"/>
      <c r="X45" s="289"/>
      <c r="Y45" s="34"/>
      <c r="Z45" s="34"/>
      <c r="AA45" s="34"/>
      <c r="AB45" s="34" t="s">
        <v>1467</v>
      </c>
      <c r="AC45" s="34" t="s">
        <v>1550</v>
      </c>
      <c r="AD45" s="34"/>
      <c r="AE45" s="34"/>
      <c r="AF45" s="31" t="s">
        <v>49</v>
      </c>
      <c r="AG45" s="289"/>
      <c r="AH45" s="290"/>
    </row>
    <row r="46" spans="2:36">
      <c r="B46" s="1"/>
      <c r="C46" s="1"/>
      <c r="D46" s="214"/>
      <c r="E46" s="89" t="s">
        <v>3040</v>
      </c>
      <c r="F46" s="80">
        <v>45043</v>
      </c>
      <c r="G46" s="34">
        <v>328806</v>
      </c>
      <c r="H46" s="34" t="s">
        <v>3049</v>
      </c>
      <c r="I46" s="34" t="s">
        <v>3097</v>
      </c>
      <c r="J46" s="34" t="s">
        <v>395</v>
      </c>
      <c r="K46" s="289"/>
      <c r="L46" s="289"/>
      <c r="M46" s="289"/>
      <c r="N46" s="289"/>
      <c r="O46" s="289"/>
      <c r="P46" s="289"/>
      <c r="Q46" s="289"/>
      <c r="R46" s="289"/>
      <c r="S46" s="289"/>
      <c r="T46" s="289"/>
      <c r="U46" s="289"/>
      <c r="V46" s="289"/>
      <c r="W46" s="289"/>
      <c r="X46" s="289"/>
      <c r="Y46" s="31"/>
      <c r="Z46" s="31"/>
      <c r="AA46" s="31"/>
      <c r="AB46" s="31"/>
      <c r="AC46" s="31" t="s">
        <v>3098</v>
      </c>
      <c r="AD46" s="31"/>
      <c r="AE46" s="31"/>
      <c r="AF46" s="31" t="s">
        <v>49</v>
      </c>
      <c r="AG46" s="289"/>
      <c r="AH46" s="290"/>
    </row>
    <row r="47" spans="2:36">
      <c r="E47" s="89" t="s">
        <v>3040</v>
      </c>
      <c r="F47" s="80">
        <v>45043</v>
      </c>
      <c r="G47" s="34">
        <v>328804</v>
      </c>
      <c r="H47" s="34" t="s">
        <v>3099</v>
      </c>
      <c r="I47" s="34" t="s">
        <v>2750</v>
      </c>
      <c r="J47" s="34" t="s">
        <v>395</v>
      </c>
      <c r="K47" s="289"/>
      <c r="L47" s="289"/>
      <c r="M47" s="289"/>
      <c r="N47" s="289"/>
      <c r="O47" s="289"/>
      <c r="P47" s="289"/>
      <c r="Q47" s="289"/>
      <c r="R47" s="289"/>
      <c r="S47" s="289"/>
      <c r="T47" s="289"/>
      <c r="U47" s="289"/>
      <c r="V47" s="289"/>
      <c r="W47" s="289"/>
      <c r="X47" s="289"/>
      <c r="Y47" s="34"/>
      <c r="Z47" s="34"/>
      <c r="AA47" s="34"/>
      <c r="AB47" s="34"/>
      <c r="AC47" s="34" t="s">
        <v>401</v>
      </c>
      <c r="AD47" s="34" t="s">
        <v>2063</v>
      </c>
      <c r="AE47" s="34"/>
      <c r="AF47" s="34" t="s">
        <v>49</v>
      </c>
      <c r="AG47" s="332"/>
      <c r="AH47" s="290"/>
    </row>
    <row r="48" spans="2:36">
      <c r="E48" s="89" t="s">
        <v>3040</v>
      </c>
      <c r="F48" s="80">
        <v>45044</v>
      </c>
      <c r="G48" s="34">
        <v>329091</v>
      </c>
      <c r="H48" s="34" t="s">
        <v>3042</v>
      </c>
      <c r="I48" s="34" t="s">
        <v>3100</v>
      </c>
      <c r="J48" s="34" t="s">
        <v>395</v>
      </c>
      <c r="K48" s="289"/>
      <c r="L48" s="289"/>
      <c r="M48" s="289"/>
      <c r="N48" s="289"/>
      <c r="O48" s="289"/>
      <c r="P48" s="289"/>
      <c r="Q48" s="289"/>
      <c r="R48" s="289"/>
      <c r="S48" s="289"/>
      <c r="T48" s="289"/>
      <c r="U48" s="289"/>
      <c r="V48" s="289"/>
      <c r="W48" s="289"/>
      <c r="X48" s="289"/>
      <c r="Y48" s="34"/>
      <c r="Z48" s="34"/>
      <c r="AA48" s="34"/>
      <c r="AB48" s="34"/>
      <c r="AC48" s="34"/>
      <c r="AD48" s="34" t="s">
        <v>2029</v>
      </c>
      <c r="AE48" s="34"/>
      <c r="AF48" s="89" t="s">
        <v>50</v>
      </c>
      <c r="AG48" s="289"/>
      <c r="AH48" s="290"/>
    </row>
    <row r="49" spans="5:34">
      <c r="E49" s="89" t="s">
        <v>3040</v>
      </c>
      <c r="F49" s="80">
        <v>45045</v>
      </c>
      <c r="G49" s="34">
        <v>329330</v>
      </c>
      <c r="H49" s="34" t="s">
        <v>2509</v>
      </c>
      <c r="I49" s="34" t="s">
        <v>1705</v>
      </c>
      <c r="J49" s="34" t="s">
        <v>395</v>
      </c>
      <c r="K49" s="289"/>
      <c r="L49" s="289"/>
      <c r="M49" s="289"/>
      <c r="N49" s="289"/>
      <c r="O49" s="289"/>
      <c r="P49" s="289"/>
      <c r="Q49" s="289"/>
      <c r="R49" s="289"/>
      <c r="S49" s="289"/>
      <c r="T49" s="289"/>
      <c r="U49" s="289"/>
      <c r="V49" s="289"/>
      <c r="W49" s="289"/>
      <c r="X49" s="289"/>
      <c r="Y49" s="34"/>
      <c r="Z49" s="34"/>
      <c r="AA49" s="34"/>
      <c r="AB49" s="34"/>
      <c r="AC49" s="34"/>
      <c r="AD49" s="34"/>
      <c r="AE49" s="34" t="s">
        <v>2052</v>
      </c>
      <c r="AF49" s="34" t="s">
        <v>50</v>
      </c>
      <c r="AG49" s="289"/>
      <c r="AH49" s="290"/>
    </row>
    <row r="50" spans="5:34">
      <c r="E50" s="289"/>
      <c r="F50" s="332"/>
      <c r="G50" s="289"/>
      <c r="H50" s="289"/>
      <c r="I50" s="289"/>
      <c r="J50" s="289"/>
      <c r="K50" s="289"/>
      <c r="L50" s="289"/>
      <c r="M50" s="289"/>
      <c r="N50" s="289"/>
      <c r="O50" s="289"/>
      <c r="P50" s="289"/>
      <c r="Q50" s="289"/>
      <c r="R50" s="289"/>
      <c r="S50" s="289"/>
      <c r="T50" s="289"/>
      <c r="U50" s="289"/>
      <c r="V50" s="289"/>
      <c r="W50" s="289"/>
      <c r="X50" s="289"/>
      <c r="Y50" s="289"/>
      <c r="Z50" s="289"/>
      <c r="AA50" s="289"/>
      <c r="AB50" s="289"/>
      <c r="AC50" s="289"/>
      <c r="AD50" s="289"/>
      <c r="AE50" s="289"/>
      <c r="AF50" s="289"/>
      <c r="AG50" s="332"/>
      <c r="AH50" s="290"/>
    </row>
    <row r="51" spans="5:34">
      <c r="E51" s="289"/>
      <c r="F51" s="332"/>
      <c r="G51" s="289"/>
      <c r="H51" s="289"/>
      <c r="I51" s="289"/>
      <c r="J51" s="289"/>
      <c r="K51" s="289"/>
      <c r="L51" s="289"/>
      <c r="M51" s="289"/>
      <c r="N51" s="289"/>
      <c r="O51" s="289"/>
      <c r="P51" s="289"/>
      <c r="Q51" s="289"/>
      <c r="R51" s="289"/>
      <c r="S51" s="289"/>
      <c r="T51" s="289"/>
      <c r="U51" s="289"/>
      <c r="V51" s="289"/>
      <c r="W51" s="289"/>
      <c r="X51" s="289"/>
      <c r="Y51" s="289"/>
      <c r="Z51" s="289"/>
      <c r="AA51" s="289"/>
      <c r="AB51" s="289"/>
      <c r="AC51" s="289"/>
      <c r="AD51" s="289"/>
      <c r="AE51" s="289"/>
      <c r="AF51" s="289"/>
      <c r="AG51" s="289"/>
      <c r="AH51" s="290"/>
    </row>
    <row r="52" spans="5:34">
      <c r="E52" s="289"/>
      <c r="F52" s="332"/>
      <c r="G52" s="289"/>
      <c r="H52" s="289"/>
      <c r="I52" s="289"/>
      <c r="J52" s="289"/>
      <c r="K52" s="289"/>
      <c r="L52" s="289"/>
      <c r="M52" s="289"/>
      <c r="N52" s="289"/>
      <c r="O52" s="289"/>
      <c r="P52" s="289"/>
      <c r="Q52" s="289"/>
      <c r="R52" s="289"/>
      <c r="S52" s="289"/>
      <c r="T52" s="289"/>
      <c r="U52" s="289"/>
      <c r="V52" s="289"/>
      <c r="W52" s="289"/>
      <c r="X52" s="289"/>
      <c r="Y52" s="289"/>
      <c r="Z52" s="289"/>
      <c r="AA52" s="289"/>
      <c r="AB52" s="289"/>
      <c r="AC52" s="289"/>
      <c r="AD52" s="289"/>
      <c r="AE52" s="289"/>
      <c r="AF52" s="289"/>
      <c r="AG52" s="289"/>
      <c r="AH52" s="290"/>
    </row>
    <row r="53" spans="5:34">
      <c r="E53" s="289"/>
      <c r="F53" s="332"/>
      <c r="G53" s="289"/>
      <c r="H53" s="289"/>
      <c r="I53" s="289"/>
      <c r="J53" s="289"/>
      <c r="K53" s="289"/>
      <c r="L53" s="289"/>
      <c r="M53" s="289"/>
      <c r="N53" s="289"/>
      <c r="O53" s="289"/>
      <c r="P53" s="289"/>
      <c r="Q53" s="289"/>
      <c r="R53" s="289"/>
      <c r="S53" s="289"/>
      <c r="T53" s="289"/>
      <c r="U53" s="289"/>
      <c r="V53" s="289"/>
      <c r="W53" s="289"/>
      <c r="X53" s="289"/>
      <c r="Y53" s="289"/>
      <c r="Z53" s="289"/>
      <c r="AA53" s="289"/>
      <c r="AB53" s="289"/>
      <c r="AC53" s="289"/>
      <c r="AD53" s="289"/>
      <c r="AE53" s="289"/>
      <c r="AF53" s="289"/>
      <c r="AG53" s="289"/>
      <c r="AH53" s="290"/>
    </row>
    <row r="54" spans="5:34">
      <c r="E54" s="289"/>
      <c r="F54" s="332"/>
      <c r="G54" s="289"/>
      <c r="H54" s="289"/>
      <c r="I54" s="289"/>
      <c r="J54" s="289"/>
      <c r="K54" s="289"/>
      <c r="L54" s="289"/>
      <c r="M54" s="289"/>
      <c r="N54" s="289"/>
      <c r="O54" s="289"/>
      <c r="P54" s="289"/>
      <c r="Q54" s="289"/>
      <c r="R54" s="289"/>
      <c r="S54" s="289"/>
      <c r="T54" s="289"/>
      <c r="U54" s="289"/>
      <c r="V54" s="289"/>
      <c r="W54" s="289"/>
      <c r="X54" s="289"/>
      <c r="Y54" s="289"/>
      <c r="Z54" s="289"/>
      <c r="AA54" s="289"/>
      <c r="AB54" s="289"/>
      <c r="AC54" s="289"/>
      <c r="AD54" s="289"/>
      <c r="AE54" s="289"/>
      <c r="AF54" s="289"/>
      <c r="AG54" s="289"/>
      <c r="AH54" s="290"/>
    </row>
    <row r="55" spans="5:34">
      <c r="E55" s="338"/>
      <c r="F55" s="339"/>
      <c r="G55" s="338"/>
      <c r="H55" s="338"/>
      <c r="I55" s="338"/>
      <c r="J55" s="338"/>
      <c r="K55" s="338"/>
      <c r="L55" s="338"/>
      <c r="M55" s="338"/>
      <c r="N55" s="338"/>
      <c r="O55" s="338"/>
      <c r="P55" s="338"/>
      <c r="Q55" s="338"/>
      <c r="R55" s="338"/>
      <c r="S55" s="338"/>
      <c r="T55" s="338"/>
      <c r="U55" s="338"/>
      <c r="V55" s="338"/>
      <c r="W55" s="338"/>
      <c r="X55" s="338"/>
      <c r="Y55" s="338"/>
      <c r="Z55" s="338"/>
      <c r="AA55" s="338"/>
      <c r="AB55" s="338"/>
      <c r="AC55" s="338"/>
      <c r="AD55" s="338"/>
      <c r="AE55" s="338"/>
      <c r="AF55" s="289"/>
      <c r="AG55" s="289"/>
      <c r="AH55" s="290"/>
    </row>
    <row r="56" spans="5:34">
      <c r="E56" s="338"/>
      <c r="F56" s="353"/>
      <c r="G56" s="338"/>
      <c r="H56" s="338"/>
      <c r="I56" s="338"/>
      <c r="J56" s="338"/>
      <c r="K56" s="338"/>
      <c r="L56" s="338"/>
      <c r="M56" s="338"/>
      <c r="N56" s="338"/>
      <c r="O56" s="338"/>
      <c r="P56" s="338"/>
      <c r="Q56" s="338"/>
      <c r="R56" s="338"/>
      <c r="S56" s="338"/>
      <c r="T56" s="338"/>
      <c r="U56" s="338"/>
      <c r="V56" s="338"/>
      <c r="W56" s="338"/>
      <c r="X56" s="338"/>
      <c r="Y56" s="338"/>
      <c r="Z56" s="338"/>
      <c r="AA56" s="338"/>
      <c r="AB56" s="338"/>
      <c r="AC56" s="338"/>
      <c r="AD56" s="338"/>
      <c r="AE56" s="338"/>
      <c r="AF56" s="289"/>
      <c r="AG56" s="1"/>
    </row>
    <row r="57" spans="5:34">
      <c r="E57" s="289"/>
      <c r="F57" s="342"/>
      <c r="G57" s="289"/>
      <c r="H57" s="289"/>
      <c r="I57" s="289"/>
      <c r="J57" s="289"/>
      <c r="K57" s="289"/>
      <c r="L57" s="289"/>
      <c r="M57" s="289"/>
      <c r="N57" s="289"/>
      <c r="O57" s="289"/>
      <c r="P57" s="289"/>
      <c r="Q57" s="289"/>
      <c r="R57" s="289"/>
      <c r="S57" s="289"/>
      <c r="T57" s="289"/>
      <c r="U57" s="289"/>
      <c r="V57" s="289"/>
      <c r="W57" s="289"/>
      <c r="X57" s="289"/>
      <c r="Y57" s="289"/>
      <c r="Z57" s="289"/>
      <c r="AA57" s="289"/>
      <c r="AB57" s="289"/>
      <c r="AC57" s="289"/>
      <c r="AD57" s="289"/>
      <c r="AE57" s="289"/>
      <c r="AF57" s="289"/>
      <c r="AG57" s="1"/>
    </row>
    <row r="58" spans="5:34">
      <c r="E58" s="289"/>
      <c r="F58" s="342"/>
      <c r="G58" s="289"/>
      <c r="H58" s="289"/>
      <c r="I58" s="289"/>
      <c r="J58" s="289"/>
      <c r="K58" s="289"/>
      <c r="L58" s="289"/>
      <c r="M58" s="289"/>
      <c r="N58" s="289"/>
      <c r="O58" s="289"/>
      <c r="P58" s="289"/>
      <c r="Q58" s="289"/>
      <c r="R58" s="289"/>
      <c r="S58" s="289"/>
      <c r="T58" s="289"/>
      <c r="U58" s="289"/>
      <c r="V58" s="289"/>
      <c r="W58" s="289"/>
      <c r="X58" s="289"/>
      <c r="Y58" s="289"/>
      <c r="Z58" s="289"/>
      <c r="AA58" s="289"/>
      <c r="AB58" s="289"/>
      <c r="AC58" s="289"/>
      <c r="AD58" s="289"/>
      <c r="AE58" s="289"/>
      <c r="AF58" s="289"/>
      <c r="AG58" s="1"/>
    </row>
    <row r="59" spans="5:34">
      <c r="E59" s="289"/>
      <c r="F59" s="342"/>
      <c r="G59" s="289"/>
      <c r="H59" s="289"/>
      <c r="I59" s="289"/>
      <c r="J59" s="289"/>
      <c r="K59" s="289"/>
      <c r="L59" s="289"/>
      <c r="M59" s="289"/>
      <c r="N59" s="289"/>
      <c r="O59" s="289"/>
      <c r="P59" s="289"/>
      <c r="Q59" s="289"/>
      <c r="R59" s="289"/>
      <c r="S59" s="289"/>
      <c r="T59" s="289"/>
      <c r="U59" s="289"/>
      <c r="V59" s="289"/>
      <c r="W59" s="289"/>
      <c r="X59" s="289"/>
      <c r="Y59" s="289"/>
      <c r="Z59" s="289"/>
      <c r="AA59" s="289"/>
      <c r="AB59" s="289"/>
      <c r="AC59" s="289"/>
      <c r="AD59" s="289"/>
      <c r="AE59" s="289"/>
      <c r="AF59" s="289"/>
      <c r="AG59" s="1"/>
    </row>
    <row r="60" spans="5:34">
      <c r="E60" s="289"/>
      <c r="F60" s="342"/>
      <c r="G60" s="289"/>
      <c r="H60" s="289"/>
      <c r="I60" s="289"/>
      <c r="J60" s="289"/>
      <c r="K60" s="289"/>
      <c r="L60" s="289"/>
      <c r="M60" s="289"/>
      <c r="N60" s="289"/>
      <c r="O60" s="289"/>
      <c r="P60" s="289"/>
      <c r="Q60" s="289"/>
      <c r="R60" s="289"/>
      <c r="S60" s="289"/>
      <c r="T60" s="289"/>
      <c r="U60" s="289"/>
      <c r="V60" s="289"/>
      <c r="W60" s="289"/>
      <c r="X60" s="289"/>
      <c r="Y60" s="289"/>
      <c r="Z60" s="289"/>
      <c r="AA60" s="289"/>
      <c r="AB60" s="289"/>
      <c r="AC60" s="289"/>
      <c r="AD60" s="289"/>
      <c r="AE60" s="289"/>
      <c r="AF60" s="289"/>
      <c r="AG60" s="274"/>
    </row>
    <row r="61" spans="5:34">
      <c r="E61" s="289"/>
      <c r="F61" s="342"/>
      <c r="G61" s="289"/>
      <c r="H61" s="289"/>
      <c r="I61" s="289"/>
      <c r="J61" s="289"/>
      <c r="K61" s="290"/>
      <c r="L61" s="290"/>
      <c r="M61" s="290"/>
      <c r="N61" s="290"/>
      <c r="O61" s="290"/>
      <c r="P61" s="290"/>
      <c r="Q61" s="290"/>
      <c r="R61" s="290"/>
      <c r="S61" s="290"/>
      <c r="T61" s="290"/>
      <c r="U61" s="290"/>
      <c r="V61" s="290"/>
      <c r="W61" s="290"/>
      <c r="X61" s="290"/>
      <c r="Y61" s="290"/>
      <c r="Z61" s="290"/>
      <c r="AA61" s="290"/>
      <c r="AB61" s="290"/>
      <c r="AC61" s="290"/>
      <c r="AD61" s="290"/>
      <c r="AE61" s="290"/>
      <c r="AF61" s="289"/>
    </row>
    <row r="62" spans="5:34">
      <c r="E62" s="289"/>
      <c r="F62" s="342"/>
      <c r="G62" s="289"/>
      <c r="H62" s="289"/>
      <c r="I62" s="289"/>
      <c r="J62" s="289"/>
      <c r="K62" s="290"/>
      <c r="L62" s="290"/>
      <c r="M62" s="290"/>
      <c r="N62" s="290"/>
      <c r="O62" s="290"/>
      <c r="P62" s="290"/>
      <c r="Q62" s="290"/>
      <c r="R62" s="290"/>
      <c r="S62" s="290"/>
      <c r="T62" s="290"/>
      <c r="U62" s="290"/>
      <c r="V62" s="290"/>
      <c r="W62" s="290"/>
      <c r="X62" s="290"/>
      <c r="Y62" s="290"/>
      <c r="Z62" s="290"/>
      <c r="AA62" s="290"/>
      <c r="AB62" s="290"/>
      <c r="AC62" s="290"/>
      <c r="AD62" s="290"/>
      <c r="AE62" s="290"/>
      <c r="AF62" s="289"/>
    </row>
    <row r="63" spans="5:34">
      <c r="E63" s="289"/>
      <c r="F63" s="342"/>
      <c r="G63" s="289"/>
      <c r="H63" s="289"/>
      <c r="I63" s="289"/>
      <c r="J63" s="289"/>
      <c r="K63" s="290"/>
      <c r="L63" s="290"/>
      <c r="M63" s="290"/>
      <c r="N63" s="290"/>
      <c r="O63" s="290"/>
      <c r="P63" s="290"/>
      <c r="Q63" s="290"/>
      <c r="R63" s="290"/>
      <c r="S63" s="290"/>
      <c r="T63" s="290"/>
      <c r="U63" s="290"/>
      <c r="V63" s="290"/>
      <c r="W63" s="290"/>
      <c r="X63" s="290"/>
      <c r="Y63" s="290"/>
      <c r="Z63" s="290"/>
      <c r="AA63" s="290"/>
      <c r="AB63" s="290"/>
      <c r="AC63" s="290"/>
      <c r="AD63" s="290"/>
      <c r="AE63" s="290"/>
      <c r="AF63" s="289"/>
    </row>
    <row r="64" spans="5:34">
      <c r="E64" s="289"/>
      <c r="F64" s="342"/>
      <c r="G64" s="289"/>
      <c r="H64" s="289"/>
      <c r="I64" s="289"/>
      <c r="J64" s="289"/>
      <c r="K64" s="290"/>
      <c r="L64" s="290"/>
      <c r="M64" s="290"/>
      <c r="N64" s="290"/>
      <c r="O64" s="290"/>
      <c r="P64" s="290"/>
      <c r="Q64" s="290"/>
      <c r="R64" s="290"/>
      <c r="S64" s="290"/>
      <c r="T64" s="290"/>
      <c r="U64" s="290"/>
      <c r="V64" s="290"/>
      <c r="W64" s="290"/>
      <c r="X64" s="290"/>
      <c r="Y64" s="290"/>
      <c r="Z64" s="290"/>
      <c r="AA64" s="290"/>
      <c r="AB64" s="290"/>
      <c r="AC64" s="290"/>
      <c r="AD64" s="290"/>
      <c r="AE64" s="290"/>
      <c r="AF64" s="289"/>
    </row>
    <row r="65" spans="5:32">
      <c r="E65" s="289"/>
      <c r="F65" s="342"/>
      <c r="G65" s="289"/>
      <c r="H65" s="289"/>
      <c r="I65" s="289"/>
      <c r="J65" s="289"/>
      <c r="K65" s="290"/>
      <c r="L65" s="290"/>
      <c r="M65" s="290"/>
      <c r="N65" s="290"/>
      <c r="O65" s="290"/>
      <c r="P65" s="290"/>
      <c r="Q65" s="290"/>
      <c r="R65" s="290"/>
      <c r="S65" s="290"/>
      <c r="T65" s="290"/>
      <c r="U65" s="290"/>
      <c r="V65" s="290"/>
      <c r="W65" s="290"/>
      <c r="X65" s="290"/>
      <c r="Y65" s="290"/>
      <c r="Z65" s="290"/>
      <c r="AA65" s="290"/>
      <c r="AB65" s="290"/>
      <c r="AC65" s="290"/>
      <c r="AD65" s="290"/>
      <c r="AE65" s="290"/>
      <c r="AF65" s="289"/>
    </row>
    <row r="66" spans="5:32">
      <c r="E66" s="289"/>
      <c r="F66" s="342"/>
      <c r="G66" s="289"/>
      <c r="H66" s="289"/>
      <c r="I66" s="289"/>
      <c r="J66" s="289"/>
      <c r="K66" s="290"/>
      <c r="L66" s="290"/>
      <c r="M66" s="290"/>
      <c r="N66" s="290"/>
      <c r="O66" s="290"/>
      <c r="P66" s="290"/>
      <c r="Q66" s="290"/>
      <c r="R66" s="290"/>
      <c r="S66" s="290"/>
      <c r="T66" s="290"/>
      <c r="U66" s="290"/>
      <c r="V66" s="290"/>
      <c r="W66" s="290"/>
      <c r="X66" s="290"/>
      <c r="Y66" s="290"/>
      <c r="Z66" s="290"/>
      <c r="AA66" s="290"/>
      <c r="AB66" s="290"/>
      <c r="AC66" s="290"/>
      <c r="AD66" s="290"/>
      <c r="AE66" s="290"/>
      <c r="AF66" s="289"/>
    </row>
    <row r="67" spans="5:32">
      <c r="E67" s="289"/>
      <c r="F67" s="342"/>
      <c r="G67" s="289"/>
      <c r="H67" s="289"/>
      <c r="I67" s="289"/>
      <c r="J67" s="289"/>
      <c r="K67" s="290"/>
      <c r="L67" s="290"/>
      <c r="M67" s="290"/>
      <c r="N67" s="290"/>
      <c r="O67" s="290"/>
      <c r="P67" s="290"/>
      <c r="Q67" s="290"/>
      <c r="R67" s="290"/>
      <c r="S67" s="290"/>
      <c r="T67" s="290"/>
      <c r="U67" s="290"/>
      <c r="V67" s="290"/>
      <c r="W67" s="290"/>
      <c r="X67" s="290"/>
      <c r="Y67" s="290"/>
      <c r="Z67" s="290"/>
      <c r="AA67" s="290"/>
      <c r="AB67" s="290"/>
      <c r="AC67" s="290"/>
      <c r="AD67" s="290"/>
      <c r="AE67" s="290"/>
      <c r="AF67" s="289"/>
    </row>
    <row r="68" spans="5:32">
      <c r="E68" s="289"/>
      <c r="F68" s="342"/>
      <c r="G68" s="289"/>
      <c r="H68" s="289"/>
      <c r="I68" s="289"/>
      <c r="J68" s="289"/>
      <c r="K68" s="290"/>
      <c r="L68" s="290"/>
      <c r="M68" s="290"/>
      <c r="N68" s="290"/>
      <c r="O68" s="290"/>
      <c r="P68" s="290"/>
      <c r="Q68" s="290"/>
      <c r="R68" s="290"/>
      <c r="S68" s="290"/>
      <c r="T68" s="290"/>
      <c r="U68" s="290"/>
      <c r="V68" s="290"/>
      <c r="W68" s="290"/>
      <c r="X68" s="290"/>
      <c r="Y68" s="290"/>
      <c r="Z68" s="290"/>
      <c r="AA68" s="290"/>
      <c r="AB68" s="290"/>
      <c r="AC68" s="290"/>
      <c r="AD68" s="290"/>
      <c r="AE68" s="290"/>
      <c r="AF68" s="289"/>
    </row>
    <row r="69" spans="5:32">
      <c r="E69" s="289"/>
      <c r="F69" s="342"/>
      <c r="G69" s="289"/>
      <c r="H69" s="289"/>
      <c r="I69" s="289"/>
      <c r="J69" s="289"/>
      <c r="K69" s="290"/>
      <c r="L69" s="290"/>
      <c r="M69" s="290"/>
      <c r="N69" s="290"/>
      <c r="O69" s="290"/>
      <c r="P69" s="290"/>
      <c r="Q69" s="290"/>
      <c r="R69" s="290"/>
      <c r="S69" s="290"/>
      <c r="T69" s="290"/>
      <c r="U69" s="290"/>
      <c r="V69" s="290"/>
      <c r="W69" s="290"/>
      <c r="X69" s="290"/>
      <c r="Y69" s="290"/>
      <c r="Z69" s="290"/>
      <c r="AA69" s="290"/>
      <c r="AB69" s="290"/>
      <c r="AC69" s="290"/>
      <c r="AD69" s="290"/>
      <c r="AE69" s="290"/>
      <c r="AF69" s="289"/>
    </row>
    <row r="70" spans="5:32">
      <c r="E70" s="289"/>
      <c r="F70" s="342"/>
      <c r="G70" s="289"/>
      <c r="H70" s="289"/>
      <c r="I70" s="289"/>
      <c r="J70" s="289"/>
      <c r="K70" s="290"/>
      <c r="L70" s="290"/>
      <c r="M70" s="290"/>
      <c r="N70" s="290"/>
      <c r="O70" s="290"/>
      <c r="P70" s="290"/>
      <c r="Q70" s="290"/>
      <c r="R70" s="290"/>
      <c r="S70" s="290"/>
      <c r="T70" s="290"/>
      <c r="U70" s="290"/>
      <c r="V70" s="290"/>
      <c r="W70" s="290"/>
      <c r="X70" s="290"/>
      <c r="Y70" s="290"/>
      <c r="Z70" s="290"/>
      <c r="AA70" s="290"/>
      <c r="AB70" s="290"/>
      <c r="AC70" s="290"/>
      <c r="AD70" s="290"/>
      <c r="AE70" s="290"/>
      <c r="AF70" s="289"/>
    </row>
    <row r="71" spans="5:32">
      <c r="E71" s="289"/>
      <c r="F71" s="342"/>
      <c r="G71" s="289"/>
      <c r="H71" s="289"/>
      <c r="I71" s="289"/>
      <c r="J71" s="289"/>
      <c r="K71" s="290"/>
      <c r="L71" s="290"/>
      <c r="M71" s="290"/>
      <c r="N71" s="290"/>
      <c r="O71" s="290"/>
      <c r="P71" s="290"/>
      <c r="Q71" s="290"/>
      <c r="R71" s="290"/>
      <c r="S71" s="290"/>
      <c r="T71" s="290"/>
      <c r="U71" s="290"/>
      <c r="V71" s="290"/>
      <c r="W71" s="290"/>
      <c r="X71" s="290"/>
      <c r="Y71" s="290"/>
      <c r="Z71" s="290"/>
      <c r="AA71" s="290"/>
      <c r="AB71" s="290"/>
      <c r="AC71" s="290"/>
      <c r="AD71" s="290"/>
      <c r="AE71" s="290"/>
      <c r="AF71" s="289"/>
    </row>
    <row r="72" spans="5:32">
      <c r="E72" s="289"/>
      <c r="F72" s="342"/>
      <c r="G72" s="289"/>
      <c r="H72" s="289"/>
      <c r="I72" s="289"/>
      <c r="J72" s="289"/>
      <c r="K72" s="290"/>
      <c r="L72" s="290"/>
      <c r="M72" s="290"/>
      <c r="N72" s="290"/>
      <c r="O72" s="290"/>
      <c r="P72" s="290"/>
      <c r="Q72" s="290"/>
      <c r="R72" s="290"/>
      <c r="S72" s="290"/>
      <c r="T72" s="290"/>
      <c r="U72" s="290"/>
      <c r="V72" s="290"/>
      <c r="W72" s="290"/>
      <c r="X72" s="290"/>
      <c r="Y72" s="290"/>
      <c r="Z72" s="290"/>
      <c r="AA72" s="290"/>
      <c r="AB72" s="290"/>
      <c r="AC72" s="290"/>
      <c r="AD72" s="290"/>
      <c r="AE72" s="290"/>
      <c r="AF72" s="289"/>
    </row>
    <row r="73" spans="5:32">
      <c r="E73" s="289"/>
      <c r="F73" s="342"/>
      <c r="G73" s="289"/>
      <c r="H73" s="289"/>
      <c r="I73" s="289"/>
      <c r="J73" s="289"/>
      <c r="K73" s="290"/>
      <c r="L73" s="290"/>
      <c r="M73" s="290"/>
      <c r="N73" s="290"/>
      <c r="O73" s="290"/>
      <c r="P73" s="290"/>
      <c r="Q73" s="290"/>
      <c r="R73" s="290"/>
      <c r="S73" s="290"/>
      <c r="T73" s="290"/>
      <c r="U73" s="290"/>
      <c r="V73" s="290"/>
      <c r="W73" s="290"/>
      <c r="X73" s="290"/>
      <c r="Y73" s="290"/>
      <c r="Z73" s="290"/>
      <c r="AA73" s="290"/>
      <c r="AB73" s="290"/>
      <c r="AC73" s="290"/>
      <c r="AD73" s="290"/>
      <c r="AE73" s="290"/>
      <c r="AF73" s="289"/>
    </row>
    <row r="74" spans="5:32">
      <c r="E74" s="289"/>
      <c r="F74" s="342"/>
      <c r="G74" s="289"/>
      <c r="H74" s="289"/>
      <c r="I74" s="289"/>
      <c r="J74" s="289"/>
      <c r="K74" s="290"/>
      <c r="L74" s="290"/>
      <c r="M74" s="290"/>
      <c r="N74" s="290"/>
      <c r="O74" s="290"/>
      <c r="P74" s="290"/>
      <c r="Q74" s="290"/>
      <c r="R74" s="290"/>
      <c r="S74" s="290"/>
      <c r="T74" s="290"/>
      <c r="U74" s="290"/>
      <c r="V74" s="290"/>
      <c r="W74" s="290"/>
      <c r="X74" s="290"/>
      <c r="Y74" s="290"/>
      <c r="Z74" s="290"/>
      <c r="AA74" s="290"/>
      <c r="AB74" s="290"/>
      <c r="AC74" s="290"/>
      <c r="AD74" s="290"/>
      <c r="AE74" s="290"/>
      <c r="AF74" s="289"/>
    </row>
    <row r="75" spans="5:32">
      <c r="E75" s="289"/>
      <c r="F75" s="342"/>
      <c r="G75" s="289"/>
      <c r="H75" s="289"/>
      <c r="I75" s="289"/>
      <c r="J75" s="289"/>
      <c r="K75" s="290"/>
      <c r="L75" s="290"/>
      <c r="M75" s="290"/>
      <c r="N75" s="290"/>
      <c r="O75" s="290"/>
      <c r="P75" s="290"/>
      <c r="Q75" s="290"/>
      <c r="R75" s="290"/>
      <c r="S75" s="290"/>
      <c r="T75" s="290"/>
      <c r="U75" s="290"/>
      <c r="V75" s="290"/>
      <c r="W75" s="290"/>
      <c r="X75" s="290"/>
      <c r="Y75" s="290"/>
      <c r="Z75" s="290"/>
      <c r="AA75" s="290"/>
      <c r="AB75" s="290"/>
      <c r="AC75" s="290"/>
      <c r="AD75" s="290"/>
      <c r="AE75" s="290"/>
      <c r="AF75" s="289"/>
    </row>
    <row r="76" spans="5:32">
      <c r="E76" s="1"/>
      <c r="F76" s="1"/>
      <c r="G76" s="1"/>
      <c r="H76" s="1"/>
      <c r="I76" s="1"/>
      <c r="J76" s="1"/>
      <c r="AF76" s="1"/>
    </row>
    <row r="77" spans="5:32">
      <c r="E77" s="1"/>
      <c r="F77" s="1"/>
      <c r="G77" s="1"/>
      <c r="H77" s="1"/>
      <c r="I77" s="1"/>
      <c r="J77" s="1"/>
      <c r="AF77" s="1"/>
    </row>
    <row r="78" spans="5:32">
      <c r="E78" s="1"/>
      <c r="F78" s="1"/>
      <c r="G78" s="1"/>
      <c r="H78" s="1"/>
      <c r="I78" s="1"/>
      <c r="J78" s="1"/>
      <c r="AF78" s="1"/>
    </row>
    <row r="79" spans="5:32">
      <c r="E79" s="1"/>
      <c r="F79" s="1"/>
      <c r="G79" s="1"/>
      <c r="H79" s="1"/>
      <c r="I79" s="1"/>
      <c r="J79" s="1"/>
      <c r="AF79" s="1"/>
    </row>
    <row r="80" spans="5:32">
      <c r="E80" s="1"/>
      <c r="F80" s="1"/>
      <c r="G80" s="1"/>
      <c r="H80" s="1"/>
      <c r="I80" s="1"/>
      <c r="J80" s="1"/>
      <c r="AF80" s="1"/>
    </row>
    <row r="81" spans="5:32">
      <c r="E81" s="1"/>
      <c r="F81" s="1"/>
      <c r="G81" s="1"/>
      <c r="H81" s="1"/>
      <c r="I81" s="1"/>
      <c r="J81" s="1"/>
      <c r="AF81" s="1"/>
    </row>
    <row r="82" spans="5:32">
      <c r="E82" s="1"/>
      <c r="F82" s="1"/>
      <c r="G82" s="1"/>
      <c r="H82" s="1"/>
      <c r="I82" s="1"/>
      <c r="J82" s="1"/>
      <c r="AF82" s="1"/>
    </row>
    <row r="83" spans="5:32">
      <c r="E83" s="1"/>
      <c r="F83" s="1"/>
      <c r="G83" s="1"/>
      <c r="H83" s="1"/>
      <c r="I83" s="1"/>
      <c r="J83" s="1"/>
      <c r="AF83" s="1"/>
    </row>
    <row r="84" spans="5:32">
      <c r="E84" s="1"/>
      <c r="F84" s="1"/>
      <c r="G84" s="1"/>
      <c r="H84" s="1"/>
      <c r="I84" s="1"/>
      <c r="J84" s="1"/>
      <c r="AF84" s="1"/>
    </row>
    <row r="85" spans="5:32">
      <c r="E85" s="1"/>
      <c r="F85" s="1"/>
      <c r="G85" s="1"/>
      <c r="H85" s="1"/>
      <c r="I85" s="1"/>
      <c r="J85" s="1"/>
      <c r="AF85" s="1"/>
    </row>
    <row r="86" spans="5:32">
      <c r="E86" s="1"/>
      <c r="F86" s="1"/>
      <c r="G86" s="1"/>
      <c r="H86" s="1"/>
      <c r="I86" s="1"/>
      <c r="J86" s="1"/>
      <c r="AF86" s="1"/>
    </row>
    <row r="87" spans="5:32">
      <c r="E87" s="1"/>
      <c r="F87" s="1"/>
      <c r="G87" s="1"/>
      <c r="H87" s="1"/>
      <c r="I87" s="1"/>
      <c r="J87" s="1"/>
      <c r="AF87" s="1"/>
    </row>
    <row r="88" spans="5:32">
      <c r="E88" s="1"/>
      <c r="F88" s="1"/>
      <c r="G88" s="1"/>
      <c r="H88" s="1"/>
      <c r="I88" s="1"/>
      <c r="J88" s="1"/>
      <c r="AF88" s="1"/>
    </row>
    <row r="89" spans="5:32">
      <c r="E89" s="1"/>
      <c r="F89" s="1"/>
      <c r="G89" s="1"/>
      <c r="H89" s="1"/>
      <c r="I89" s="1"/>
      <c r="J89" s="1"/>
      <c r="AF89" s="1"/>
    </row>
    <row r="90" spans="5:32">
      <c r="E90" s="1"/>
      <c r="F90" s="1"/>
      <c r="G90" s="1"/>
      <c r="H90" s="1"/>
      <c r="I90" s="1"/>
      <c r="J90" s="1"/>
      <c r="AF90" s="1"/>
    </row>
    <row r="91" spans="5:32">
      <c r="E91" s="1"/>
      <c r="F91" s="1"/>
      <c r="G91" s="1"/>
      <c r="H91" s="1"/>
      <c r="I91" s="1"/>
      <c r="J91" s="1"/>
      <c r="AF91" s="1"/>
    </row>
    <row r="92" spans="5:32">
      <c r="E92" s="1"/>
      <c r="F92" s="1"/>
      <c r="G92" s="1"/>
      <c r="H92" s="1"/>
      <c r="I92" s="1"/>
      <c r="J92" s="1"/>
      <c r="AF92" s="1"/>
    </row>
    <row r="93" spans="5:32">
      <c r="E93" s="1"/>
      <c r="F93" s="1"/>
      <c r="G93" s="1"/>
      <c r="H93" s="1"/>
      <c r="I93" s="1"/>
      <c r="J93" s="1"/>
      <c r="AF93" s="1"/>
    </row>
    <row r="94" spans="5:32">
      <c r="E94" s="1"/>
      <c r="F94" s="1"/>
      <c r="G94" s="1"/>
      <c r="H94" s="1"/>
      <c r="I94" s="1"/>
      <c r="J94" s="1"/>
      <c r="AF94" s="1"/>
    </row>
    <row r="95" spans="5:32">
      <c r="E95" s="1"/>
      <c r="F95" s="1"/>
      <c r="G95" s="1"/>
      <c r="H95" s="1"/>
      <c r="I95" s="1"/>
      <c r="J95" s="1"/>
      <c r="AF95" s="1"/>
    </row>
    <row r="96" spans="5:32">
      <c r="E96" s="1"/>
      <c r="F96" s="1"/>
      <c r="G96" s="1"/>
      <c r="H96" s="1"/>
      <c r="I96" s="1"/>
      <c r="J96" s="1"/>
      <c r="AF96" s="1"/>
    </row>
    <row r="97" spans="5:32">
      <c r="E97" s="1"/>
      <c r="F97" s="1"/>
      <c r="G97" s="1"/>
      <c r="H97" s="1"/>
      <c r="I97" s="1"/>
      <c r="J97" s="1"/>
      <c r="AF97" s="1"/>
    </row>
    <row r="98" spans="5:32">
      <c r="E98" s="1"/>
      <c r="F98" s="1"/>
      <c r="G98" s="1"/>
      <c r="H98" s="1"/>
      <c r="I98" s="1"/>
      <c r="J98" s="1"/>
      <c r="AF98" s="1"/>
    </row>
    <row r="99" spans="5:32">
      <c r="E99" s="1"/>
      <c r="F99" s="1"/>
      <c r="G99" s="1"/>
      <c r="H99" s="1"/>
      <c r="I99" s="1"/>
      <c r="J99" s="1"/>
      <c r="AF99" s="1"/>
    </row>
    <row r="100" spans="5:32">
      <c r="E100" s="1"/>
      <c r="F100" s="1"/>
      <c r="G100" s="1"/>
      <c r="H100" s="1"/>
      <c r="I100" s="1"/>
      <c r="J100" s="1"/>
      <c r="AF100" s="1"/>
    </row>
    <row r="101" spans="5:32">
      <c r="E101" s="1"/>
      <c r="F101" s="1"/>
      <c r="G101" s="1"/>
      <c r="H101" s="1"/>
      <c r="I101" s="1"/>
      <c r="J101" s="1"/>
      <c r="AF101" s="1"/>
    </row>
    <row r="102" spans="5:32">
      <c r="E102" s="1"/>
      <c r="F102" s="1"/>
      <c r="G102" s="1"/>
      <c r="H102" s="1"/>
      <c r="I102" s="1"/>
      <c r="J102" s="1"/>
      <c r="AF102" s="1"/>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A6FD0-969F-48D4-BC8E-D443808E5460}">
  <dimension ref="B5:FW276"/>
  <sheetViews>
    <sheetView tabSelected="1" topLeftCell="E7" zoomScale="84" zoomScaleNormal="84" workbookViewId="0">
      <pane xSplit="6075" ySplit="915" topLeftCell="ET246" activePane="bottomRight"/>
      <selection activeCell="J7" sqref="J7"/>
      <selection pane="topRight" activeCell="EV7" sqref="EV7"/>
      <selection pane="bottomLeft" activeCell="J264" sqref="J264"/>
      <selection pane="bottomRight" activeCell="EV258" sqref="EV258"/>
    </sheetView>
  </sheetViews>
  <sheetFormatPr defaultRowHeight="15"/>
  <cols>
    <col min="5" max="5" width="7.140625" customWidth="1"/>
    <col min="6" max="6" width="10.5703125" bestFit="1" customWidth="1"/>
    <col min="7" max="7" width="8.140625" bestFit="1" customWidth="1"/>
    <col min="8" max="8" width="14.7109375" customWidth="1"/>
    <col min="9" max="9" width="13.28515625" customWidth="1"/>
    <col min="10" max="30" width="11" customWidth="1"/>
    <col min="31" max="31" width="13.7109375" bestFit="1" customWidth="1"/>
    <col min="32" max="66" width="13.7109375" customWidth="1"/>
    <col min="67" max="67" width="15.5703125" bestFit="1" customWidth="1"/>
    <col min="68" max="69" width="15.5703125" customWidth="1"/>
    <col min="70" max="70" width="9.7109375" customWidth="1"/>
    <col min="71" max="71" width="10.85546875" customWidth="1"/>
    <col min="72" max="72" width="12.28515625" bestFit="1" customWidth="1"/>
    <col min="73" max="107" width="12.28515625" customWidth="1"/>
    <col min="108" max="116" width="9.28515625" customWidth="1"/>
    <col min="117" max="152" width="11.85546875" customWidth="1"/>
    <col min="153" max="153" width="17.140625" customWidth="1"/>
    <col min="154" max="154" width="18.7109375" customWidth="1"/>
    <col min="155" max="155" width="15" customWidth="1"/>
    <col min="156" max="158" width="17.85546875" customWidth="1"/>
    <col min="159" max="174" width="11" customWidth="1"/>
    <col min="175" max="175" width="12.28515625" bestFit="1" customWidth="1"/>
    <col min="176" max="177" width="10.5703125" bestFit="1" customWidth="1"/>
  </cols>
  <sheetData>
    <row r="5" spans="3:178">
      <c r="FE5" s="32" t="s">
        <v>3067</v>
      </c>
    </row>
    <row r="6" spans="3:178">
      <c r="F6" s="289"/>
      <c r="G6" s="289"/>
      <c r="H6" s="289"/>
      <c r="I6" s="350">
        <v>2023</v>
      </c>
      <c r="J6" s="289" t="s">
        <v>0</v>
      </c>
      <c r="K6" s="290" t="s">
        <v>3101</v>
      </c>
      <c r="L6" s="290"/>
      <c r="M6" s="290"/>
      <c r="N6" s="290"/>
      <c r="O6" s="290"/>
      <c r="P6" s="290"/>
      <c r="Q6" s="290"/>
      <c r="R6" s="290"/>
      <c r="S6" s="290"/>
      <c r="T6" s="290"/>
      <c r="U6" s="290"/>
      <c r="V6" s="290"/>
      <c r="W6" s="290"/>
      <c r="X6" s="290"/>
      <c r="Y6" s="290"/>
      <c r="Z6" s="290"/>
      <c r="AA6" s="290"/>
      <c r="AB6" s="290"/>
      <c r="AC6" s="290"/>
      <c r="AD6" s="290"/>
      <c r="AE6" s="290"/>
      <c r="AF6" s="290"/>
      <c r="AG6" s="290"/>
      <c r="AH6" s="290"/>
      <c r="AI6" s="290"/>
      <c r="AJ6" s="290"/>
      <c r="AK6" s="290"/>
      <c r="AL6" s="290"/>
      <c r="AM6" s="290"/>
      <c r="AN6" s="290"/>
      <c r="AO6" s="290"/>
      <c r="AP6" s="290"/>
      <c r="AQ6" s="290"/>
      <c r="AR6" s="290"/>
      <c r="AS6" s="290"/>
      <c r="AT6" s="290"/>
      <c r="AU6" s="290"/>
      <c r="AV6" s="290"/>
      <c r="AW6" s="290"/>
      <c r="AX6" s="290"/>
      <c r="AY6" s="290"/>
      <c r="AZ6" s="290"/>
      <c r="BA6" s="290"/>
      <c r="BB6" s="290"/>
      <c r="BC6" s="290"/>
      <c r="BD6" s="290"/>
      <c r="BE6" s="290"/>
      <c r="BF6" s="290"/>
      <c r="BG6" s="290"/>
      <c r="BH6" s="290"/>
      <c r="BI6" s="290"/>
      <c r="BJ6" s="290"/>
      <c r="BK6" s="290"/>
      <c r="BL6" s="290"/>
      <c r="BM6" s="290"/>
      <c r="BN6" s="290"/>
      <c r="BO6" s="290"/>
      <c r="BP6" s="290"/>
      <c r="BQ6" s="290"/>
      <c r="BR6" s="290" t="s">
        <v>3625</v>
      </c>
      <c r="BS6" s="290"/>
      <c r="BT6" s="290"/>
      <c r="BU6" s="290"/>
      <c r="BV6" s="290"/>
      <c r="BW6" s="290"/>
      <c r="BX6" s="290"/>
      <c r="BY6" s="290"/>
      <c r="BZ6" s="290"/>
      <c r="CA6" s="290"/>
      <c r="CB6" s="290"/>
      <c r="CC6" s="290"/>
      <c r="CD6" s="290"/>
      <c r="CE6" s="290"/>
      <c r="CF6" s="290"/>
      <c r="CG6" s="290"/>
      <c r="CH6" s="290"/>
      <c r="CI6" s="290"/>
      <c r="CJ6" s="290"/>
      <c r="CK6" s="290"/>
      <c r="CL6" s="290"/>
      <c r="CM6" s="290"/>
      <c r="CN6" s="290"/>
      <c r="CO6" s="290"/>
      <c r="CP6" s="290"/>
      <c r="CQ6" s="290"/>
      <c r="CR6" s="290"/>
      <c r="CS6" s="290"/>
      <c r="CT6" s="290"/>
      <c r="CU6" s="290"/>
      <c r="CV6" s="290"/>
      <c r="CW6" s="290"/>
      <c r="CX6" s="290"/>
      <c r="CY6" s="290"/>
      <c r="CZ6" s="290"/>
      <c r="DA6" s="290"/>
      <c r="DB6" s="290"/>
      <c r="DC6" s="290"/>
      <c r="DD6" s="290"/>
      <c r="DE6" s="290"/>
      <c r="DF6" s="290"/>
      <c r="DG6" s="290"/>
      <c r="DH6" s="290"/>
      <c r="DI6" s="290"/>
      <c r="DJ6" s="290"/>
      <c r="DK6" s="290"/>
      <c r="DL6" s="290"/>
      <c r="DM6" s="290"/>
      <c r="DN6" s="290"/>
      <c r="DO6" s="290"/>
      <c r="DP6" s="290"/>
      <c r="DQ6" s="290"/>
      <c r="DR6" s="290"/>
      <c r="DS6" s="290"/>
      <c r="DT6" s="290"/>
      <c r="DU6" s="290"/>
      <c r="DV6" s="290"/>
      <c r="DW6" s="290"/>
      <c r="DX6" s="290"/>
      <c r="DY6" s="290"/>
      <c r="DZ6" s="290"/>
      <c r="EA6" s="290"/>
      <c r="EB6" s="290"/>
      <c r="EC6" s="290"/>
      <c r="ED6" s="290"/>
      <c r="EE6" s="290"/>
      <c r="EF6" s="290"/>
      <c r="EG6" s="290"/>
      <c r="EH6" s="290" t="s">
        <v>3945</v>
      </c>
      <c r="EI6" s="290"/>
      <c r="EJ6" s="290"/>
      <c r="EK6" s="290"/>
      <c r="EL6" s="290"/>
      <c r="EM6" s="290"/>
      <c r="EN6" s="290"/>
      <c r="EO6" s="290"/>
      <c r="EP6" s="290"/>
      <c r="EQ6" s="290"/>
      <c r="ER6" s="290"/>
      <c r="ES6" s="290"/>
      <c r="ET6" s="290"/>
      <c r="EU6" s="290"/>
      <c r="EV6" s="290"/>
      <c r="EW6" s="290"/>
      <c r="EX6" s="290"/>
      <c r="EY6" s="290"/>
      <c r="EZ6" s="290"/>
      <c r="FA6" s="290"/>
      <c r="FB6" s="290"/>
      <c r="FC6" s="290"/>
      <c r="FD6" s="359"/>
      <c r="FE6" s="290"/>
      <c r="FF6" s="290"/>
      <c r="FG6" s="290"/>
      <c r="FH6" s="290"/>
      <c r="FI6" s="290"/>
      <c r="FJ6" s="290"/>
      <c r="FK6" s="290"/>
      <c r="FL6" s="290"/>
      <c r="FM6" s="290"/>
      <c r="FN6" s="290"/>
      <c r="FO6" s="290"/>
      <c r="FP6" s="290"/>
      <c r="FQ6" s="290"/>
      <c r="FR6" s="290"/>
      <c r="FS6" s="125"/>
    </row>
    <row r="7" spans="3:178" ht="40.5" customHeight="1">
      <c r="E7" s="3" t="s">
        <v>15</v>
      </c>
      <c r="F7" s="263" t="s">
        <v>340</v>
      </c>
      <c r="G7" s="3" t="s">
        <v>257</v>
      </c>
      <c r="H7" s="3" t="s">
        <v>11</v>
      </c>
      <c r="I7" s="3" t="s">
        <v>43</v>
      </c>
      <c r="J7" s="3" t="s">
        <v>3835</v>
      </c>
      <c r="K7" s="357">
        <v>45050</v>
      </c>
      <c r="L7" s="357">
        <v>45051</v>
      </c>
      <c r="M7" s="357">
        <v>45052</v>
      </c>
      <c r="N7" s="357">
        <v>45055</v>
      </c>
      <c r="O7" s="357">
        <v>45056</v>
      </c>
      <c r="P7" s="357">
        <v>45059</v>
      </c>
      <c r="Q7" s="357">
        <v>45061</v>
      </c>
      <c r="R7" s="357">
        <v>45062</v>
      </c>
      <c r="S7" s="357">
        <v>45063</v>
      </c>
      <c r="T7" s="357">
        <v>45064</v>
      </c>
      <c r="U7" s="357">
        <v>45066</v>
      </c>
      <c r="V7" s="357">
        <v>45068</v>
      </c>
      <c r="W7" s="357">
        <v>45069</v>
      </c>
      <c r="X7" s="357">
        <v>45070</v>
      </c>
      <c r="Y7" s="357">
        <v>45076</v>
      </c>
      <c r="Z7" s="357">
        <v>45080</v>
      </c>
      <c r="AA7" s="357">
        <v>45083</v>
      </c>
      <c r="AB7" s="357">
        <v>45084</v>
      </c>
      <c r="AC7" s="357">
        <v>45086</v>
      </c>
      <c r="AD7" s="357">
        <v>45087</v>
      </c>
      <c r="AE7" s="357">
        <v>45089</v>
      </c>
      <c r="AF7" s="357">
        <v>45090</v>
      </c>
      <c r="AG7" s="357">
        <v>45091</v>
      </c>
      <c r="AH7" s="357">
        <v>45092</v>
      </c>
      <c r="AI7" s="357">
        <v>45093</v>
      </c>
      <c r="AJ7" s="357">
        <v>45094</v>
      </c>
      <c r="AK7" s="357">
        <v>45096</v>
      </c>
      <c r="AL7" s="357">
        <v>45097</v>
      </c>
      <c r="AM7" s="357">
        <v>45098</v>
      </c>
      <c r="AN7" s="357">
        <v>45099</v>
      </c>
      <c r="AO7" s="357">
        <v>45101</v>
      </c>
      <c r="AP7" s="357" t="s">
        <v>3248</v>
      </c>
      <c r="AQ7" s="357">
        <v>45103</v>
      </c>
      <c r="AR7" s="357">
        <v>45104</v>
      </c>
      <c r="AS7" s="357">
        <v>45105</v>
      </c>
      <c r="AT7" s="357">
        <v>45107</v>
      </c>
      <c r="AU7" s="357" t="s">
        <v>3413</v>
      </c>
      <c r="AV7" s="357" t="s">
        <v>3439</v>
      </c>
      <c r="AW7" s="357" t="s">
        <v>3496</v>
      </c>
      <c r="AX7" s="357" t="s">
        <v>3501</v>
      </c>
      <c r="AY7" s="357" t="s">
        <v>3507</v>
      </c>
      <c r="AZ7" s="357" t="s">
        <v>3538</v>
      </c>
      <c r="BA7" s="357" t="s">
        <v>3540</v>
      </c>
      <c r="BB7" s="384" t="s">
        <v>3544</v>
      </c>
      <c r="BC7" s="384" t="s">
        <v>3548</v>
      </c>
      <c r="BD7" s="384" t="s">
        <v>3551</v>
      </c>
      <c r="BE7" s="384" t="s">
        <v>3554</v>
      </c>
      <c r="BF7" s="384" t="s">
        <v>3555</v>
      </c>
      <c r="BG7" s="384" t="s">
        <v>3556</v>
      </c>
      <c r="BH7" s="384" t="s">
        <v>3557</v>
      </c>
      <c r="BI7" s="384" t="s">
        <v>3558</v>
      </c>
      <c r="BJ7" s="384" t="s">
        <v>3562</v>
      </c>
      <c r="BK7" s="384" t="s">
        <v>3563</v>
      </c>
      <c r="BL7" s="384" t="s">
        <v>3565</v>
      </c>
      <c r="BM7" s="384" t="s">
        <v>3592</v>
      </c>
      <c r="BN7" s="384" t="s">
        <v>3603</v>
      </c>
      <c r="BO7" s="384" t="s">
        <v>3612</v>
      </c>
      <c r="BP7" s="384" t="s">
        <v>3618</v>
      </c>
      <c r="BQ7" s="384" t="s">
        <v>3621</v>
      </c>
      <c r="BR7" s="384" t="s">
        <v>3624</v>
      </c>
      <c r="BS7" s="384" t="s">
        <v>3626</v>
      </c>
      <c r="BT7" s="384" t="s">
        <v>3639</v>
      </c>
      <c r="BU7" s="384" t="s">
        <v>3647</v>
      </c>
      <c r="BV7" s="384" t="s">
        <v>3651</v>
      </c>
      <c r="BW7" s="384" t="s">
        <v>3653</v>
      </c>
      <c r="BX7" s="384" t="s">
        <v>3654</v>
      </c>
      <c r="BY7" s="384" t="s">
        <v>3660</v>
      </c>
      <c r="BZ7" s="384" t="s">
        <v>3667</v>
      </c>
      <c r="CA7" s="384" t="s">
        <v>3668</v>
      </c>
      <c r="CB7" s="384" t="s">
        <v>3671</v>
      </c>
      <c r="CC7" s="384" t="s">
        <v>3673</v>
      </c>
      <c r="CD7" s="384" t="s">
        <v>3677</v>
      </c>
      <c r="CE7" s="384" t="s">
        <v>3681</v>
      </c>
      <c r="CF7" s="384" t="s">
        <v>3705</v>
      </c>
      <c r="CG7" s="384" t="s">
        <v>3707</v>
      </c>
      <c r="CH7" s="384" t="s">
        <v>3710</v>
      </c>
      <c r="CI7" s="384" t="s">
        <v>3717</v>
      </c>
      <c r="CJ7" s="384" t="s">
        <v>3725</v>
      </c>
      <c r="CK7" s="384" t="s">
        <v>3731</v>
      </c>
      <c r="CL7" s="384" t="s">
        <v>3732</v>
      </c>
      <c r="CM7" s="384" t="s">
        <v>3735</v>
      </c>
      <c r="CN7" s="384" t="s">
        <v>3738</v>
      </c>
      <c r="CO7" s="384" t="s">
        <v>3739</v>
      </c>
      <c r="CP7" s="384" t="s">
        <v>3790</v>
      </c>
      <c r="CQ7" s="384" t="s">
        <v>3795</v>
      </c>
      <c r="CR7" s="384">
        <v>11566</v>
      </c>
      <c r="CS7" s="384">
        <v>45170</v>
      </c>
      <c r="CT7" s="404" t="s">
        <v>3814</v>
      </c>
      <c r="CU7" s="404" t="s">
        <v>3817</v>
      </c>
      <c r="CV7" s="404" t="s">
        <v>3823</v>
      </c>
      <c r="CW7" s="404">
        <v>45175</v>
      </c>
      <c r="CX7" s="404">
        <v>45176</v>
      </c>
      <c r="CY7" s="404" t="s">
        <v>3841</v>
      </c>
      <c r="CZ7" s="404" t="s">
        <v>3842</v>
      </c>
      <c r="DA7" s="404">
        <v>45181</v>
      </c>
      <c r="DB7" s="404">
        <v>45182</v>
      </c>
      <c r="DC7" s="404">
        <v>45183</v>
      </c>
      <c r="DD7" s="404">
        <v>45184</v>
      </c>
      <c r="DE7" s="404">
        <v>45185</v>
      </c>
      <c r="DF7" s="404">
        <v>45186</v>
      </c>
      <c r="DG7" s="404">
        <v>45188</v>
      </c>
      <c r="DH7" s="404">
        <v>45189</v>
      </c>
      <c r="DI7" s="404">
        <v>45190</v>
      </c>
      <c r="DJ7" s="404">
        <v>45191</v>
      </c>
      <c r="DK7" s="404">
        <v>45192</v>
      </c>
      <c r="DL7" s="404">
        <v>45194</v>
      </c>
      <c r="DM7" s="404">
        <v>45195</v>
      </c>
      <c r="DN7" s="404">
        <v>45196</v>
      </c>
      <c r="DO7" s="404">
        <v>45197</v>
      </c>
      <c r="DP7" s="404">
        <v>45198</v>
      </c>
      <c r="DQ7" s="404">
        <v>45199</v>
      </c>
      <c r="DR7" s="404">
        <v>45202</v>
      </c>
      <c r="DS7" s="404">
        <v>45203</v>
      </c>
      <c r="DT7" s="404">
        <v>45204</v>
      </c>
      <c r="DU7" s="404">
        <v>45205</v>
      </c>
      <c r="DV7" s="404">
        <v>45206</v>
      </c>
      <c r="DW7" s="404">
        <v>45208</v>
      </c>
      <c r="DX7" s="404">
        <v>45209</v>
      </c>
      <c r="DY7" s="404">
        <v>45210</v>
      </c>
      <c r="DZ7" s="404">
        <v>45211</v>
      </c>
      <c r="EA7" s="404">
        <v>45214</v>
      </c>
      <c r="EB7" s="404">
        <v>45215</v>
      </c>
      <c r="EC7" s="404">
        <v>45216</v>
      </c>
      <c r="ED7" s="404">
        <v>45217</v>
      </c>
      <c r="EE7" s="404">
        <v>45218</v>
      </c>
      <c r="EF7" s="404">
        <v>45220</v>
      </c>
      <c r="EG7" s="404" t="s">
        <v>3944</v>
      </c>
      <c r="EH7" s="404">
        <v>45224</v>
      </c>
      <c r="EI7" s="404">
        <v>45226</v>
      </c>
      <c r="EJ7" s="404">
        <v>45227</v>
      </c>
      <c r="EK7" s="404">
        <v>45229</v>
      </c>
      <c r="EL7" s="404">
        <v>45230</v>
      </c>
      <c r="EM7" s="404">
        <v>45232</v>
      </c>
      <c r="EN7" s="404">
        <v>45234</v>
      </c>
      <c r="EO7" s="404">
        <v>45236</v>
      </c>
      <c r="EP7" s="404">
        <v>45238</v>
      </c>
      <c r="EQ7" s="404">
        <v>45239</v>
      </c>
      <c r="ER7" s="404">
        <v>45240</v>
      </c>
      <c r="ES7" s="404">
        <v>45241</v>
      </c>
      <c r="ET7" s="404">
        <v>45247</v>
      </c>
      <c r="EU7" s="404">
        <v>45248</v>
      </c>
      <c r="EV7" s="404">
        <v>45251</v>
      </c>
      <c r="EW7" s="258" t="s">
        <v>2057</v>
      </c>
      <c r="EX7" s="357"/>
      <c r="EY7" s="357"/>
      <c r="EZ7" s="357"/>
      <c r="FA7" s="357"/>
      <c r="FB7" s="357"/>
      <c r="FC7" s="357"/>
      <c r="FD7" s="357"/>
      <c r="FE7" s="357"/>
      <c r="FF7" s="357"/>
      <c r="FG7" s="357"/>
      <c r="FH7" s="357"/>
      <c r="FI7" s="357"/>
      <c r="FJ7" s="357"/>
      <c r="FK7" s="357"/>
      <c r="FL7" s="357"/>
      <c r="FM7" s="357"/>
      <c r="FN7" s="357"/>
      <c r="FO7" s="357"/>
      <c r="FP7" s="357"/>
      <c r="FQ7" s="357"/>
      <c r="FR7" s="357"/>
      <c r="FT7" s="258"/>
      <c r="FU7" s="1"/>
    </row>
    <row r="8" spans="3:178" ht="14.45" customHeight="1">
      <c r="E8" s="34" t="s">
        <v>246</v>
      </c>
      <c r="F8" s="80">
        <v>45047</v>
      </c>
      <c r="G8" s="358">
        <v>330097</v>
      </c>
      <c r="H8" s="34" t="s">
        <v>3102</v>
      </c>
      <c r="I8" s="34" t="s">
        <v>2757</v>
      </c>
      <c r="J8" s="34" t="s">
        <v>3103</v>
      </c>
      <c r="K8" s="34" t="s">
        <v>50</v>
      </c>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t="s">
        <v>50</v>
      </c>
      <c r="EX8" s="1"/>
      <c r="EY8" s="1"/>
      <c r="EZ8" s="1"/>
      <c r="FA8" s="1"/>
      <c r="FB8" s="1"/>
      <c r="FC8" s="1"/>
      <c r="FD8" s="1"/>
      <c r="FE8" s="1"/>
      <c r="FF8" s="1"/>
      <c r="FG8" s="1"/>
      <c r="FH8" s="1"/>
      <c r="FI8" s="1"/>
      <c r="FJ8" s="1"/>
      <c r="FK8" s="1"/>
      <c r="FL8" s="1"/>
      <c r="FM8" s="1"/>
      <c r="FN8" s="1"/>
      <c r="FO8" s="1"/>
      <c r="FP8" s="1"/>
      <c r="FQ8" s="1"/>
      <c r="FR8" s="1"/>
      <c r="FS8" s="258"/>
      <c r="FT8" s="258"/>
      <c r="FU8" s="1"/>
    </row>
    <row r="9" spans="3:178" ht="14.45" customHeight="1">
      <c r="E9" s="34" t="s">
        <v>246</v>
      </c>
      <c r="F9" s="80">
        <v>45047</v>
      </c>
      <c r="G9" s="34">
        <v>329879</v>
      </c>
      <c r="H9" s="34" t="s">
        <v>3048</v>
      </c>
      <c r="I9" s="34" t="s">
        <v>1817</v>
      </c>
      <c r="J9" s="34" t="s">
        <v>395</v>
      </c>
      <c r="K9" s="34" t="s">
        <v>395</v>
      </c>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t="s">
        <v>50</v>
      </c>
      <c r="EX9" s="319"/>
      <c r="EY9" s="319"/>
      <c r="EZ9" s="1"/>
      <c r="FA9" s="1"/>
      <c r="FB9" s="1"/>
      <c r="FC9" s="1"/>
      <c r="FD9" s="1"/>
      <c r="FE9" s="1"/>
      <c r="FF9" s="1"/>
      <c r="FG9" s="1"/>
      <c r="FH9" s="1"/>
      <c r="FI9" s="1"/>
      <c r="FJ9" s="1"/>
      <c r="FK9" s="1"/>
      <c r="FL9" s="1"/>
      <c r="FM9" s="1"/>
      <c r="FN9" s="1"/>
      <c r="FO9" s="1"/>
      <c r="FP9" s="1"/>
      <c r="FQ9" s="1"/>
      <c r="FR9" s="1"/>
      <c r="FS9" s="3"/>
      <c r="FT9" s="258"/>
      <c r="FU9" s="1"/>
    </row>
    <row r="10" spans="3:178" ht="14.45" customHeight="1">
      <c r="E10" s="89" t="s">
        <v>246</v>
      </c>
      <c r="F10" s="80">
        <v>45045</v>
      </c>
      <c r="G10" s="34">
        <v>329330</v>
      </c>
      <c r="H10" s="34" t="s">
        <v>2509</v>
      </c>
      <c r="I10" s="34" t="s">
        <v>3104</v>
      </c>
      <c r="J10" s="34" t="s">
        <v>395</v>
      </c>
      <c r="K10" s="34" t="s">
        <v>3105</v>
      </c>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t="s">
        <v>50</v>
      </c>
      <c r="EX10" s="319"/>
      <c r="EY10" s="319"/>
      <c r="EZ10" s="1"/>
      <c r="FA10" s="1"/>
      <c r="FB10" s="1"/>
      <c r="FC10" s="3"/>
      <c r="FD10" s="1"/>
      <c r="FE10" s="1"/>
      <c r="FF10" s="1"/>
      <c r="FG10" s="1"/>
      <c r="FH10" s="1"/>
      <c r="FI10" s="1"/>
      <c r="FJ10" s="1"/>
      <c r="FK10" s="1"/>
      <c r="FL10" s="1"/>
      <c r="FM10" s="1"/>
      <c r="FN10" s="1"/>
      <c r="FO10" s="1"/>
      <c r="FP10" s="1"/>
      <c r="FQ10" s="1"/>
      <c r="FR10" s="1"/>
      <c r="FS10" s="3"/>
      <c r="FT10" s="258"/>
      <c r="FU10" s="1"/>
    </row>
    <row r="11" spans="3:178" ht="14.45" customHeight="1">
      <c r="E11" s="89" t="s">
        <v>246</v>
      </c>
      <c r="F11" s="80">
        <v>45048</v>
      </c>
      <c r="G11" s="34">
        <v>330549</v>
      </c>
      <c r="H11" s="34" t="s">
        <v>3080</v>
      </c>
      <c r="I11" s="34" t="s">
        <v>1726</v>
      </c>
      <c r="J11" s="34" t="s">
        <v>395</v>
      </c>
      <c r="K11" s="34" t="s">
        <v>395</v>
      </c>
      <c r="L11" s="34" t="s">
        <v>395</v>
      </c>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9" t="s">
        <v>50</v>
      </c>
      <c r="EX11" s="319"/>
      <c r="EY11" s="319"/>
      <c r="EZ11" s="1"/>
      <c r="FA11" s="1"/>
      <c r="FB11" s="1"/>
      <c r="FC11" s="1"/>
      <c r="FD11" s="1"/>
      <c r="FE11" s="1"/>
      <c r="FF11" s="1"/>
      <c r="FG11" s="1"/>
      <c r="FH11" s="1"/>
      <c r="FI11" s="1"/>
      <c r="FJ11" s="1"/>
      <c r="FK11" s="1"/>
      <c r="FL11" s="1"/>
      <c r="FM11" s="1"/>
      <c r="FN11" s="1"/>
      <c r="FO11" s="1"/>
      <c r="FP11" s="1"/>
      <c r="FQ11" s="1"/>
      <c r="FR11" s="1"/>
      <c r="FS11" s="3"/>
      <c r="FT11" s="258"/>
      <c r="FU11" s="1"/>
    </row>
    <row r="12" spans="3:178" ht="14.45" customHeight="1">
      <c r="E12" s="89" t="s">
        <v>246</v>
      </c>
      <c r="F12" s="80">
        <v>45052</v>
      </c>
      <c r="G12" s="34">
        <v>331497</v>
      </c>
      <c r="H12" s="34" t="s">
        <v>2747</v>
      </c>
      <c r="I12" s="34" t="s">
        <v>1726</v>
      </c>
      <c r="J12" s="34" t="s">
        <v>395</v>
      </c>
      <c r="K12" s="34"/>
      <c r="L12" s="34"/>
      <c r="M12" s="34" t="s">
        <v>2052</v>
      </c>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9" t="s">
        <v>50</v>
      </c>
      <c r="EX12" s="319"/>
      <c r="EY12" s="319"/>
      <c r="EZ12" s="3"/>
      <c r="FA12" s="3"/>
      <c r="FB12" s="3"/>
      <c r="FC12" s="1"/>
      <c r="FD12" s="1"/>
      <c r="FE12" s="1"/>
      <c r="FF12" s="1"/>
      <c r="FG12" s="1"/>
      <c r="FH12" s="1"/>
      <c r="FI12" s="1"/>
      <c r="FJ12" s="1"/>
      <c r="FK12" s="1"/>
      <c r="FL12" s="1"/>
      <c r="FM12" s="1"/>
      <c r="FN12" s="1"/>
      <c r="FO12" s="1"/>
      <c r="FP12" s="1"/>
      <c r="FQ12" s="1"/>
      <c r="FR12" s="1"/>
      <c r="FS12" s="3"/>
      <c r="FT12" s="258"/>
      <c r="FU12" s="1"/>
    </row>
    <row r="13" spans="3:178">
      <c r="E13" s="89" t="s">
        <v>246</v>
      </c>
      <c r="F13" s="80">
        <v>45052</v>
      </c>
      <c r="G13" s="34">
        <v>331595</v>
      </c>
      <c r="H13" s="34" t="s">
        <v>3106</v>
      </c>
      <c r="I13" s="34" t="s">
        <v>3107</v>
      </c>
      <c r="J13" s="34" t="s">
        <v>395</v>
      </c>
      <c r="K13" s="34"/>
      <c r="L13" s="34"/>
      <c r="M13" s="34" t="s">
        <v>395</v>
      </c>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t="s">
        <v>50</v>
      </c>
      <c r="EX13" s="1"/>
      <c r="EY13" s="1"/>
      <c r="EZ13" s="1"/>
      <c r="FA13" s="1"/>
      <c r="FB13" s="1"/>
      <c r="FC13" s="1"/>
      <c r="FD13" s="1"/>
      <c r="FE13" s="1"/>
      <c r="FF13" s="1"/>
      <c r="FG13" s="1"/>
      <c r="FH13" s="1"/>
      <c r="FI13" s="1"/>
      <c r="FJ13" s="1"/>
      <c r="FK13" s="1"/>
      <c r="FL13" s="1"/>
      <c r="FM13" s="1"/>
      <c r="FN13" s="1"/>
      <c r="FO13" s="1"/>
      <c r="FP13" s="1"/>
      <c r="FQ13" s="1"/>
      <c r="FR13" s="1"/>
      <c r="FS13" s="3"/>
      <c r="FT13" s="2"/>
      <c r="FU13" s="1"/>
    </row>
    <row r="14" spans="3:178">
      <c r="C14" t="s">
        <v>3027</v>
      </c>
      <c r="D14">
        <v>298492</v>
      </c>
      <c r="E14" s="89" t="s">
        <v>1027</v>
      </c>
      <c r="F14" s="80">
        <v>45055</v>
      </c>
      <c r="G14" s="34">
        <v>331937</v>
      </c>
      <c r="H14" s="34" t="s">
        <v>3108</v>
      </c>
      <c r="I14" s="34" t="s">
        <v>3109</v>
      </c>
      <c r="J14" s="34" t="s">
        <v>395</v>
      </c>
      <c r="K14" s="34"/>
      <c r="L14" s="34"/>
      <c r="M14" s="34"/>
      <c r="N14" s="34" t="s">
        <v>1411</v>
      </c>
      <c r="O14" s="34" t="s">
        <v>1467</v>
      </c>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t="s">
        <v>50</v>
      </c>
      <c r="EX14" s="1"/>
      <c r="EY14" s="1"/>
      <c r="EZ14" s="1"/>
      <c r="FA14" s="1"/>
      <c r="FB14" s="1"/>
      <c r="FC14" s="1"/>
      <c r="FD14" s="1"/>
      <c r="FE14" s="1"/>
      <c r="FF14" s="1"/>
      <c r="FG14" s="1"/>
      <c r="FH14" s="1"/>
      <c r="FI14" s="1"/>
      <c r="FJ14" s="1"/>
      <c r="FK14" s="1"/>
      <c r="FL14" s="1"/>
      <c r="FM14" s="1"/>
      <c r="FN14" s="1"/>
      <c r="FO14" s="1"/>
      <c r="FP14" s="1"/>
      <c r="FQ14" s="1"/>
      <c r="FR14" s="1"/>
      <c r="FS14" s="3"/>
      <c r="FT14" s="2"/>
      <c r="FU14" s="1"/>
    </row>
    <row r="15" spans="3:178">
      <c r="E15" s="89" t="s">
        <v>59</v>
      </c>
      <c r="F15" s="80">
        <v>45059</v>
      </c>
      <c r="G15" s="34">
        <v>330677</v>
      </c>
      <c r="H15" s="34" t="s">
        <v>3108</v>
      </c>
      <c r="I15" s="34" t="s">
        <v>3104</v>
      </c>
      <c r="J15" s="34" t="s">
        <v>395</v>
      </c>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t="s">
        <v>50</v>
      </c>
      <c r="EX15" s="1"/>
      <c r="EY15" s="1"/>
      <c r="EZ15" s="1"/>
      <c r="FA15" s="1"/>
      <c r="FB15" s="1"/>
      <c r="FC15" s="1"/>
      <c r="FD15" s="1"/>
      <c r="FE15" s="1"/>
      <c r="FF15" s="1"/>
      <c r="FG15" s="1"/>
      <c r="FH15" s="1"/>
      <c r="FI15" s="1"/>
      <c r="FJ15" s="1"/>
      <c r="FK15" s="1"/>
      <c r="FL15" s="1"/>
      <c r="FM15" s="1"/>
      <c r="FN15" s="1"/>
      <c r="FO15" s="1"/>
      <c r="FP15" s="1"/>
      <c r="FQ15" s="1"/>
      <c r="FR15" s="1"/>
      <c r="FS15" s="3"/>
      <c r="FT15" s="2"/>
      <c r="FU15" s="52"/>
    </row>
    <row r="16" spans="3:178">
      <c r="E16" s="89" t="s">
        <v>59</v>
      </c>
      <c r="F16" s="80">
        <v>45059</v>
      </c>
      <c r="G16" s="34">
        <v>333539</v>
      </c>
      <c r="H16" s="34" t="s">
        <v>3108</v>
      </c>
      <c r="I16" s="34" t="s">
        <v>3104</v>
      </c>
      <c r="J16" s="34" t="s">
        <v>395</v>
      </c>
      <c r="K16" s="34"/>
      <c r="L16" s="34"/>
      <c r="M16" s="34"/>
      <c r="N16" s="34"/>
      <c r="O16" s="34"/>
      <c r="P16" s="34" t="s">
        <v>3115</v>
      </c>
      <c r="Q16" s="34" t="s">
        <v>50</v>
      </c>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t="s">
        <v>50</v>
      </c>
      <c r="EX16" s="1"/>
      <c r="EY16" s="1"/>
      <c r="EZ16" s="1"/>
      <c r="FA16" s="1"/>
      <c r="FB16" s="1"/>
      <c r="FC16" s="1"/>
      <c r="FD16" s="1"/>
      <c r="FE16" s="1"/>
      <c r="FF16" s="1"/>
      <c r="FG16" s="1"/>
      <c r="FH16" s="1"/>
      <c r="FI16" s="1"/>
      <c r="FJ16" s="1"/>
      <c r="FK16" s="1"/>
      <c r="FL16" s="1"/>
      <c r="FM16" s="1"/>
      <c r="FN16" s="1"/>
      <c r="FO16" s="1"/>
      <c r="FP16" s="1"/>
      <c r="FQ16" s="1"/>
      <c r="FR16" s="1"/>
      <c r="FS16" s="3"/>
      <c r="FT16" s="2"/>
      <c r="FU16" s="1"/>
      <c r="FV16" s="1"/>
    </row>
    <row r="17" spans="5:179">
      <c r="E17" s="89" t="s">
        <v>246</v>
      </c>
      <c r="F17" s="80">
        <v>45061</v>
      </c>
      <c r="G17" s="34">
        <v>333918</v>
      </c>
      <c r="H17" s="34" t="s">
        <v>3093</v>
      </c>
      <c r="I17" s="34" t="s">
        <v>3104</v>
      </c>
      <c r="J17" s="34" t="s">
        <v>395</v>
      </c>
      <c r="K17" s="34"/>
      <c r="L17" s="34"/>
      <c r="M17" s="34"/>
      <c r="N17" s="34"/>
      <c r="O17" s="34"/>
      <c r="P17" s="34"/>
      <c r="Q17" s="34" t="s">
        <v>1448</v>
      </c>
      <c r="R17" s="34" t="s">
        <v>401</v>
      </c>
      <c r="S17" s="34"/>
      <c r="T17" s="34" t="s">
        <v>1443</v>
      </c>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t="s">
        <v>50</v>
      </c>
      <c r="EX17" s="1"/>
      <c r="EY17" s="1"/>
      <c r="EZ17" s="1"/>
      <c r="FA17" s="1"/>
      <c r="FB17" s="1"/>
      <c r="FC17" s="1"/>
      <c r="FD17" s="1"/>
      <c r="FE17" s="1"/>
      <c r="FF17" s="1"/>
      <c r="FG17" s="1"/>
      <c r="FH17" s="1"/>
      <c r="FI17" s="1"/>
      <c r="FJ17" s="1"/>
      <c r="FK17" s="1"/>
      <c r="FL17" s="1"/>
      <c r="FM17" s="1"/>
      <c r="FN17" s="1"/>
      <c r="FO17" s="1"/>
      <c r="FP17" s="1"/>
      <c r="FQ17" s="1"/>
      <c r="FR17" s="1"/>
      <c r="FS17" s="3"/>
      <c r="FT17" s="2"/>
      <c r="FU17" s="1"/>
      <c r="FV17" s="1"/>
    </row>
    <row r="18" spans="5:179" ht="15.75" thickBot="1">
      <c r="E18" s="89" t="s">
        <v>55</v>
      </c>
      <c r="F18" s="80">
        <v>45061</v>
      </c>
      <c r="G18" s="34">
        <v>334471</v>
      </c>
      <c r="H18" s="34" t="s">
        <v>3116</v>
      </c>
      <c r="I18" s="34" t="s">
        <v>3117</v>
      </c>
      <c r="J18" s="34" t="s">
        <v>3118</v>
      </c>
      <c r="K18" s="34"/>
      <c r="L18" s="34"/>
      <c r="M18" s="34"/>
      <c r="N18" s="34"/>
      <c r="O18" s="34"/>
      <c r="P18" s="34"/>
      <c r="Q18" s="34" t="s">
        <v>1467</v>
      </c>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t="s">
        <v>50</v>
      </c>
      <c r="EX18" s="1"/>
      <c r="EY18" s="1"/>
      <c r="EZ18" s="1"/>
      <c r="FA18" s="1"/>
      <c r="FB18" s="1"/>
      <c r="FC18" s="1"/>
      <c r="FD18" s="1"/>
      <c r="FE18" s="1"/>
      <c r="FF18" s="1"/>
      <c r="FG18" s="1"/>
      <c r="FH18" s="1"/>
      <c r="FI18" s="1"/>
      <c r="FJ18" s="1"/>
      <c r="FK18" s="1"/>
      <c r="FL18" s="1"/>
      <c r="FM18" s="1"/>
      <c r="FN18" s="1"/>
      <c r="FO18" s="1"/>
      <c r="FP18" s="1"/>
      <c r="FQ18" s="1"/>
      <c r="FR18" s="1"/>
      <c r="FS18" s="3"/>
      <c r="FT18" s="2"/>
      <c r="FU18" s="1"/>
      <c r="FV18" s="1"/>
    </row>
    <row r="19" spans="5:179" ht="45">
      <c r="E19" s="89" t="s">
        <v>3040</v>
      </c>
      <c r="F19" s="80">
        <v>45061</v>
      </c>
      <c r="G19" s="34">
        <v>334597</v>
      </c>
      <c r="H19" s="34" t="s">
        <v>3120</v>
      </c>
      <c r="I19" s="34" t="s">
        <v>3119</v>
      </c>
      <c r="J19" s="34" t="s">
        <v>395</v>
      </c>
      <c r="K19" s="34"/>
      <c r="L19" s="34"/>
      <c r="M19" s="34"/>
      <c r="N19" s="34"/>
      <c r="O19" s="34"/>
      <c r="P19" s="34"/>
      <c r="Q19" s="34" t="s">
        <v>1467</v>
      </c>
      <c r="R19" s="34" t="s">
        <v>1550</v>
      </c>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t="s">
        <v>50</v>
      </c>
      <c r="EX19" s="363" t="s">
        <v>3123</v>
      </c>
      <c r="EY19" s="364" t="s">
        <v>3124</v>
      </c>
      <c r="EZ19" s="364" t="s">
        <v>3126</v>
      </c>
      <c r="FA19" s="381"/>
      <c r="FB19" s="381"/>
      <c r="FC19" s="365" t="s">
        <v>3127</v>
      </c>
      <c r="FD19" s="1"/>
      <c r="FE19" s="1"/>
      <c r="FF19" s="1"/>
      <c r="FG19" s="1"/>
      <c r="FH19" s="1"/>
      <c r="FI19" s="1"/>
      <c r="FJ19" s="1"/>
      <c r="FK19" s="1"/>
      <c r="FL19" s="1"/>
      <c r="FM19" s="1"/>
      <c r="FN19" s="1"/>
      <c r="FO19" s="1"/>
      <c r="FP19" s="1"/>
      <c r="FQ19" s="1"/>
      <c r="FR19" s="1"/>
      <c r="FS19" s="3"/>
      <c r="FT19" s="2"/>
      <c r="FU19" s="1"/>
      <c r="FV19" s="1"/>
    </row>
    <row r="20" spans="5:179" ht="45.75" thickBot="1">
      <c r="E20" s="89" t="s">
        <v>55</v>
      </c>
      <c r="F20" s="80">
        <v>45062</v>
      </c>
      <c r="G20" s="34">
        <v>334994</v>
      </c>
      <c r="H20" s="34" t="s">
        <v>3121</v>
      </c>
      <c r="I20" s="34" t="s">
        <v>3122</v>
      </c>
      <c r="J20" s="34" t="s">
        <v>395</v>
      </c>
      <c r="K20" s="34"/>
      <c r="L20" s="34"/>
      <c r="M20" s="34"/>
      <c r="N20" s="34"/>
      <c r="O20" s="34"/>
      <c r="P20" s="34"/>
      <c r="Q20" s="34"/>
      <c r="R20" s="34" t="s">
        <v>395</v>
      </c>
      <c r="S20" s="34" t="s">
        <v>50</v>
      </c>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t="s">
        <v>50</v>
      </c>
      <c r="EX20" s="361" t="s">
        <v>3125</v>
      </c>
      <c r="EY20" s="362">
        <v>45063</v>
      </c>
      <c r="EZ20" s="362">
        <v>45065</v>
      </c>
      <c r="FA20" s="382"/>
      <c r="FB20" s="382"/>
      <c r="FC20" s="16" t="s">
        <v>3128</v>
      </c>
      <c r="FD20" s="1"/>
      <c r="FE20" s="1"/>
      <c r="FF20" s="1"/>
      <c r="FG20" s="1"/>
      <c r="FH20" s="1"/>
      <c r="FI20" s="1"/>
      <c r="FJ20" s="1"/>
      <c r="FK20" s="1"/>
      <c r="FL20" s="1"/>
      <c r="FM20" s="1"/>
      <c r="FN20" s="1"/>
      <c r="FO20" s="1"/>
      <c r="FP20" s="1"/>
      <c r="FQ20" s="1"/>
      <c r="FR20" s="1"/>
      <c r="FS20" s="3"/>
      <c r="FT20" s="2"/>
      <c r="FU20" s="1"/>
      <c r="FV20" s="1"/>
    </row>
    <row r="21" spans="5:179">
      <c r="E21" s="89" t="s">
        <v>59</v>
      </c>
      <c r="F21" s="80">
        <v>45064</v>
      </c>
      <c r="G21" s="34">
        <v>335533</v>
      </c>
      <c r="H21" s="34" t="s">
        <v>3129</v>
      </c>
      <c r="I21" s="34" t="s">
        <v>441</v>
      </c>
      <c r="J21" s="34" t="s">
        <v>395</v>
      </c>
      <c r="K21" s="1"/>
      <c r="L21" s="1"/>
      <c r="M21" s="1"/>
      <c r="N21" s="1"/>
      <c r="O21" s="1"/>
      <c r="P21" s="1"/>
      <c r="Q21" s="34"/>
      <c r="R21" s="34"/>
      <c r="S21" s="34"/>
      <c r="T21" s="34" t="s">
        <v>1467</v>
      </c>
      <c r="U21" s="34" t="s">
        <v>2407</v>
      </c>
      <c r="V21" s="34" t="s">
        <v>3137</v>
      </c>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t="s">
        <v>50</v>
      </c>
      <c r="EX21" s="1"/>
      <c r="EY21" s="1"/>
      <c r="EZ21" s="1"/>
      <c r="FA21" s="1"/>
      <c r="FB21" s="1"/>
      <c r="FC21" s="1"/>
      <c r="FD21" s="1"/>
      <c r="FE21" s="1"/>
      <c r="FF21" s="1"/>
      <c r="FG21" s="1"/>
      <c r="FH21" s="1"/>
      <c r="FI21" s="1"/>
      <c r="FJ21" s="1"/>
      <c r="FK21" s="1"/>
      <c r="FL21" s="1"/>
      <c r="FM21" s="1"/>
      <c r="FN21" s="1"/>
      <c r="FO21" s="1"/>
      <c r="FP21" s="1"/>
      <c r="FQ21" s="1"/>
      <c r="FR21" s="1"/>
      <c r="FS21" s="3"/>
      <c r="FT21" s="2"/>
      <c r="FU21" s="1"/>
      <c r="FV21" s="1"/>
    </row>
    <row r="22" spans="5:179">
      <c r="E22" s="89" t="s">
        <v>246</v>
      </c>
      <c r="F22" s="80">
        <v>45064</v>
      </c>
      <c r="G22" s="34">
        <v>335553</v>
      </c>
      <c r="H22" s="34" t="s">
        <v>3120</v>
      </c>
      <c r="I22" s="34" t="s">
        <v>2757</v>
      </c>
      <c r="J22" s="34" t="s">
        <v>395</v>
      </c>
      <c r="K22" s="1"/>
      <c r="L22" s="1"/>
      <c r="M22" s="1"/>
      <c r="N22" s="1"/>
      <c r="O22" s="1"/>
      <c r="P22" s="1"/>
      <c r="Q22" s="34"/>
      <c r="R22" s="34"/>
      <c r="S22" s="34"/>
      <c r="T22" s="34" t="s">
        <v>1467</v>
      </c>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t="s">
        <v>50</v>
      </c>
      <c r="EX22" s="1"/>
      <c r="EY22" s="1"/>
      <c r="EZ22" s="1"/>
      <c r="FA22" s="1"/>
      <c r="FB22" s="1"/>
      <c r="FC22" s="1"/>
      <c r="FD22" s="1"/>
      <c r="FE22" s="1"/>
      <c r="FF22" s="1"/>
      <c r="FG22" s="1"/>
      <c r="FH22" s="1"/>
      <c r="FI22" s="1"/>
      <c r="FJ22" s="1"/>
      <c r="FK22" s="1"/>
      <c r="FL22" s="1"/>
      <c r="FM22" s="1"/>
      <c r="FN22" s="1"/>
      <c r="FO22" s="1"/>
      <c r="FP22" s="1"/>
      <c r="FQ22" s="1"/>
      <c r="FR22" s="1"/>
      <c r="FS22" s="3"/>
      <c r="FT22" s="2"/>
      <c r="FU22" s="1"/>
      <c r="FV22" s="1"/>
    </row>
    <row r="23" spans="5:179" ht="13.9" customHeight="1">
      <c r="E23" s="89" t="s">
        <v>246</v>
      </c>
      <c r="F23" s="80">
        <v>45066</v>
      </c>
      <c r="G23" s="34">
        <v>336148</v>
      </c>
      <c r="H23" s="34" t="s">
        <v>3130</v>
      </c>
      <c r="I23" s="34" t="s">
        <v>3131</v>
      </c>
      <c r="J23" s="34" t="s">
        <v>395</v>
      </c>
      <c r="K23" s="1"/>
      <c r="L23" s="1"/>
      <c r="M23" s="1"/>
      <c r="N23" s="1"/>
      <c r="O23" s="1"/>
      <c r="P23" s="1"/>
      <c r="Q23" s="34"/>
      <c r="R23" s="34"/>
      <c r="S23" s="34"/>
      <c r="T23" s="34"/>
      <c r="U23" s="34" t="s">
        <v>1467</v>
      </c>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t="s">
        <v>50</v>
      </c>
      <c r="EX23" s="52"/>
      <c r="EY23" s="52"/>
      <c r="EZ23" s="53"/>
      <c r="FA23" s="53"/>
      <c r="FB23" s="53"/>
      <c r="FC23" s="1"/>
      <c r="FD23" s="1"/>
      <c r="FE23" s="1"/>
      <c r="FF23" s="1"/>
      <c r="FG23" s="1"/>
      <c r="FH23" s="1"/>
      <c r="FI23" s="1"/>
      <c r="FJ23" s="1"/>
      <c r="FK23" s="1"/>
      <c r="FL23" s="1"/>
      <c r="FM23" s="1"/>
      <c r="FN23" s="1"/>
      <c r="FO23" s="1"/>
      <c r="FP23" s="1"/>
      <c r="FQ23" s="1"/>
      <c r="FR23" s="1"/>
      <c r="FS23" s="3"/>
      <c r="FT23" s="2"/>
      <c r="FU23" s="1"/>
      <c r="FV23" s="1"/>
    </row>
    <row r="24" spans="5:179" ht="10.9" customHeight="1">
      <c r="E24" s="89" t="s">
        <v>3133</v>
      </c>
      <c r="F24" s="80">
        <v>45065</v>
      </c>
      <c r="G24" s="34">
        <v>335932</v>
      </c>
      <c r="H24" s="34" t="s">
        <v>3132</v>
      </c>
      <c r="I24" s="34" t="s">
        <v>3134</v>
      </c>
      <c r="J24" s="34" t="s">
        <v>395</v>
      </c>
      <c r="K24" s="1"/>
      <c r="L24" s="1"/>
      <c r="M24" s="1"/>
      <c r="N24" s="1"/>
      <c r="O24" s="1"/>
      <c r="P24" s="1"/>
      <c r="Q24" s="34"/>
      <c r="R24" s="34"/>
      <c r="S24" s="34"/>
      <c r="T24" s="34"/>
      <c r="U24" s="34" t="s">
        <v>3135</v>
      </c>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t="s">
        <v>49</v>
      </c>
      <c r="FC24" s="274"/>
      <c r="FD24" s="1"/>
      <c r="FE24" s="1"/>
      <c r="FF24" s="1"/>
      <c r="FG24" s="1"/>
      <c r="FH24" s="1"/>
      <c r="FI24" s="1"/>
      <c r="FJ24" s="1"/>
      <c r="FK24" s="1"/>
      <c r="FL24" s="1"/>
      <c r="FM24" s="1"/>
      <c r="FN24" s="1"/>
      <c r="FO24" s="1"/>
      <c r="FP24" s="1"/>
      <c r="FQ24" s="1"/>
      <c r="FR24" s="1"/>
      <c r="FS24" s="3"/>
      <c r="FT24" s="2"/>
      <c r="FU24" s="1"/>
      <c r="FV24" s="1"/>
    </row>
    <row r="25" spans="5:179">
      <c r="E25" s="89" t="s">
        <v>55</v>
      </c>
      <c r="F25" s="80">
        <v>45066</v>
      </c>
      <c r="G25" s="34">
        <v>333571</v>
      </c>
      <c r="H25" s="34" t="s">
        <v>3136</v>
      </c>
      <c r="I25" s="34" t="s">
        <v>1671</v>
      </c>
      <c r="J25" s="34" t="s">
        <v>395</v>
      </c>
      <c r="K25" s="1"/>
      <c r="L25" s="1"/>
      <c r="M25" s="1"/>
      <c r="N25" s="1"/>
      <c r="O25" s="1"/>
      <c r="P25" s="1"/>
      <c r="Q25" s="34"/>
      <c r="R25" s="34"/>
      <c r="S25" s="34"/>
      <c r="T25" s="34"/>
      <c r="U25" s="34" t="s">
        <v>395</v>
      </c>
      <c r="V25" s="34" t="s">
        <v>3137</v>
      </c>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t="s">
        <v>50</v>
      </c>
      <c r="FC25" s="274"/>
      <c r="FD25" s="1"/>
      <c r="FE25" s="1"/>
      <c r="FF25" s="1"/>
      <c r="FG25" s="1"/>
      <c r="FH25" s="1"/>
      <c r="FI25" s="1"/>
      <c r="FJ25" s="1"/>
      <c r="FK25" s="1"/>
      <c r="FL25" s="1"/>
      <c r="FM25" s="1"/>
      <c r="FN25" s="1"/>
      <c r="FO25" s="1"/>
      <c r="FP25" s="1"/>
      <c r="FQ25" s="1"/>
      <c r="FR25" s="1"/>
      <c r="FS25" s="3"/>
      <c r="FT25" s="2"/>
      <c r="FU25" s="1"/>
      <c r="FV25" s="1"/>
    </row>
    <row r="26" spans="5:179">
      <c r="E26" s="89" t="s">
        <v>3133</v>
      </c>
      <c r="F26" s="80">
        <v>45069</v>
      </c>
      <c r="G26" s="34">
        <v>337099</v>
      </c>
      <c r="H26" s="34" t="s">
        <v>3138</v>
      </c>
      <c r="I26" s="34" t="s">
        <v>3134</v>
      </c>
      <c r="J26" s="34" t="s">
        <v>395</v>
      </c>
      <c r="K26" s="1"/>
      <c r="L26" s="1"/>
      <c r="M26" s="1"/>
      <c r="N26" s="1"/>
      <c r="O26" s="1"/>
      <c r="P26" s="1"/>
      <c r="Q26" s="34"/>
      <c r="R26" s="34"/>
      <c r="S26" s="34"/>
      <c r="T26" s="34"/>
      <c r="U26" s="34"/>
      <c r="V26" s="34"/>
      <c r="W26" s="34" t="s">
        <v>3139</v>
      </c>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t="s">
        <v>50</v>
      </c>
      <c r="EX26" s="4"/>
      <c r="EY26" s="4"/>
      <c r="EZ26" s="4"/>
      <c r="FA26" s="4"/>
      <c r="FB26" s="4"/>
      <c r="FC26" s="1"/>
      <c r="FD26" s="1"/>
      <c r="FE26" s="1"/>
      <c r="FF26" s="1"/>
      <c r="FG26" s="1"/>
      <c r="FH26" s="1"/>
      <c r="FI26" s="1"/>
      <c r="FJ26" s="1"/>
      <c r="FK26" s="1"/>
      <c r="FL26" s="1"/>
      <c r="FM26" s="1"/>
      <c r="FN26" s="1"/>
      <c r="FO26" s="1"/>
      <c r="FP26" s="1"/>
      <c r="FQ26" s="1"/>
      <c r="FR26" s="1"/>
      <c r="FS26" s="3"/>
      <c r="FT26" s="2"/>
      <c r="FU26" s="1"/>
      <c r="FV26" s="1"/>
    </row>
    <row r="27" spans="5:179">
      <c r="E27" s="89" t="s">
        <v>3133</v>
      </c>
      <c r="F27" s="80">
        <v>45069</v>
      </c>
      <c r="G27" s="34">
        <v>337405</v>
      </c>
      <c r="H27" s="34" t="s">
        <v>3140</v>
      </c>
      <c r="I27" s="34" t="s">
        <v>3141</v>
      </c>
      <c r="J27" s="34" t="s">
        <v>395</v>
      </c>
      <c r="K27" s="1"/>
      <c r="L27" s="1"/>
      <c r="M27" s="1"/>
      <c r="N27" s="1"/>
      <c r="O27" s="1"/>
      <c r="P27" s="1"/>
      <c r="Q27" s="34"/>
      <c r="R27" s="34"/>
      <c r="S27" s="34"/>
      <c r="T27" s="34"/>
      <c r="U27" s="34"/>
      <c r="V27" s="34"/>
      <c r="W27" s="34" t="s">
        <v>1467</v>
      </c>
      <c r="X27" s="34"/>
      <c r="Y27" s="34" t="s">
        <v>50</v>
      </c>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t="s">
        <v>50</v>
      </c>
      <c r="EX27" s="1"/>
      <c r="EY27" s="1"/>
      <c r="EZ27" s="1"/>
      <c r="FA27" s="1"/>
      <c r="FB27" s="1"/>
      <c r="FC27" s="1"/>
      <c r="FD27" s="1"/>
      <c r="FE27" s="1"/>
      <c r="FF27" s="1"/>
      <c r="FG27" s="1"/>
      <c r="FH27" s="1"/>
      <c r="FI27" s="1"/>
      <c r="FJ27" s="1"/>
      <c r="FK27" s="1"/>
      <c r="FL27" s="1"/>
      <c r="FM27" s="1"/>
      <c r="FN27" s="1"/>
      <c r="FO27" s="1"/>
      <c r="FP27" s="1"/>
      <c r="FQ27" s="1"/>
      <c r="FR27" s="1"/>
      <c r="FS27" s="3"/>
      <c r="FT27" s="2"/>
      <c r="FU27" s="1"/>
      <c r="FV27" s="1"/>
    </row>
    <row r="28" spans="5:179">
      <c r="E28" s="89" t="s">
        <v>3133</v>
      </c>
      <c r="F28" s="80">
        <v>45070</v>
      </c>
      <c r="G28" s="34">
        <v>337750</v>
      </c>
      <c r="H28" s="34" t="s">
        <v>3140</v>
      </c>
      <c r="I28" s="34" t="s">
        <v>3141</v>
      </c>
      <c r="J28" s="34" t="s">
        <v>395</v>
      </c>
      <c r="K28" s="1"/>
      <c r="L28" s="1"/>
      <c r="M28" s="1"/>
      <c r="N28" s="1"/>
      <c r="O28" s="1"/>
      <c r="P28" s="1"/>
      <c r="Q28" s="34"/>
      <c r="R28" s="34"/>
      <c r="S28" s="34"/>
      <c r="T28" s="34"/>
      <c r="U28" s="34"/>
      <c r="V28" s="34"/>
      <c r="W28" s="34"/>
      <c r="X28" s="34" t="s">
        <v>2407</v>
      </c>
      <c r="Y28" s="34" t="s">
        <v>50</v>
      </c>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t="s">
        <v>50</v>
      </c>
      <c r="EX28" s="1"/>
      <c r="EY28" s="1"/>
      <c r="EZ28" s="1"/>
      <c r="FA28" s="1"/>
      <c r="FB28" s="1"/>
      <c r="FC28" s="1"/>
      <c r="FD28" s="1"/>
      <c r="FE28" s="1"/>
      <c r="FF28" s="1"/>
      <c r="FG28" s="1"/>
      <c r="FH28" s="1"/>
      <c r="FI28" s="1"/>
      <c r="FJ28" s="1"/>
      <c r="FK28" s="1"/>
      <c r="FL28" s="1"/>
      <c r="FM28" s="1"/>
      <c r="FN28" s="1"/>
      <c r="FO28" s="1"/>
      <c r="FP28" s="1"/>
      <c r="FQ28" s="1"/>
      <c r="FR28" s="1"/>
      <c r="FS28" s="3"/>
      <c r="FT28" s="2"/>
      <c r="FU28" s="1"/>
      <c r="FV28" s="1"/>
    </row>
    <row r="29" spans="5:179">
      <c r="E29" s="89" t="s">
        <v>246</v>
      </c>
      <c r="F29" s="80">
        <v>45080</v>
      </c>
      <c r="G29" s="34">
        <v>340569</v>
      </c>
      <c r="H29" s="34" t="s">
        <v>3070</v>
      </c>
      <c r="I29" s="34" t="s">
        <v>3174</v>
      </c>
      <c r="J29" s="34" t="s">
        <v>395</v>
      </c>
      <c r="K29" s="1"/>
      <c r="L29" s="1"/>
      <c r="M29" s="1"/>
      <c r="N29" s="1"/>
      <c r="O29" s="1"/>
      <c r="P29" s="1"/>
      <c r="Q29" s="1"/>
      <c r="R29" s="1"/>
      <c r="S29" s="1"/>
      <c r="T29" s="1"/>
      <c r="U29" s="1"/>
      <c r="V29" s="34"/>
      <c r="W29" s="34"/>
      <c r="X29" s="34"/>
      <c r="Y29" s="34"/>
      <c r="Z29" s="34" t="s">
        <v>1467</v>
      </c>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t="s">
        <v>50</v>
      </c>
      <c r="EX29" s="1"/>
      <c r="EY29" s="1"/>
      <c r="EZ29" s="1"/>
      <c r="FA29" s="1"/>
      <c r="FB29" s="1"/>
      <c r="FC29" s="1"/>
      <c r="FD29" s="1"/>
      <c r="FE29" s="1"/>
      <c r="FF29" s="1"/>
      <c r="FG29" s="1"/>
      <c r="FH29" s="1"/>
      <c r="FI29" s="1"/>
      <c r="FJ29" s="1"/>
      <c r="FK29" s="1"/>
      <c r="FL29" s="1"/>
      <c r="FM29" s="1"/>
      <c r="FN29" s="1"/>
      <c r="FO29" s="1"/>
      <c r="FP29" s="1"/>
      <c r="FQ29" s="1"/>
      <c r="FR29" s="1"/>
      <c r="FS29" s="3"/>
      <c r="FT29" s="2"/>
      <c r="FU29" s="1"/>
      <c r="FV29" s="1"/>
    </row>
    <row r="30" spans="5:179" ht="24" customHeight="1">
      <c r="E30" s="89" t="s">
        <v>55</v>
      </c>
      <c r="F30" s="80">
        <v>45083</v>
      </c>
      <c r="G30" s="34">
        <v>342075</v>
      </c>
      <c r="H30" s="34" t="s">
        <v>3116</v>
      </c>
      <c r="I30" s="34" t="s">
        <v>3175</v>
      </c>
      <c r="J30" s="34" t="s">
        <v>395</v>
      </c>
      <c r="K30" s="1"/>
      <c r="L30" s="1"/>
      <c r="M30" s="1"/>
      <c r="N30" s="1"/>
      <c r="O30" s="1"/>
      <c r="P30" s="1"/>
      <c r="Q30" s="1"/>
      <c r="R30" s="1"/>
      <c r="S30" s="1"/>
      <c r="T30" s="1"/>
      <c r="U30" s="1"/>
      <c r="V30" s="34"/>
      <c r="W30" s="34"/>
      <c r="X30" s="34"/>
      <c r="Y30" s="34"/>
      <c r="Z30" s="34"/>
      <c r="AA30" s="34" t="s">
        <v>395</v>
      </c>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t="s">
        <v>50</v>
      </c>
      <c r="EX30" s="1"/>
      <c r="EY30" s="1"/>
      <c r="EZ30" s="1"/>
      <c r="FA30" s="1"/>
      <c r="FB30" s="1"/>
      <c r="FC30" s="1"/>
      <c r="FD30" s="1"/>
      <c r="FE30" s="1"/>
      <c r="FF30" s="1"/>
      <c r="FG30" s="1"/>
      <c r="FH30" s="1"/>
      <c r="FI30" s="1"/>
      <c r="FJ30" s="1"/>
      <c r="FK30" s="1"/>
      <c r="FL30" s="1"/>
      <c r="FM30" s="1"/>
      <c r="FN30" s="1"/>
      <c r="FO30" s="1"/>
      <c r="FP30" s="1"/>
      <c r="FQ30" s="1"/>
      <c r="FR30" s="1"/>
      <c r="FS30" s="3"/>
      <c r="FT30" s="330"/>
      <c r="FU30" s="52"/>
      <c r="FV30" s="52"/>
    </row>
    <row r="31" spans="5:179">
      <c r="E31" s="89" t="s">
        <v>525</v>
      </c>
      <c r="F31" s="80">
        <v>45083</v>
      </c>
      <c r="G31" s="34">
        <v>342116</v>
      </c>
      <c r="H31" s="34" t="s">
        <v>3176</v>
      </c>
      <c r="I31" s="34" t="s">
        <v>3177</v>
      </c>
      <c r="J31" s="34" t="s">
        <v>395</v>
      </c>
      <c r="K31" s="1"/>
      <c r="L31" s="1"/>
      <c r="M31" s="1"/>
      <c r="N31" s="1"/>
      <c r="O31" s="1"/>
      <c r="P31" s="1"/>
      <c r="Q31" s="1"/>
      <c r="R31" s="1"/>
      <c r="S31" s="1"/>
      <c r="T31" s="1"/>
      <c r="U31" s="1"/>
      <c r="V31" s="34"/>
      <c r="W31" s="34"/>
      <c r="X31" s="34"/>
      <c r="Y31" s="34"/>
      <c r="Z31" s="34"/>
      <c r="AA31" s="34" t="s">
        <v>395</v>
      </c>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t="s">
        <v>50</v>
      </c>
      <c r="EX31" s="1"/>
      <c r="EY31" s="1"/>
      <c r="EZ31" s="1"/>
      <c r="FA31" s="1"/>
      <c r="FB31" s="1"/>
      <c r="FC31" s="1"/>
      <c r="FD31" s="1"/>
      <c r="FE31" s="1"/>
      <c r="FF31" s="1"/>
      <c r="FG31" s="1"/>
      <c r="FH31" s="1"/>
      <c r="FI31" s="1"/>
      <c r="FJ31" s="1"/>
      <c r="FK31" s="1"/>
      <c r="FL31" s="1"/>
      <c r="FM31" s="1"/>
      <c r="FN31" s="1"/>
      <c r="FO31" s="1"/>
      <c r="FP31" s="1"/>
      <c r="FQ31" s="1"/>
      <c r="FR31" s="1"/>
      <c r="FS31" s="3"/>
      <c r="FT31" s="2"/>
      <c r="FU31" s="1"/>
      <c r="FV31" s="1"/>
      <c r="FW31" s="1"/>
    </row>
    <row r="32" spans="5:179">
      <c r="E32" s="89" t="s">
        <v>55</v>
      </c>
      <c r="F32" s="80">
        <v>45084</v>
      </c>
      <c r="G32" s="34">
        <v>342393</v>
      </c>
      <c r="H32" s="34" t="s">
        <v>575</v>
      </c>
      <c r="I32" s="34" t="s">
        <v>3178</v>
      </c>
      <c r="J32" s="34" t="s">
        <v>395</v>
      </c>
      <c r="K32" s="1"/>
      <c r="L32" s="1"/>
      <c r="M32" s="1"/>
      <c r="N32" s="1"/>
      <c r="O32" s="1"/>
      <c r="P32" s="1"/>
      <c r="Q32" s="1"/>
      <c r="R32" s="1"/>
      <c r="S32" s="1"/>
      <c r="T32" s="1"/>
      <c r="U32" s="1"/>
      <c r="V32" s="34"/>
      <c r="W32" s="34"/>
      <c r="X32" s="34"/>
      <c r="Y32" s="34"/>
      <c r="Z32" s="34"/>
      <c r="AA32" s="34"/>
      <c r="AB32" s="34" t="s">
        <v>395</v>
      </c>
      <c r="AC32" s="34"/>
      <c r="AD32" s="34"/>
      <c r="AE32" s="34" t="s">
        <v>50</v>
      </c>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t="s">
        <v>50</v>
      </c>
      <c r="EX32" s="1"/>
      <c r="EY32" s="1"/>
      <c r="EZ32" s="1"/>
      <c r="FA32" s="1"/>
      <c r="FB32" s="1"/>
      <c r="FC32" s="1"/>
      <c r="FD32" s="1"/>
      <c r="FE32" s="1"/>
      <c r="FF32" s="1"/>
      <c r="FG32" s="1"/>
      <c r="FH32" s="1"/>
      <c r="FI32" s="1"/>
      <c r="FJ32" s="1"/>
      <c r="FK32" s="1"/>
      <c r="FL32" s="1"/>
      <c r="FM32" s="1"/>
      <c r="FN32" s="1"/>
      <c r="FO32" s="1"/>
      <c r="FP32" s="1"/>
      <c r="FQ32" s="1"/>
      <c r="FR32" s="1"/>
      <c r="FS32" s="3"/>
      <c r="FT32" s="2"/>
      <c r="FU32" s="1"/>
      <c r="FV32" s="1"/>
      <c r="FW32" s="1"/>
    </row>
    <row r="33" spans="2:179">
      <c r="E33" s="89" t="s">
        <v>525</v>
      </c>
      <c r="F33" s="80">
        <v>45087</v>
      </c>
      <c r="G33" s="34">
        <v>342801</v>
      </c>
      <c r="H33" s="34" t="s">
        <v>3179</v>
      </c>
      <c r="I33" s="34" t="s">
        <v>3180</v>
      </c>
      <c r="J33" s="34" t="s">
        <v>395</v>
      </c>
      <c r="K33" s="1"/>
      <c r="L33" s="1"/>
      <c r="M33" s="1"/>
      <c r="N33" s="1"/>
      <c r="O33" s="1"/>
      <c r="P33" s="1"/>
      <c r="Q33" s="1"/>
      <c r="R33" s="1"/>
      <c r="S33" s="1"/>
      <c r="T33" s="1"/>
      <c r="U33" s="1"/>
      <c r="V33" s="31"/>
      <c r="W33" s="31"/>
      <c r="X33" s="31"/>
      <c r="Y33" s="31"/>
      <c r="Z33" s="34"/>
      <c r="AA33" s="34"/>
      <c r="AB33" s="34"/>
      <c r="AC33" s="34"/>
      <c r="AD33" s="34" t="s">
        <v>1411</v>
      </c>
      <c r="AE33" s="34" t="s">
        <v>3187</v>
      </c>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t="s">
        <v>50</v>
      </c>
      <c r="EX33" s="1"/>
      <c r="EY33" s="1"/>
      <c r="EZ33" s="1"/>
      <c r="FA33" s="1"/>
      <c r="FB33" s="1"/>
      <c r="FC33" s="1"/>
      <c r="FD33" s="1"/>
      <c r="FE33" s="1"/>
      <c r="FF33" s="1"/>
      <c r="FG33" s="1"/>
      <c r="FH33" s="1"/>
      <c r="FI33" s="1"/>
      <c r="FJ33" s="1"/>
      <c r="FK33" s="1"/>
      <c r="FL33" s="1"/>
      <c r="FM33" s="1"/>
      <c r="FN33" s="1"/>
      <c r="FO33" s="1"/>
      <c r="FP33" s="1"/>
      <c r="FQ33" s="1"/>
      <c r="FR33" s="1"/>
      <c r="FS33" s="3"/>
      <c r="FT33" s="2"/>
      <c r="FU33" s="1"/>
      <c r="FV33" s="1"/>
      <c r="FW33" s="1"/>
    </row>
    <row r="34" spans="2:179" ht="30">
      <c r="E34" s="89" t="s">
        <v>525</v>
      </c>
      <c r="F34" s="80">
        <v>45087</v>
      </c>
      <c r="G34" s="34">
        <v>342984</v>
      </c>
      <c r="H34" s="34" t="s">
        <v>1177</v>
      </c>
      <c r="I34" s="34" t="s">
        <v>441</v>
      </c>
      <c r="J34" s="34" t="s">
        <v>395</v>
      </c>
      <c r="K34" s="1"/>
      <c r="L34" s="1"/>
      <c r="M34" s="1"/>
      <c r="N34" s="1"/>
      <c r="O34" s="1"/>
      <c r="P34" s="1"/>
      <c r="Q34" s="1"/>
      <c r="R34" s="1"/>
      <c r="S34" s="1"/>
      <c r="T34" s="1"/>
      <c r="U34" s="1"/>
      <c r="V34" s="31"/>
      <c r="W34" s="31"/>
      <c r="X34" s="31"/>
      <c r="Y34" s="31"/>
      <c r="Z34" s="34"/>
      <c r="AA34" s="34"/>
      <c r="AB34" s="34"/>
      <c r="AC34" s="34"/>
      <c r="AD34" s="34" t="s">
        <v>1411</v>
      </c>
      <c r="AE34" s="34" t="s">
        <v>3190</v>
      </c>
      <c r="AF34" s="34" t="s">
        <v>1467</v>
      </c>
      <c r="AG34" s="35" t="s">
        <v>3192</v>
      </c>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4" t="s">
        <v>50</v>
      </c>
      <c r="EX34" s="1"/>
      <c r="EY34" s="1"/>
      <c r="EZ34" s="1"/>
      <c r="FA34" s="1"/>
      <c r="FB34" s="1"/>
      <c r="FC34" s="1"/>
      <c r="FD34" s="1"/>
      <c r="FE34" s="1"/>
      <c r="FF34" s="1"/>
      <c r="FG34" s="1"/>
      <c r="FH34" s="1"/>
      <c r="FI34" s="1"/>
      <c r="FJ34" s="1"/>
      <c r="FK34" s="1"/>
      <c r="FL34" s="1"/>
      <c r="FM34" s="1"/>
      <c r="FN34" s="1"/>
      <c r="FO34" s="1"/>
      <c r="FP34" s="1"/>
      <c r="FQ34" s="1"/>
      <c r="FR34" s="1"/>
      <c r="FS34" s="3"/>
      <c r="FT34" s="2"/>
      <c r="FU34" s="1"/>
      <c r="FV34" s="1"/>
      <c r="FW34" s="1"/>
    </row>
    <row r="35" spans="2:179" ht="15" customHeight="1">
      <c r="E35" s="89" t="s">
        <v>525</v>
      </c>
      <c r="F35" s="80">
        <v>45087</v>
      </c>
      <c r="G35" s="34">
        <v>342992</v>
      </c>
      <c r="H35" s="34" t="s">
        <v>3181</v>
      </c>
      <c r="I35" s="34" t="s">
        <v>3182</v>
      </c>
      <c r="J35" s="34" t="s">
        <v>395</v>
      </c>
      <c r="K35" s="1"/>
      <c r="L35" s="1"/>
      <c r="M35" s="1"/>
      <c r="N35" s="1"/>
      <c r="O35" s="1"/>
      <c r="P35" s="1"/>
      <c r="Q35" s="1"/>
      <c r="R35" s="1"/>
      <c r="S35" s="1"/>
      <c r="T35" s="1"/>
      <c r="U35" s="1"/>
      <c r="V35" s="31"/>
      <c r="W35" s="31"/>
      <c r="X35" s="31"/>
      <c r="Y35" s="31"/>
      <c r="Z35" s="34"/>
      <c r="AA35" s="34"/>
      <c r="AB35" s="34"/>
      <c r="AC35" s="34"/>
      <c r="AD35" s="34" t="s">
        <v>2407</v>
      </c>
      <c r="AE35" s="34"/>
      <c r="AF35" s="34" t="s">
        <v>2063</v>
      </c>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t="s">
        <v>50</v>
      </c>
      <c r="EX35" s="1"/>
      <c r="EY35" s="1"/>
      <c r="EZ35" s="1"/>
      <c r="FA35" s="1"/>
      <c r="FB35" s="1"/>
      <c r="FC35" s="1"/>
      <c r="FD35" s="1"/>
      <c r="FE35" s="1"/>
      <c r="FF35" s="1"/>
      <c r="FG35" s="1"/>
      <c r="FH35" s="1"/>
      <c r="FI35" s="1"/>
      <c r="FJ35" s="1"/>
      <c r="FK35" s="1"/>
      <c r="FL35" s="1"/>
      <c r="FM35" s="1"/>
      <c r="FN35" s="1"/>
      <c r="FO35" s="1"/>
      <c r="FP35" s="1"/>
      <c r="FQ35" s="1"/>
      <c r="FR35" s="1"/>
      <c r="FS35" s="3"/>
      <c r="FT35" s="2"/>
      <c r="FU35" s="1"/>
      <c r="FV35" s="1"/>
      <c r="FW35" s="1"/>
    </row>
    <row r="36" spans="2:179">
      <c r="E36" s="89" t="s">
        <v>525</v>
      </c>
      <c r="F36" s="80">
        <v>45087</v>
      </c>
      <c r="G36" s="34">
        <v>342982</v>
      </c>
      <c r="H36" s="34" t="s">
        <v>3176</v>
      </c>
      <c r="I36" s="34" t="s">
        <v>3182</v>
      </c>
      <c r="J36" s="34" t="s">
        <v>395</v>
      </c>
      <c r="K36" s="1"/>
      <c r="L36" s="1"/>
      <c r="M36" s="1"/>
      <c r="N36" s="1"/>
      <c r="O36" s="1"/>
      <c r="P36" s="1"/>
      <c r="Q36" s="1"/>
      <c r="R36" s="1"/>
      <c r="S36" s="1"/>
      <c r="T36" s="1"/>
      <c r="U36" s="1"/>
      <c r="V36" s="31"/>
      <c r="W36" s="31"/>
      <c r="X36" s="31"/>
      <c r="Y36" s="31"/>
      <c r="Z36" s="34"/>
      <c r="AA36" s="34"/>
      <c r="AB36" s="34"/>
      <c r="AC36" s="34"/>
      <c r="AD36" s="34" t="s">
        <v>2407</v>
      </c>
      <c r="AE36" s="34" t="s">
        <v>2542</v>
      </c>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t="s">
        <v>50</v>
      </c>
      <c r="EX36" s="1"/>
      <c r="EY36" s="1"/>
      <c r="EZ36" s="1"/>
      <c r="FA36" s="1"/>
      <c r="FB36" s="1"/>
      <c r="FC36" s="1"/>
      <c r="FD36" s="1"/>
      <c r="FE36" s="1"/>
      <c r="FF36" s="1"/>
      <c r="FG36" s="1"/>
      <c r="FH36" s="1"/>
      <c r="FI36" s="1"/>
      <c r="FJ36" s="1"/>
      <c r="FK36" s="1"/>
      <c r="FL36" s="1"/>
      <c r="FM36" s="1"/>
      <c r="FN36" s="1"/>
      <c r="FO36" s="1"/>
      <c r="FP36" s="1"/>
      <c r="FQ36" s="1"/>
      <c r="FR36" s="1"/>
      <c r="FS36" s="3"/>
      <c r="FT36" s="2"/>
      <c r="FU36" s="1"/>
      <c r="FV36" s="1"/>
      <c r="FW36" s="1"/>
    </row>
    <row r="37" spans="2:179">
      <c r="E37" s="89" t="s">
        <v>3040</v>
      </c>
      <c r="F37" s="80">
        <v>45087</v>
      </c>
      <c r="G37" s="34">
        <v>342814</v>
      </c>
      <c r="H37" s="34" t="s">
        <v>3183</v>
      </c>
      <c r="I37" s="34" t="s">
        <v>441</v>
      </c>
      <c r="J37" s="34" t="s">
        <v>395</v>
      </c>
      <c r="K37" s="1"/>
      <c r="L37" s="1"/>
      <c r="M37" s="1"/>
      <c r="N37" s="1"/>
      <c r="O37" s="1"/>
      <c r="P37" s="1"/>
      <c r="Q37" s="1"/>
      <c r="R37" s="1"/>
      <c r="S37" s="1"/>
      <c r="T37" s="1"/>
      <c r="U37" s="1"/>
      <c r="V37" s="31"/>
      <c r="W37" s="31"/>
      <c r="X37" s="31"/>
      <c r="Y37" s="31"/>
      <c r="Z37" s="34"/>
      <c r="AA37" s="34"/>
      <c r="AB37" s="34"/>
      <c r="AC37" s="34"/>
      <c r="AD37" s="34" t="s">
        <v>2407</v>
      </c>
      <c r="AE37" s="34"/>
      <c r="AF37" s="34" t="s">
        <v>2542</v>
      </c>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t="s">
        <v>50</v>
      </c>
      <c r="EX37" s="1"/>
      <c r="EY37" s="1"/>
      <c r="EZ37" s="1"/>
      <c r="FA37" s="1"/>
      <c r="FB37" s="1"/>
      <c r="FC37" s="1"/>
      <c r="FD37" s="1"/>
      <c r="FE37" s="1"/>
      <c r="FF37" s="1"/>
      <c r="FG37" s="1"/>
      <c r="FH37" s="1"/>
      <c r="FI37" s="1"/>
      <c r="FJ37" s="1"/>
      <c r="FK37" s="1"/>
      <c r="FL37" s="1"/>
      <c r="FM37" s="1"/>
      <c r="FN37" s="1"/>
      <c r="FO37" s="1"/>
      <c r="FP37" s="1"/>
      <c r="FQ37" s="1"/>
      <c r="FR37" s="1"/>
      <c r="FS37" s="3"/>
      <c r="FT37" s="2"/>
      <c r="FU37" s="1"/>
      <c r="FV37" s="1"/>
      <c r="FW37" s="1"/>
    </row>
    <row r="38" spans="2:179">
      <c r="E38" s="89" t="s">
        <v>525</v>
      </c>
      <c r="F38" s="80">
        <v>45087</v>
      </c>
      <c r="G38" s="34">
        <v>342805</v>
      </c>
      <c r="H38" s="34" t="s">
        <v>3184</v>
      </c>
      <c r="I38" s="34" t="s">
        <v>441</v>
      </c>
      <c r="J38" s="34" t="s">
        <v>395</v>
      </c>
      <c r="K38" s="1"/>
      <c r="L38" s="1"/>
      <c r="M38" s="1"/>
      <c r="N38" s="1"/>
      <c r="O38" s="1"/>
      <c r="P38" s="1"/>
      <c r="Q38" s="1"/>
      <c r="R38" s="1"/>
      <c r="S38" s="1"/>
      <c r="T38" s="1"/>
      <c r="U38" s="1"/>
      <c r="V38" s="31"/>
      <c r="W38" s="31"/>
      <c r="X38" s="31"/>
      <c r="Y38" s="31"/>
      <c r="Z38" s="31"/>
      <c r="AA38" s="31"/>
      <c r="AB38" s="34"/>
      <c r="AC38" s="34"/>
      <c r="AD38" s="34" t="s">
        <v>1411</v>
      </c>
      <c r="AE38" s="34"/>
      <c r="AF38" s="34" t="s">
        <v>2988</v>
      </c>
      <c r="AG38" s="34" t="s">
        <v>1467</v>
      </c>
      <c r="AH38" s="34"/>
      <c r="AI38" s="34" t="s">
        <v>50</v>
      </c>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t="s">
        <v>50</v>
      </c>
      <c r="EX38" s="1"/>
      <c r="EY38" s="1"/>
      <c r="EZ38" s="1"/>
      <c r="FA38" s="1"/>
      <c r="FB38" s="1"/>
      <c r="FC38" s="1"/>
      <c r="FD38" s="1"/>
      <c r="FE38" s="1"/>
      <c r="FF38" s="1"/>
      <c r="FG38" s="1"/>
      <c r="FH38" s="1"/>
      <c r="FI38" s="1"/>
      <c r="FJ38" s="1"/>
      <c r="FK38" s="1"/>
      <c r="FL38" s="1"/>
      <c r="FM38" s="1"/>
      <c r="FN38" s="1"/>
      <c r="FO38" s="1"/>
      <c r="FP38" s="1"/>
      <c r="FQ38" s="1"/>
      <c r="FR38" s="1"/>
      <c r="FS38" s="3"/>
      <c r="FT38" s="2"/>
      <c r="FU38" s="1"/>
      <c r="FV38" s="1"/>
      <c r="FW38" s="1"/>
    </row>
    <row r="39" spans="2:179">
      <c r="E39" s="89" t="s">
        <v>246</v>
      </c>
      <c r="F39" s="80">
        <v>45088</v>
      </c>
      <c r="G39" s="34">
        <v>343678</v>
      </c>
      <c r="H39" s="34" t="s">
        <v>2851</v>
      </c>
      <c r="I39" s="34" t="s">
        <v>757</v>
      </c>
      <c r="J39" s="34" t="s">
        <v>395</v>
      </c>
      <c r="K39" s="1"/>
      <c r="L39" s="1"/>
      <c r="M39" s="1"/>
      <c r="N39" s="1"/>
      <c r="O39" s="1"/>
      <c r="P39" s="1"/>
      <c r="Q39" s="1"/>
      <c r="R39" s="1"/>
      <c r="S39" s="1"/>
      <c r="T39" s="1"/>
      <c r="U39" s="1"/>
      <c r="V39" s="1"/>
      <c r="W39" s="1"/>
      <c r="X39" s="1"/>
      <c r="Y39" s="1"/>
      <c r="Z39" s="34"/>
      <c r="AA39" s="34"/>
      <c r="AB39" s="34"/>
      <c r="AC39" s="34"/>
      <c r="AD39" s="34"/>
      <c r="AE39" s="34" t="s">
        <v>1467</v>
      </c>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t="s">
        <v>50</v>
      </c>
      <c r="EX39" s="1"/>
      <c r="EY39" s="1"/>
      <c r="EZ39" s="1"/>
      <c r="FA39" s="1"/>
      <c r="FB39" s="1"/>
      <c r="FC39" s="1"/>
      <c r="FD39" s="1"/>
      <c r="FE39" s="1"/>
      <c r="FF39" s="1"/>
      <c r="FG39" s="1"/>
      <c r="FH39" s="1"/>
      <c r="FI39" s="1"/>
      <c r="FJ39" s="1"/>
      <c r="FK39" s="1"/>
      <c r="FL39" s="1"/>
      <c r="FM39" s="1"/>
      <c r="FN39" s="1"/>
      <c r="FO39" s="1"/>
      <c r="FP39" s="1"/>
      <c r="FQ39" s="1"/>
      <c r="FR39" s="1"/>
      <c r="FS39" s="3"/>
      <c r="FT39" s="1"/>
      <c r="FU39" s="1"/>
      <c r="FV39" s="1"/>
      <c r="FW39" s="1"/>
    </row>
    <row r="40" spans="2:179" ht="30">
      <c r="E40" s="89" t="s">
        <v>3186</v>
      </c>
      <c r="F40" s="80">
        <v>45086</v>
      </c>
      <c r="G40" s="34">
        <v>342981</v>
      </c>
      <c r="H40" s="34" t="s">
        <v>3185</v>
      </c>
      <c r="I40" s="34" t="s">
        <v>1817</v>
      </c>
      <c r="J40" s="34" t="s">
        <v>395</v>
      </c>
      <c r="K40" s="1"/>
      <c r="L40" s="1"/>
      <c r="M40" s="1"/>
      <c r="N40" s="1"/>
      <c r="O40" s="1"/>
      <c r="P40" s="1"/>
      <c r="Q40" s="1"/>
      <c r="R40" s="1"/>
      <c r="S40" s="1"/>
      <c r="T40" s="1"/>
      <c r="U40" s="1"/>
      <c r="V40" s="1"/>
      <c r="W40" s="1"/>
      <c r="X40" s="1"/>
      <c r="Y40" s="1"/>
      <c r="Z40" s="34"/>
      <c r="AA40" s="34"/>
      <c r="AB40" s="34"/>
      <c r="AC40" s="34"/>
      <c r="AD40" s="34"/>
      <c r="AE40" s="34" t="s">
        <v>1467</v>
      </c>
      <c r="AF40" s="35" t="s">
        <v>3191</v>
      </c>
      <c r="AG40" s="35" t="s">
        <v>1467</v>
      </c>
      <c r="AH40" s="35"/>
      <c r="AI40" s="35" t="s">
        <v>2063</v>
      </c>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c r="CT40" s="35"/>
      <c r="CU40" s="35"/>
      <c r="CV40" s="35"/>
      <c r="CW40" s="35"/>
      <c r="CX40" s="35"/>
      <c r="CY40" s="35"/>
      <c r="CZ40" s="35"/>
      <c r="DA40" s="35"/>
      <c r="DB40" s="35"/>
      <c r="DC40" s="35"/>
      <c r="DD40" s="35"/>
      <c r="DE40" s="35"/>
      <c r="DF40" s="35"/>
      <c r="DG40" s="35"/>
      <c r="DH40" s="35"/>
      <c r="DI40" s="35"/>
      <c r="DJ40" s="35"/>
      <c r="DK40" s="35"/>
      <c r="DL40" s="35"/>
      <c r="DM40" s="35"/>
      <c r="DN40" s="35"/>
      <c r="DO40" s="35"/>
      <c r="DP40" s="35"/>
      <c r="DQ40" s="35"/>
      <c r="DR40" s="35"/>
      <c r="DS40" s="35"/>
      <c r="DT40" s="35"/>
      <c r="DU40" s="35"/>
      <c r="DV40" s="35"/>
      <c r="DW40" s="35"/>
      <c r="DX40" s="35"/>
      <c r="DY40" s="35"/>
      <c r="DZ40" s="35"/>
      <c r="EA40" s="35"/>
      <c r="EB40" s="35"/>
      <c r="EC40" s="35"/>
      <c r="ED40" s="35"/>
      <c r="EE40" s="35"/>
      <c r="EF40" s="35"/>
      <c r="EG40" s="35"/>
      <c r="EH40" s="35"/>
      <c r="EI40" s="35"/>
      <c r="EJ40" s="35"/>
      <c r="EK40" s="35"/>
      <c r="EL40" s="35"/>
      <c r="EM40" s="35"/>
      <c r="EN40" s="35"/>
      <c r="EO40" s="35"/>
      <c r="EP40" s="35"/>
      <c r="EQ40" s="35"/>
      <c r="ER40" s="35"/>
      <c r="ES40" s="35"/>
      <c r="ET40" s="35"/>
      <c r="EU40" s="35"/>
      <c r="EV40" s="35"/>
      <c r="EW40" s="34" t="s">
        <v>50</v>
      </c>
      <c r="EX40" s="1"/>
      <c r="EY40" s="1"/>
      <c r="EZ40" s="1"/>
      <c r="FA40" s="1"/>
      <c r="FB40" s="1"/>
      <c r="FC40" s="1"/>
      <c r="FD40" s="1"/>
      <c r="FE40" s="1"/>
      <c r="FF40" s="1"/>
      <c r="FG40" s="1"/>
      <c r="FH40" s="1"/>
      <c r="FI40" s="1"/>
      <c r="FJ40" s="1"/>
      <c r="FK40" s="1"/>
      <c r="FL40" s="1"/>
      <c r="FM40" s="1"/>
      <c r="FN40" s="1"/>
      <c r="FO40" s="1"/>
      <c r="FP40" s="1"/>
      <c r="FQ40" s="1"/>
      <c r="FR40" s="1"/>
      <c r="FS40" s="3"/>
      <c r="FT40" s="1"/>
      <c r="FU40" s="1"/>
      <c r="FV40" s="1"/>
      <c r="FW40" s="1"/>
    </row>
    <row r="41" spans="2:179">
      <c r="E41" s="89" t="s">
        <v>246</v>
      </c>
      <c r="F41" s="80">
        <v>45090</v>
      </c>
      <c r="G41" s="34">
        <v>344016</v>
      </c>
      <c r="H41" s="34" t="s">
        <v>3083</v>
      </c>
      <c r="I41" s="34" t="s">
        <v>3188</v>
      </c>
      <c r="J41" s="34" t="s">
        <v>395</v>
      </c>
      <c r="K41" s="1"/>
      <c r="L41" s="1"/>
      <c r="M41" s="1"/>
      <c r="N41" s="1"/>
      <c r="O41" s="1"/>
      <c r="P41" s="1"/>
      <c r="Q41" s="1"/>
      <c r="R41" s="1"/>
      <c r="S41" s="1"/>
      <c r="T41" s="1"/>
      <c r="U41" s="1"/>
      <c r="V41" s="1"/>
      <c r="W41" s="1"/>
      <c r="X41" s="1"/>
      <c r="Y41" s="1"/>
      <c r="Z41" s="31"/>
      <c r="AA41" s="31"/>
      <c r="AB41" s="34"/>
      <c r="AC41" s="34"/>
      <c r="AD41" s="34"/>
      <c r="AE41" s="34"/>
      <c r="AF41" s="34" t="s">
        <v>3189</v>
      </c>
      <c r="AG41" s="369" t="s">
        <v>2820</v>
      </c>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t="s">
        <v>49</v>
      </c>
      <c r="EX41" s="1"/>
      <c r="EY41" s="1"/>
      <c r="EZ41" s="1"/>
      <c r="FA41" s="1"/>
      <c r="FB41" s="1"/>
      <c r="FC41" s="1"/>
      <c r="FD41" s="1"/>
      <c r="FE41" s="1"/>
      <c r="FF41" s="1"/>
      <c r="FG41" s="1"/>
      <c r="FH41" s="1"/>
      <c r="FI41" s="1"/>
      <c r="FJ41" s="1"/>
      <c r="FK41" s="1"/>
      <c r="FL41" s="1"/>
      <c r="FM41" s="1"/>
      <c r="FN41" s="1"/>
      <c r="FO41" s="1"/>
      <c r="FP41" s="1"/>
      <c r="FQ41" s="1"/>
      <c r="FR41" s="1"/>
      <c r="FS41" s="3"/>
      <c r="FT41" s="1"/>
      <c r="FU41" s="1"/>
      <c r="FV41" s="1"/>
      <c r="FW41" s="1"/>
    </row>
    <row r="42" spans="2:179">
      <c r="E42" s="89" t="s">
        <v>525</v>
      </c>
      <c r="F42" s="158">
        <v>45090</v>
      </c>
      <c r="G42" s="112">
        <v>344475</v>
      </c>
      <c r="H42" s="112" t="s">
        <v>3183</v>
      </c>
      <c r="I42" s="112" t="s">
        <v>441</v>
      </c>
      <c r="J42" s="112" t="s">
        <v>395</v>
      </c>
      <c r="K42" s="29"/>
      <c r="L42" s="29"/>
      <c r="M42" s="29"/>
      <c r="N42" s="29"/>
      <c r="O42" s="29"/>
      <c r="P42" s="29"/>
      <c r="Q42" s="29"/>
      <c r="R42" s="29"/>
      <c r="S42" s="29"/>
      <c r="T42" s="29"/>
      <c r="U42" s="29"/>
      <c r="V42" s="29"/>
      <c r="W42" s="29"/>
      <c r="X42" s="29"/>
      <c r="Y42" s="29"/>
      <c r="Z42" s="70"/>
      <c r="AA42" s="70"/>
      <c r="AB42" s="112"/>
      <c r="AC42" s="112"/>
      <c r="AD42" s="112"/>
      <c r="AE42" s="112"/>
      <c r="AF42" s="112" t="s">
        <v>1411</v>
      </c>
      <c r="AG42" s="112" t="s">
        <v>1467</v>
      </c>
      <c r="AH42" s="112"/>
      <c r="AI42" s="112" t="s">
        <v>367</v>
      </c>
      <c r="AJ42" s="112"/>
      <c r="AK42" s="112"/>
      <c r="AL42" s="112"/>
      <c r="AM42" s="112"/>
      <c r="AN42" s="112"/>
      <c r="AO42" s="112"/>
      <c r="AP42" s="112"/>
      <c r="AQ42" s="112"/>
      <c r="AR42" s="112"/>
      <c r="AS42" s="112"/>
      <c r="AT42" s="112"/>
      <c r="AU42" s="112"/>
      <c r="AV42" s="112"/>
      <c r="AW42" s="112"/>
      <c r="AX42" s="112"/>
      <c r="AY42" s="112"/>
      <c r="AZ42" s="112"/>
      <c r="BA42" s="112"/>
      <c r="BB42" s="112"/>
      <c r="BC42" s="112"/>
      <c r="BD42" s="112"/>
      <c r="BE42" s="112"/>
      <c r="BF42" s="112"/>
      <c r="BG42" s="112"/>
      <c r="BH42" s="112"/>
      <c r="BI42" s="112"/>
      <c r="BJ42" s="112"/>
      <c r="BK42" s="112"/>
      <c r="BL42" s="112"/>
      <c r="BM42" s="112"/>
      <c r="BN42" s="112"/>
      <c r="BO42" s="112"/>
      <c r="BP42" s="112"/>
      <c r="BQ42" s="112"/>
      <c r="BR42" s="112"/>
      <c r="BS42" s="112"/>
      <c r="BT42" s="112"/>
      <c r="BU42" s="112"/>
      <c r="BV42" s="112"/>
      <c r="BW42" s="112"/>
      <c r="BX42" s="112"/>
      <c r="BY42" s="112"/>
      <c r="BZ42" s="112"/>
      <c r="CA42" s="112"/>
      <c r="CB42" s="112"/>
      <c r="CC42" s="112"/>
      <c r="CD42" s="112"/>
      <c r="CE42" s="112"/>
      <c r="CF42" s="112"/>
      <c r="CG42" s="112"/>
      <c r="CH42" s="112"/>
      <c r="CI42" s="112"/>
      <c r="CJ42" s="112"/>
      <c r="CK42" s="112"/>
      <c r="CL42" s="112"/>
      <c r="CM42" s="112"/>
      <c r="CN42" s="112"/>
      <c r="CO42" s="112"/>
      <c r="CP42" s="112"/>
      <c r="CQ42" s="112"/>
      <c r="CR42" s="112"/>
      <c r="CS42" s="112"/>
      <c r="CT42" s="112"/>
      <c r="CU42" s="112"/>
      <c r="CV42" s="112"/>
      <c r="CW42" s="112"/>
      <c r="CX42" s="112"/>
      <c r="CY42" s="112"/>
      <c r="CZ42" s="112"/>
      <c r="DA42" s="112"/>
      <c r="DB42" s="112"/>
      <c r="DC42" s="112"/>
      <c r="DD42" s="112"/>
      <c r="DE42" s="112"/>
      <c r="DF42" s="112"/>
      <c r="DG42" s="112"/>
      <c r="DH42" s="112"/>
      <c r="DI42" s="112"/>
      <c r="DJ42" s="112"/>
      <c r="DK42" s="112"/>
      <c r="DL42" s="112"/>
      <c r="DM42" s="112"/>
      <c r="DN42" s="112"/>
      <c r="DO42" s="112"/>
      <c r="DP42" s="112"/>
      <c r="DQ42" s="112"/>
      <c r="DR42" s="112"/>
      <c r="DS42" s="112"/>
      <c r="DT42" s="112"/>
      <c r="DU42" s="112"/>
      <c r="DV42" s="112"/>
      <c r="DW42" s="112"/>
      <c r="DX42" s="112"/>
      <c r="DY42" s="112"/>
      <c r="DZ42" s="112"/>
      <c r="EA42" s="112"/>
      <c r="EB42" s="112"/>
      <c r="EC42" s="112"/>
      <c r="ED42" s="112"/>
      <c r="EE42" s="112"/>
      <c r="EF42" s="112"/>
      <c r="EG42" s="112"/>
      <c r="EH42" s="112"/>
      <c r="EI42" s="112"/>
      <c r="EJ42" s="112"/>
      <c r="EK42" s="112"/>
      <c r="EL42" s="112"/>
      <c r="EM42" s="112"/>
      <c r="EN42" s="112"/>
      <c r="EO42" s="112"/>
      <c r="EP42" s="112"/>
      <c r="EQ42" s="112"/>
      <c r="ER42" s="112"/>
      <c r="ES42" s="112"/>
      <c r="ET42" s="112"/>
      <c r="EU42" s="112"/>
      <c r="EV42" s="112"/>
      <c r="EW42" s="112" t="s">
        <v>50</v>
      </c>
      <c r="EX42" s="29"/>
      <c r="EY42" s="29"/>
      <c r="EZ42" s="29"/>
      <c r="FA42" s="29"/>
      <c r="FB42" s="29"/>
      <c r="FC42" s="29"/>
      <c r="FD42" s="29"/>
      <c r="FE42" s="29"/>
      <c r="FF42" s="29"/>
      <c r="FG42" s="29"/>
      <c r="FH42" s="29"/>
      <c r="FI42" s="29"/>
      <c r="FJ42" s="29"/>
      <c r="FK42" s="29"/>
      <c r="FL42" s="29"/>
      <c r="FM42" s="29"/>
      <c r="FN42" s="29"/>
      <c r="FO42" s="29"/>
      <c r="FP42" s="29"/>
      <c r="FQ42" s="29"/>
      <c r="FR42" s="29"/>
      <c r="FS42" s="3"/>
      <c r="FT42" s="2"/>
    </row>
    <row r="43" spans="2:179" ht="60">
      <c r="D43" s="68"/>
      <c r="E43" s="89" t="s">
        <v>125</v>
      </c>
      <c r="F43" s="80">
        <v>45091</v>
      </c>
      <c r="G43" s="34">
        <v>344809</v>
      </c>
      <c r="H43" s="34" t="s">
        <v>3193</v>
      </c>
      <c r="I43" s="34" t="s">
        <v>3194</v>
      </c>
      <c r="J43" s="112" t="s">
        <v>395</v>
      </c>
      <c r="K43" s="1"/>
      <c r="L43" s="1"/>
      <c r="M43" s="1"/>
      <c r="N43" s="1"/>
      <c r="O43" s="1"/>
      <c r="P43" s="1"/>
      <c r="Q43" s="1"/>
      <c r="R43" s="1"/>
      <c r="S43" s="1"/>
      <c r="T43" s="1"/>
      <c r="U43" s="1"/>
      <c r="V43" s="1"/>
      <c r="W43" s="1"/>
      <c r="X43" s="1"/>
      <c r="Y43" s="1"/>
      <c r="Z43" s="1"/>
      <c r="AA43" s="1"/>
      <c r="AB43" s="34"/>
      <c r="AC43" s="34"/>
      <c r="AD43" s="34"/>
      <c r="AE43" s="34"/>
      <c r="AF43" s="34"/>
      <c r="AG43" s="34" t="s">
        <v>1467</v>
      </c>
      <c r="AH43" s="34" t="s">
        <v>1411</v>
      </c>
      <c r="AI43" s="34"/>
      <c r="AJ43" s="34"/>
      <c r="AK43" s="35" t="s">
        <v>3198</v>
      </c>
      <c r="AL43" s="35"/>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c r="CE43" s="136"/>
      <c r="CF43" s="136"/>
      <c r="CG43" s="136"/>
      <c r="CH43" s="136"/>
      <c r="CI43" s="136"/>
      <c r="CJ43" s="136"/>
      <c r="CK43" s="136"/>
      <c r="CL43" s="136"/>
      <c r="CM43" s="136"/>
      <c r="CN43" s="136"/>
      <c r="CO43" s="136"/>
      <c r="CP43" s="136"/>
      <c r="CQ43" s="136"/>
      <c r="CR43" s="136"/>
      <c r="CS43" s="136"/>
      <c r="CT43" s="136"/>
      <c r="CU43" s="136"/>
      <c r="CV43" s="136"/>
      <c r="CW43" s="136"/>
      <c r="CX43" s="136"/>
      <c r="CY43" s="136"/>
      <c r="CZ43" s="136"/>
      <c r="DA43" s="136"/>
      <c r="DB43" s="136"/>
      <c r="DC43" s="136"/>
      <c r="DD43" s="136"/>
      <c r="DE43" s="136"/>
      <c r="DF43" s="136"/>
      <c r="DG43" s="136"/>
      <c r="DH43" s="136"/>
      <c r="DI43" s="136"/>
      <c r="DJ43" s="136"/>
      <c r="DK43" s="136"/>
      <c r="DL43" s="136"/>
      <c r="DM43" s="136"/>
      <c r="DN43" s="136"/>
      <c r="DO43" s="136"/>
      <c r="DP43" s="136"/>
      <c r="DQ43" s="136"/>
      <c r="DR43" s="136"/>
      <c r="DS43" s="136"/>
      <c r="DT43" s="136"/>
      <c r="DU43" s="136"/>
      <c r="DV43" s="136"/>
      <c r="DW43" s="136"/>
      <c r="DX43" s="136"/>
      <c r="DY43" s="136"/>
      <c r="DZ43" s="136"/>
      <c r="EA43" s="136"/>
      <c r="EB43" s="136"/>
      <c r="EC43" s="136"/>
      <c r="ED43" s="136"/>
      <c r="EE43" s="136"/>
      <c r="EF43" s="136"/>
      <c r="EG43" s="136"/>
      <c r="EH43" s="136"/>
      <c r="EI43" s="136"/>
      <c r="EJ43" s="136"/>
      <c r="EK43" s="136"/>
      <c r="EL43" s="136"/>
      <c r="EM43" s="136"/>
      <c r="EN43" s="136"/>
      <c r="EO43" s="136"/>
      <c r="EP43" s="136"/>
      <c r="EQ43" s="136"/>
      <c r="ER43" s="136"/>
      <c r="ES43" s="136"/>
      <c r="ET43" s="136"/>
      <c r="EU43" s="136"/>
      <c r="EV43" s="136"/>
      <c r="EW43" s="112" t="s">
        <v>50</v>
      </c>
      <c r="EX43" s="1"/>
      <c r="EY43" s="1"/>
      <c r="EZ43" s="1"/>
      <c r="FA43" s="1"/>
      <c r="FB43" s="1"/>
      <c r="FC43" s="1"/>
      <c r="FD43" s="1"/>
      <c r="FE43" s="1"/>
      <c r="FF43" s="1"/>
      <c r="FG43" s="1"/>
      <c r="FH43" s="1"/>
      <c r="FI43" s="1"/>
      <c r="FJ43" s="1"/>
      <c r="FK43" s="1"/>
      <c r="FL43" s="1"/>
      <c r="FM43" s="10"/>
      <c r="FN43" s="10"/>
      <c r="FO43" s="10"/>
      <c r="FP43" s="10"/>
      <c r="FQ43" s="10"/>
      <c r="FR43" s="10"/>
      <c r="FS43" s="3"/>
      <c r="FT43" s="1"/>
    </row>
    <row r="44" spans="2:179">
      <c r="E44" s="89" t="s">
        <v>525</v>
      </c>
      <c r="F44" s="80">
        <v>45093</v>
      </c>
      <c r="G44" s="34">
        <v>345396</v>
      </c>
      <c r="H44" s="34" t="s">
        <v>3181</v>
      </c>
      <c r="I44" s="34" t="s">
        <v>642</v>
      </c>
      <c r="J44" s="34" t="s">
        <v>395</v>
      </c>
      <c r="K44" s="1"/>
      <c r="L44" s="1"/>
      <c r="M44" s="1"/>
      <c r="N44" s="1"/>
      <c r="O44" s="1"/>
      <c r="P44" s="1"/>
      <c r="Q44" s="1"/>
      <c r="R44" s="1"/>
      <c r="S44" s="1"/>
      <c r="T44" s="1"/>
      <c r="U44" s="1"/>
      <c r="V44" s="1"/>
      <c r="W44" s="1"/>
      <c r="X44" s="1"/>
      <c r="Y44" s="1"/>
      <c r="Z44" s="1"/>
      <c r="AA44" s="1"/>
      <c r="AB44" s="1"/>
      <c r="AC44" s="1"/>
      <c r="AD44" s="1"/>
      <c r="AE44" s="34"/>
      <c r="AF44" s="34"/>
      <c r="AG44" s="34"/>
      <c r="AH44" s="34"/>
      <c r="AI44" s="34" t="s">
        <v>2407</v>
      </c>
      <c r="AJ44" s="34" t="s">
        <v>3196</v>
      </c>
      <c r="AK44" s="34"/>
      <c r="AL44" s="34"/>
      <c r="AM44" s="112"/>
      <c r="AN44" s="112"/>
      <c r="AO44" s="112"/>
      <c r="AP44" s="112"/>
      <c r="AQ44" s="112"/>
      <c r="AR44" s="112"/>
      <c r="AS44" s="112"/>
      <c r="AT44" s="112"/>
      <c r="AU44" s="112"/>
      <c r="AV44" s="112"/>
      <c r="AW44" s="112"/>
      <c r="AX44" s="112"/>
      <c r="AY44" s="112"/>
      <c r="AZ44" s="112"/>
      <c r="BA44" s="112"/>
      <c r="BB44" s="112"/>
      <c r="BC44" s="112"/>
      <c r="BD44" s="112"/>
      <c r="BE44" s="112"/>
      <c r="BF44" s="112"/>
      <c r="BG44" s="112"/>
      <c r="BH44" s="112"/>
      <c r="BI44" s="112"/>
      <c r="BJ44" s="112"/>
      <c r="BK44" s="112"/>
      <c r="BL44" s="112"/>
      <c r="BM44" s="112"/>
      <c r="BN44" s="112"/>
      <c r="BO44" s="112"/>
      <c r="BP44" s="112"/>
      <c r="BQ44" s="112"/>
      <c r="BR44" s="112"/>
      <c r="BS44" s="112"/>
      <c r="BT44" s="112"/>
      <c r="BU44" s="112"/>
      <c r="BV44" s="112"/>
      <c r="BW44" s="112"/>
      <c r="BX44" s="112"/>
      <c r="BY44" s="112"/>
      <c r="BZ44" s="112"/>
      <c r="CA44" s="112"/>
      <c r="CB44" s="112"/>
      <c r="CC44" s="112"/>
      <c r="CD44" s="112"/>
      <c r="CE44" s="112"/>
      <c r="CF44" s="112"/>
      <c r="CG44" s="112"/>
      <c r="CH44" s="112"/>
      <c r="CI44" s="112"/>
      <c r="CJ44" s="112"/>
      <c r="CK44" s="112"/>
      <c r="CL44" s="112"/>
      <c r="CM44" s="112"/>
      <c r="CN44" s="112"/>
      <c r="CO44" s="112"/>
      <c r="CP44" s="112"/>
      <c r="CQ44" s="112"/>
      <c r="CR44" s="112"/>
      <c r="CS44" s="112"/>
      <c r="CT44" s="112"/>
      <c r="CU44" s="112"/>
      <c r="CV44" s="112"/>
      <c r="CW44" s="112"/>
      <c r="CX44" s="112"/>
      <c r="CY44" s="112"/>
      <c r="CZ44" s="112"/>
      <c r="DA44" s="112"/>
      <c r="DB44" s="112"/>
      <c r="DC44" s="112"/>
      <c r="DD44" s="112"/>
      <c r="DE44" s="112"/>
      <c r="DF44" s="112"/>
      <c r="DG44" s="112"/>
      <c r="DH44" s="112"/>
      <c r="DI44" s="112"/>
      <c r="DJ44" s="112"/>
      <c r="DK44" s="112"/>
      <c r="DL44" s="112"/>
      <c r="DM44" s="112"/>
      <c r="DN44" s="112"/>
      <c r="DO44" s="112"/>
      <c r="DP44" s="112"/>
      <c r="DQ44" s="112"/>
      <c r="DR44" s="112"/>
      <c r="DS44" s="112"/>
      <c r="DT44" s="112"/>
      <c r="DU44" s="112"/>
      <c r="DV44" s="112"/>
      <c r="DW44" s="112"/>
      <c r="DX44" s="112"/>
      <c r="DY44" s="112"/>
      <c r="DZ44" s="112"/>
      <c r="EA44" s="112"/>
      <c r="EB44" s="112"/>
      <c r="EC44" s="112"/>
      <c r="ED44" s="112"/>
      <c r="EE44" s="112"/>
      <c r="EF44" s="112"/>
      <c r="EG44" s="112"/>
      <c r="EH44" s="112"/>
      <c r="EI44" s="112"/>
      <c r="EJ44" s="112"/>
      <c r="EK44" s="112"/>
      <c r="EL44" s="112"/>
      <c r="EM44" s="112"/>
      <c r="EN44" s="112"/>
      <c r="EO44" s="112"/>
      <c r="EP44" s="112"/>
      <c r="EQ44" s="112"/>
      <c r="ER44" s="112"/>
      <c r="ES44" s="112"/>
      <c r="ET44" s="112"/>
      <c r="EU44" s="112"/>
      <c r="EV44" s="112"/>
      <c r="EW44" s="112" t="s">
        <v>50</v>
      </c>
      <c r="EX44" s="1"/>
      <c r="EY44" s="1"/>
      <c r="EZ44" s="1"/>
      <c r="FA44" s="1"/>
      <c r="FB44" s="1"/>
      <c r="FC44" s="1"/>
      <c r="FD44" s="1"/>
      <c r="FE44" s="1"/>
      <c r="FF44" s="1"/>
      <c r="FG44" s="1"/>
      <c r="FH44" s="1"/>
      <c r="FI44" s="1"/>
      <c r="FJ44" s="1"/>
      <c r="FK44" s="1"/>
      <c r="FL44" s="1"/>
      <c r="FM44" s="1"/>
      <c r="FN44" s="1"/>
      <c r="FO44" s="1"/>
      <c r="FP44" s="1"/>
      <c r="FQ44" s="1"/>
      <c r="FR44" s="1"/>
      <c r="FS44" s="3"/>
      <c r="FT44" s="1"/>
    </row>
    <row r="45" spans="2:179" ht="30">
      <c r="B45" s="1"/>
      <c r="C45" s="1"/>
      <c r="D45" s="214"/>
      <c r="E45" s="89" t="s">
        <v>525</v>
      </c>
      <c r="F45" s="80">
        <v>45093</v>
      </c>
      <c r="G45" s="34">
        <v>345100</v>
      </c>
      <c r="H45" s="34" t="s">
        <v>3181</v>
      </c>
      <c r="I45" s="34" t="s">
        <v>441</v>
      </c>
      <c r="J45" s="34" t="s">
        <v>395</v>
      </c>
      <c r="K45" s="1"/>
      <c r="L45" s="1"/>
      <c r="M45" s="1"/>
      <c r="N45" s="1"/>
      <c r="O45" s="1"/>
      <c r="P45" s="1"/>
      <c r="Q45" s="1"/>
      <c r="R45" s="1"/>
      <c r="S45" s="1"/>
      <c r="T45" s="1"/>
      <c r="U45" s="1"/>
      <c r="V45" s="1"/>
      <c r="W45" s="1"/>
      <c r="X45" s="1"/>
      <c r="Y45" s="1"/>
      <c r="Z45" s="1"/>
      <c r="AA45" s="1"/>
      <c r="AB45" s="1"/>
      <c r="AC45" s="1"/>
      <c r="AD45" s="1"/>
      <c r="AE45" s="34"/>
      <c r="AF45" s="34"/>
      <c r="AG45" s="34"/>
      <c r="AH45" s="34"/>
      <c r="AI45" s="34" t="s">
        <v>1411</v>
      </c>
      <c r="AJ45" s="34"/>
      <c r="AK45" s="35" t="s">
        <v>2786</v>
      </c>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4" t="s">
        <v>49</v>
      </c>
      <c r="EX45" s="1"/>
      <c r="EY45" s="1"/>
      <c r="EZ45" s="1"/>
      <c r="FA45" s="1"/>
      <c r="FB45" s="1"/>
      <c r="FC45" s="1"/>
      <c r="FD45" s="1"/>
      <c r="FE45" s="1"/>
      <c r="FF45" s="1"/>
      <c r="FG45" s="1"/>
      <c r="FH45" s="1"/>
      <c r="FI45" s="1"/>
      <c r="FJ45" s="1"/>
      <c r="FK45" s="1"/>
      <c r="FL45" s="1"/>
      <c r="FM45" s="1"/>
      <c r="FN45" s="1"/>
      <c r="FO45" s="1"/>
      <c r="FP45" s="1"/>
      <c r="FQ45" s="1"/>
      <c r="FR45" s="1"/>
      <c r="FS45" s="1"/>
      <c r="FT45" s="1"/>
    </row>
    <row r="46" spans="2:179">
      <c r="B46" s="1"/>
      <c r="C46" s="1"/>
      <c r="D46" s="214"/>
      <c r="E46" s="89" t="s">
        <v>525</v>
      </c>
      <c r="F46" s="80">
        <v>45094</v>
      </c>
      <c r="G46" s="34">
        <v>345519</v>
      </c>
      <c r="H46" s="34" t="s">
        <v>3195</v>
      </c>
      <c r="I46" s="34" t="s">
        <v>441</v>
      </c>
      <c r="J46" s="34" t="s">
        <v>395</v>
      </c>
      <c r="K46" s="1"/>
      <c r="L46" s="1"/>
      <c r="M46" s="1"/>
      <c r="N46" s="1"/>
      <c r="O46" s="1"/>
      <c r="P46" s="1"/>
      <c r="Q46" s="1"/>
      <c r="R46" s="1"/>
      <c r="S46" s="1"/>
      <c r="T46" s="1"/>
      <c r="U46" s="1"/>
      <c r="V46" s="1"/>
      <c r="W46" s="1"/>
      <c r="X46" s="1"/>
      <c r="Y46" s="1"/>
      <c r="Z46" s="1"/>
      <c r="AA46" s="1"/>
      <c r="AB46" s="1"/>
      <c r="AC46" s="1"/>
      <c r="AD46" s="1"/>
      <c r="AE46" s="34"/>
      <c r="AF46" s="34"/>
      <c r="AG46" s="34"/>
      <c r="AH46" s="34"/>
      <c r="AI46" s="34"/>
      <c r="AJ46" s="34" t="s">
        <v>3197</v>
      </c>
      <c r="AK46" s="34" t="s">
        <v>1467</v>
      </c>
      <c r="AL46" s="112"/>
      <c r="AM46" s="112"/>
      <c r="AN46" s="112"/>
      <c r="AO46" s="112"/>
      <c r="AP46" s="112"/>
      <c r="AQ46" s="112"/>
      <c r="AR46" s="112"/>
      <c r="AS46" s="112"/>
      <c r="AT46" s="112"/>
      <c r="AU46" s="112"/>
      <c r="AV46" s="112"/>
      <c r="AW46" s="112"/>
      <c r="AX46" s="112"/>
      <c r="AY46" s="112"/>
      <c r="AZ46" s="112"/>
      <c r="BA46" s="112"/>
      <c r="BB46" s="112"/>
      <c r="BC46" s="112"/>
      <c r="BD46" s="112"/>
      <c r="BE46" s="112"/>
      <c r="BF46" s="112"/>
      <c r="BG46" s="112"/>
      <c r="BH46" s="112"/>
      <c r="BI46" s="112"/>
      <c r="BJ46" s="112"/>
      <c r="BK46" s="112"/>
      <c r="BL46" s="112"/>
      <c r="BM46" s="112"/>
      <c r="BN46" s="112"/>
      <c r="BO46" s="112"/>
      <c r="BP46" s="112"/>
      <c r="BQ46" s="112"/>
      <c r="BR46" s="112"/>
      <c r="BS46" s="112"/>
      <c r="BT46" s="112"/>
      <c r="BU46" s="112"/>
      <c r="BV46" s="112"/>
      <c r="BW46" s="112"/>
      <c r="BX46" s="112"/>
      <c r="BY46" s="112"/>
      <c r="BZ46" s="112"/>
      <c r="CA46" s="112"/>
      <c r="CB46" s="112"/>
      <c r="CC46" s="112"/>
      <c r="CD46" s="112"/>
      <c r="CE46" s="112"/>
      <c r="CF46" s="112"/>
      <c r="CG46" s="112"/>
      <c r="CH46" s="112"/>
      <c r="CI46" s="112"/>
      <c r="CJ46" s="112"/>
      <c r="CK46" s="112"/>
      <c r="CL46" s="112"/>
      <c r="CM46" s="112"/>
      <c r="CN46" s="112"/>
      <c r="CO46" s="112"/>
      <c r="CP46" s="112"/>
      <c r="CQ46" s="112"/>
      <c r="CR46" s="112"/>
      <c r="CS46" s="112"/>
      <c r="CT46" s="112"/>
      <c r="CU46" s="112"/>
      <c r="CV46" s="112"/>
      <c r="CW46" s="112"/>
      <c r="CX46" s="112"/>
      <c r="CY46" s="112"/>
      <c r="CZ46" s="112"/>
      <c r="DA46" s="112"/>
      <c r="DB46" s="112"/>
      <c r="DC46" s="112"/>
      <c r="DD46" s="112"/>
      <c r="DE46" s="112"/>
      <c r="DF46" s="112"/>
      <c r="DG46" s="112"/>
      <c r="DH46" s="112"/>
      <c r="DI46" s="112"/>
      <c r="DJ46" s="112"/>
      <c r="DK46" s="112"/>
      <c r="DL46" s="112"/>
      <c r="DM46" s="112"/>
      <c r="DN46" s="112"/>
      <c r="DO46" s="112"/>
      <c r="DP46" s="112"/>
      <c r="DQ46" s="112"/>
      <c r="DR46" s="112"/>
      <c r="DS46" s="112"/>
      <c r="DT46" s="112"/>
      <c r="DU46" s="112"/>
      <c r="DV46" s="112"/>
      <c r="DW46" s="112"/>
      <c r="DX46" s="112"/>
      <c r="DY46" s="112"/>
      <c r="DZ46" s="112"/>
      <c r="EA46" s="112"/>
      <c r="EB46" s="112"/>
      <c r="EC46" s="112"/>
      <c r="ED46" s="112"/>
      <c r="EE46" s="112"/>
      <c r="EF46" s="112"/>
      <c r="EG46" s="112"/>
      <c r="EH46" s="112"/>
      <c r="EI46" s="112"/>
      <c r="EJ46" s="112"/>
      <c r="EK46" s="112"/>
      <c r="EL46" s="112"/>
      <c r="EM46" s="112"/>
      <c r="EN46" s="112"/>
      <c r="EO46" s="112"/>
      <c r="EP46" s="112"/>
      <c r="EQ46" s="112"/>
      <c r="ER46" s="112"/>
      <c r="ES46" s="112"/>
      <c r="ET46" s="112"/>
      <c r="EU46" s="112"/>
      <c r="EV46" s="112"/>
      <c r="EW46" s="112" t="s">
        <v>50</v>
      </c>
      <c r="EX46" s="1"/>
      <c r="EY46" s="1"/>
      <c r="EZ46" s="1"/>
      <c r="FA46" s="1"/>
      <c r="FB46" s="1"/>
      <c r="FC46" s="1"/>
      <c r="FD46" s="1"/>
      <c r="FE46" s="1"/>
      <c r="FF46" s="1"/>
      <c r="FG46" s="1"/>
      <c r="FH46" s="1"/>
      <c r="FI46" s="1"/>
      <c r="FJ46" s="1"/>
      <c r="FK46" s="1"/>
      <c r="FL46" s="1"/>
      <c r="FM46" s="1"/>
      <c r="FN46" s="1"/>
      <c r="FO46" s="1"/>
      <c r="FP46" s="1"/>
      <c r="FQ46" s="1"/>
      <c r="FR46" s="1"/>
      <c r="FS46" s="1"/>
      <c r="FT46" s="1"/>
    </row>
    <row r="47" spans="2:179" ht="60">
      <c r="E47" s="89" t="s">
        <v>525</v>
      </c>
      <c r="F47" s="80">
        <v>45096</v>
      </c>
      <c r="G47" s="34">
        <v>346069</v>
      </c>
      <c r="H47" s="34" t="s">
        <v>3181</v>
      </c>
      <c r="I47" s="34" t="s">
        <v>441</v>
      </c>
      <c r="J47" s="34" t="s">
        <v>395</v>
      </c>
      <c r="K47" s="1"/>
      <c r="L47" s="1"/>
      <c r="M47" s="1"/>
      <c r="N47" s="1"/>
      <c r="O47" s="1"/>
      <c r="P47" s="1"/>
      <c r="Q47" s="1"/>
      <c r="R47" s="1"/>
      <c r="S47" s="1"/>
      <c r="T47" s="1"/>
      <c r="U47" s="1"/>
      <c r="V47" s="1"/>
      <c r="W47" s="1"/>
      <c r="X47" s="1"/>
      <c r="Y47" s="1"/>
      <c r="Z47" s="1"/>
      <c r="AA47" s="1"/>
      <c r="AB47" s="1"/>
      <c r="AC47" s="1"/>
      <c r="AD47" s="1"/>
      <c r="AE47" s="31"/>
      <c r="AF47" s="31"/>
      <c r="AG47" s="31"/>
      <c r="AH47" s="34"/>
      <c r="AI47" s="34"/>
      <c r="AJ47" s="34"/>
      <c r="AK47" s="35" t="s">
        <v>3199</v>
      </c>
      <c r="AL47" s="35" t="s">
        <v>50</v>
      </c>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4" t="s">
        <v>50</v>
      </c>
      <c r="EX47" s="1"/>
      <c r="EY47" s="1"/>
      <c r="EZ47" s="1"/>
      <c r="FA47" s="1"/>
      <c r="FB47" s="1"/>
      <c r="FC47" s="1"/>
      <c r="FD47" s="1"/>
      <c r="FE47" s="1"/>
      <c r="FF47" s="1"/>
      <c r="FG47" s="1"/>
      <c r="FH47" s="1"/>
      <c r="FI47" s="1"/>
      <c r="FJ47" s="1"/>
      <c r="FK47" s="1"/>
      <c r="FL47" s="1"/>
      <c r="FM47" s="1"/>
      <c r="FN47" s="1"/>
      <c r="FO47" s="1"/>
      <c r="FP47" s="1"/>
      <c r="FQ47" s="1"/>
      <c r="FR47" s="1"/>
      <c r="FS47" s="1"/>
      <c r="FT47" s="2"/>
    </row>
    <row r="48" spans="2:179">
      <c r="E48" s="89" t="s">
        <v>525</v>
      </c>
      <c r="F48" s="80">
        <v>45096</v>
      </c>
      <c r="G48" s="34">
        <v>346513</v>
      </c>
      <c r="H48" s="34" t="s">
        <v>3181</v>
      </c>
      <c r="I48" s="34" t="s">
        <v>441</v>
      </c>
      <c r="J48" s="34" t="s">
        <v>395</v>
      </c>
      <c r="K48" s="1"/>
      <c r="L48" s="1"/>
      <c r="M48" s="1"/>
      <c r="N48" s="1"/>
      <c r="O48" s="1"/>
      <c r="P48" s="1"/>
      <c r="Q48" s="1"/>
      <c r="R48" s="1"/>
      <c r="S48" s="1"/>
      <c r="T48" s="1"/>
      <c r="U48" s="1"/>
      <c r="V48" s="1"/>
      <c r="W48" s="1"/>
      <c r="X48" s="1"/>
      <c r="Y48" s="1"/>
      <c r="Z48" s="1"/>
      <c r="AA48" s="1"/>
      <c r="AB48" s="1"/>
      <c r="AC48" s="1"/>
      <c r="AD48" s="1"/>
      <c r="AE48" s="34"/>
      <c r="AF48" s="34"/>
      <c r="AG48" s="34"/>
      <c r="AH48" s="34"/>
      <c r="AI48" s="34"/>
      <c r="AJ48" s="34"/>
      <c r="AK48" s="34" t="s">
        <v>1467</v>
      </c>
      <c r="AL48" s="34" t="s">
        <v>50</v>
      </c>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t="s">
        <v>50</v>
      </c>
      <c r="EX48" s="1"/>
      <c r="EY48" s="1"/>
      <c r="EZ48" s="1"/>
      <c r="FA48" s="1"/>
      <c r="FB48" s="1"/>
      <c r="FC48" s="1"/>
      <c r="FD48" s="1"/>
      <c r="FE48" s="1"/>
      <c r="FF48" s="1"/>
      <c r="FG48" s="1"/>
      <c r="FH48" s="1"/>
      <c r="FI48" s="1"/>
      <c r="FJ48" s="1"/>
      <c r="FK48" s="1"/>
      <c r="FL48" s="1"/>
      <c r="FM48" s="1"/>
      <c r="FN48" s="1"/>
      <c r="FO48" s="1"/>
      <c r="FP48" s="1"/>
      <c r="FQ48" s="1"/>
      <c r="FR48" s="1"/>
      <c r="FS48" s="3"/>
      <c r="FT48" s="1"/>
    </row>
    <row r="49" spans="5:177">
      <c r="E49" s="89" t="s">
        <v>525</v>
      </c>
      <c r="F49" s="80">
        <v>45098</v>
      </c>
      <c r="G49" s="34">
        <v>347246</v>
      </c>
      <c r="H49" s="34" t="s">
        <v>3181</v>
      </c>
      <c r="I49" s="34" t="s">
        <v>3200</v>
      </c>
      <c r="J49" s="34" t="s">
        <v>395</v>
      </c>
      <c r="K49" s="1"/>
      <c r="L49" s="1"/>
      <c r="M49" s="1"/>
      <c r="N49" s="1"/>
      <c r="O49" s="1"/>
      <c r="P49" s="1"/>
      <c r="Q49" s="1"/>
      <c r="R49" s="1"/>
      <c r="S49" s="1"/>
      <c r="T49" s="1"/>
      <c r="U49" s="1"/>
      <c r="V49" s="1"/>
      <c r="W49" s="1"/>
      <c r="X49" s="1"/>
      <c r="Y49" s="1"/>
      <c r="Z49" s="1"/>
      <c r="AA49" s="1"/>
      <c r="AB49" s="1"/>
      <c r="AC49" s="1"/>
      <c r="AD49" s="1"/>
      <c r="AE49" s="1"/>
      <c r="AF49" s="1"/>
      <c r="AG49" s="1"/>
      <c r="AH49" s="34"/>
      <c r="AI49" s="34"/>
      <c r="AJ49" s="34"/>
      <c r="AK49" s="34"/>
      <c r="AL49" s="34"/>
      <c r="AM49" s="34" t="s">
        <v>3201</v>
      </c>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4"/>
      <c r="DK49" s="34"/>
      <c r="DL49" s="34"/>
      <c r="DM49" s="34"/>
      <c r="DN49" s="34"/>
      <c r="DO49" s="34"/>
      <c r="DP49" s="34"/>
      <c r="DQ49" s="34"/>
      <c r="DR49" s="34"/>
      <c r="DS49" s="34"/>
      <c r="DT49" s="34"/>
      <c r="DU49" s="34"/>
      <c r="DV49" s="34"/>
      <c r="DW49" s="34"/>
      <c r="DX49" s="34"/>
      <c r="DY49" s="34"/>
      <c r="DZ49" s="34"/>
      <c r="EA49" s="34"/>
      <c r="EB49" s="34"/>
      <c r="EC49" s="34"/>
      <c r="ED49" s="34"/>
      <c r="EE49" s="34"/>
      <c r="EF49" s="34"/>
      <c r="EG49" s="34"/>
      <c r="EH49" s="34"/>
      <c r="EI49" s="34"/>
      <c r="EJ49" s="34"/>
      <c r="EK49" s="34"/>
      <c r="EL49" s="34"/>
      <c r="EM49" s="34"/>
      <c r="EN49" s="34"/>
      <c r="EO49" s="34"/>
      <c r="EP49" s="34"/>
      <c r="EQ49" s="34"/>
      <c r="ER49" s="34"/>
      <c r="ES49" s="34"/>
      <c r="ET49" s="34"/>
      <c r="EU49" s="34"/>
      <c r="EV49" s="34"/>
      <c r="EW49" s="34" t="s">
        <v>50</v>
      </c>
      <c r="EX49" s="1"/>
      <c r="EY49" s="1"/>
      <c r="EZ49" s="1"/>
      <c r="FA49" s="1"/>
      <c r="FB49" s="1"/>
      <c r="FC49" s="1"/>
      <c r="FD49" s="1"/>
      <c r="FE49" s="1"/>
      <c r="FF49" s="1"/>
      <c r="FG49" s="1"/>
      <c r="FH49" s="1"/>
      <c r="FI49" s="1"/>
      <c r="FJ49" s="1"/>
      <c r="FK49" s="1"/>
      <c r="FL49" s="1"/>
      <c r="FM49" s="1"/>
      <c r="FN49" s="1"/>
      <c r="FO49" s="1"/>
      <c r="FP49" s="1"/>
      <c r="FQ49" s="1"/>
      <c r="FR49" s="1"/>
      <c r="FS49" s="1"/>
      <c r="FT49" s="1"/>
    </row>
    <row r="50" spans="5:177">
      <c r="E50" s="89" t="s">
        <v>525</v>
      </c>
      <c r="F50" s="80">
        <v>45098</v>
      </c>
      <c r="G50" s="34">
        <v>347282</v>
      </c>
      <c r="H50" s="34" t="s">
        <v>3179</v>
      </c>
      <c r="I50" s="34" t="s">
        <v>3200</v>
      </c>
      <c r="J50" s="34" t="s">
        <v>395</v>
      </c>
      <c r="K50" s="289"/>
      <c r="L50" s="289"/>
      <c r="M50" s="289"/>
      <c r="N50" s="289"/>
      <c r="O50" s="289"/>
      <c r="P50" s="289"/>
      <c r="Q50" s="289"/>
      <c r="R50" s="289"/>
      <c r="S50" s="289"/>
      <c r="T50" s="366"/>
      <c r="U50" s="366"/>
      <c r="V50" s="366"/>
      <c r="W50" s="366"/>
      <c r="X50" s="366"/>
      <c r="Y50" s="366"/>
      <c r="Z50" s="366"/>
      <c r="AA50" s="366"/>
      <c r="AB50" s="366"/>
      <c r="AC50" s="366"/>
      <c r="AD50" s="366"/>
      <c r="AE50" s="366"/>
      <c r="AF50" s="289"/>
      <c r="AG50" s="289"/>
      <c r="AH50" s="34"/>
      <c r="AI50" s="34"/>
      <c r="AJ50" s="34"/>
      <c r="AK50" s="34"/>
      <c r="AL50" s="34"/>
      <c r="AM50" s="34" t="s">
        <v>395</v>
      </c>
      <c r="AN50" s="34" t="s">
        <v>3202</v>
      </c>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H50" s="34"/>
      <c r="DI50" s="34"/>
      <c r="DJ50" s="34"/>
      <c r="DK50" s="34"/>
      <c r="DL50" s="34"/>
      <c r="DM50" s="34"/>
      <c r="DN50" s="34"/>
      <c r="DO50" s="34"/>
      <c r="DP50" s="34"/>
      <c r="DQ50" s="34"/>
      <c r="DR50" s="34"/>
      <c r="DS50" s="34"/>
      <c r="DT50" s="34"/>
      <c r="DU50" s="34"/>
      <c r="DV50" s="34"/>
      <c r="DW50" s="34"/>
      <c r="DX50" s="34"/>
      <c r="DY50" s="34"/>
      <c r="DZ50" s="34"/>
      <c r="EA50" s="34"/>
      <c r="EB50" s="34"/>
      <c r="EC50" s="34"/>
      <c r="ED50" s="34"/>
      <c r="EE50" s="34"/>
      <c r="EF50" s="34"/>
      <c r="EG50" s="34"/>
      <c r="EH50" s="34"/>
      <c r="EI50" s="34"/>
      <c r="EJ50" s="34"/>
      <c r="EK50" s="34"/>
      <c r="EL50" s="34"/>
      <c r="EM50" s="34"/>
      <c r="EN50" s="34"/>
      <c r="EO50" s="34"/>
      <c r="EP50" s="34"/>
      <c r="EQ50" s="34"/>
      <c r="ER50" s="34"/>
      <c r="ES50" s="34"/>
      <c r="ET50" s="34"/>
      <c r="EU50" s="34"/>
      <c r="EV50" s="34"/>
      <c r="EW50" s="34" t="s">
        <v>50</v>
      </c>
      <c r="FC50" s="289"/>
      <c r="FD50" s="289"/>
      <c r="FE50" s="289"/>
      <c r="FF50" s="289"/>
      <c r="FG50" s="289"/>
      <c r="FH50" s="289"/>
      <c r="FI50" s="289"/>
      <c r="FJ50" s="289"/>
      <c r="FK50" s="289"/>
      <c r="FL50" s="289"/>
      <c r="FM50" s="289"/>
      <c r="FN50" s="289"/>
      <c r="FO50" s="289"/>
      <c r="FP50" s="289"/>
      <c r="FQ50" s="289"/>
      <c r="FR50" s="289"/>
      <c r="FS50" s="289"/>
      <c r="FT50" s="332"/>
      <c r="FU50" s="290"/>
    </row>
    <row r="51" spans="5:177" ht="30">
      <c r="E51" s="89" t="s">
        <v>3040</v>
      </c>
      <c r="F51" s="80">
        <v>45099</v>
      </c>
      <c r="G51" s="34">
        <v>347475</v>
      </c>
      <c r="H51" s="34" t="s">
        <v>3183</v>
      </c>
      <c r="I51" s="34" t="s">
        <v>2248</v>
      </c>
      <c r="J51" s="34" t="s">
        <v>395</v>
      </c>
      <c r="K51" s="289"/>
      <c r="L51" s="289"/>
      <c r="M51" s="289"/>
      <c r="N51" s="289"/>
      <c r="O51" s="289"/>
      <c r="P51" s="289"/>
      <c r="Q51" s="289"/>
      <c r="R51" s="289"/>
      <c r="S51" s="289"/>
      <c r="T51" s="367"/>
      <c r="U51" s="367"/>
      <c r="V51" s="367"/>
      <c r="W51" s="367"/>
      <c r="X51" s="367"/>
      <c r="Y51" s="367"/>
      <c r="Z51" s="367"/>
      <c r="AA51" s="367"/>
      <c r="AB51" s="367"/>
      <c r="AC51" s="367"/>
      <c r="AD51" s="367"/>
      <c r="AE51" s="367"/>
      <c r="AF51" s="289"/>
      <c r="AG51" s="289"/>
      <c r="AH51" s="289"/>
      <c r="AI51" s="289"/>
      <c r="AJ51" s="34"/>
      <c r="AK51" s="34"/>
      <c r="AL51" s="34"/>
      <c r="AM51" s="34"/>
      <c r="AN51" s="35" t="s">
        <v>3208</v>
      </c>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4" t="s">
        <v>50</v>
      </c>
      <c r="FC51" s="289"/>
      <c r="FD51" s="289"/>
      <c r="FE51" s="289"/>
      <c r="FF51" s="289"/>
      <c r="FG51" s="289"/>
      <c r="FH51" s="289"/>
      <c r="FI51" s="289"/>
      <c r="FJ51" s="289"/>
      <c r="FK51" s="289"/>
      <c r="FL51" s="289"/>
      <c r="FM51" s="289"/>
      <c r="FN51" s="289"/>
      <c r="FO51" s="289"/>
      <c r="FP51" s="289"/>
      <c r="FQ51" s="289"/>
      <c r="FR51" s="289"/>
      <c r="FS51" s="289"/>
      <c r="FT51" s="289"/>
      <c r="FU51" s="290"/>
    </row>
    <row r="52" spans="5:177">
      <c r="E52" s="89" t="s">
        <v>525</v>
      </c>
      <c r="F52" s="80">
        <v>45098</v>
      </c>
      <c r="G52" s="34">
        <v>347028</v>
      </c>
      <c r="H52" s="34" t="s">
        <v>3181</v>
      </c>
      <c r="I52" s="34" t="s">
        <v>3203</v>
      </c>
      <c r="J52" s="34" t="s">
        <v>395</v>
      </c>
      <c r="K52" s="289"/>
      <c r="L52" s="289"/>
      <c r="M52" s="289"/>
      <c r="N52" s="289"/>
      <c r="O52" s="289"/>
      <c r="P52" s="289"/>
      <c r="Q52" s="289"/>
      <c r="R52" s="289"/>
      <c r="S52" s="289"/>
      <c r="T52" s="289"/>
      <c r="U52" s="289"/>
      <c r="V52" s="289"/>
      <c r="W52" s="289"/>
      <c r="X52" s="289"/>
      <c r="Y52" s="289"/>
      <c r="Z52" s="289"/>
      <c r="AA52" s="289"/>
      <c r="AB52" s="289"/>
      <c r="AC52" s="289"/>
      <c r="AD52" s="289"/>
      <c r="AE52" s="289"/>
      <c r="AF52" s="289"/>
      <c r="AG52" s="289"/>
      <c r="AH52" s="289"/>
      <c r="AI52" s="289"/>
      <c r="AJ52" s="34"/>
      <c r="AK52" s="34"/>
      <c r="AL52" s="34"/>
      <c r="AM52" s="34"/>
      <c r="AN52" s="34" t="s">
        <v>3207</v>
      </c>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4"/>
      <c r="DK52" s="34"/>
      <c r="DL52" s="34"/>
      <c r="DM52" s="34"/>
      <c r="DN52" s="34"/>
      <c r="DO52" s="34"/>
      <c r="DP52" s="34"/>
      <c r="DQ52" s="34"/>
      <c r="DR52" s="34"/>
      <c r="DS52" s="34"/>
      <c r="DT52" s="34"/>
      <c r="DU52" s="34"/>
      <c r="DV52" s="34"/>
      <c r="DW52" s="34"/>
      <c r="DX52" s="34"/>
      <c r="DY52" s="34"/>
      <c r="DZ52" s="34"/>
      <c r="EA52" s="34"/>
      <c r="EB52" s="34"/>
      <c r="EC52" s="34"/>
      <c r="ED52" s="34"/>
      <c r="EE52" s="34"/>
      <c r="EF52" s="34"/>
      <c r="EG52" s="34"/>
      <c r="EH52" s="34"/>
      <c r="EI52" s="34"/>
      <c r="EJ52" s="34"/>
      <c r="EK52" s="34"/>
      <c r="EL52" s="34"/>
      <c r="EM52" s="34"/>
      <c r="EN52" s="34"/>
      <c r="EO52" s="34"/>
      <c r="EP52" s="34"/>
      <c r="EQ52" s="34"/>
      <c r="ER52" s="34"/>
      <c r="ES52" s="34"/>
      <c r="ET52" s="34"/>
      <c r="EU52" s="34"/>
      <c r="EV52" s="34"/>
      <c r="EW52" s="34" t="s">
        <v>50</v>
      </c>
      <c r="EX52" s="334"/>
      <c r="EY52" s="289"/>
      <c r="EZ52" s="289"/>
      <c r="FA52" s="289"/>
      <c r="FB52" s="289"/>
      <c r="FC52" s="289"/>
      <c r="FD52" s="289"/>
      <c r="FE52" s="289"/>
      <c r="FF52" s="289"/>
      <c r="FG52" s="289"/>
      <c r="FH52" s="289"/>
      <c r="FI52" s="289"/>
      <c r="FJ52" s="289"/>
      <c r="FK52" s="289"/>
      <c r="FL52" s="289"/>
      <c r="FM52" s="289"/>
      <c r="FN52" s="289"/>
      <c r="FO52" s="289"/>
      <c r="FP52" s="289"/>
      <c r="FQ52" s="289"/>
      <c r="FR52" s="289"/>
      <c r="FS52" s="289"/>
      <c r="FT52" s="289"/>
      <c r="FU52" s="290"/>
    </row>
    <row r="53" spans="5:177">
      <c r="E53" s="89" t="s">
        <v>525</v>
      </c>
      <c r="F53" s="80">
        <v>45099</v>
      </c>
      <c r="G53" s="34">
        <v>347280</v>
      </c>
      <c r="H53" s="34" t="s">
        <v>3181</v>
      </c>
      <c r="I53" s="34" t="s">
        <v>3204</v>
      </c>
      <c r="J53" s="34" t="s">
        <v>395</v>
      </c>
      <c r="K53" s="289"/>
      <c r="L53" s="289"/>
      <c r="M53" s="289"/>
      <c r="N53" s="289"/>
      <c r="O53" s="289"/>
      <c r="P53" s="289"/>
      <c r="Q53" s="289"/>
      <c r="R53" s="289"/>
      <c r="S53" s="289"/>
      <c r="T53" s="289"/>
      <c r="U53" s="289"/>
      <c r="V53" s="289"/>
      <c r="W53" s="289"/>
      <c r="X53" s="289"/>
      <c r="Y53" s="289"/>
      <c r="Z53" s="289"/>
      <c r="AA53" s="289"/>
      <c r="AB53" s="289"/>
      <c r="AC53" s="289"/>
      <c r="AD53" s="289"/>
      <c r="AE53" s="289"/>
      <c r="AF53" s="289"/>
      <c r="AG53" s="289"/>
      <c r="AH53" s="289"/>
      <c r="AI53" s="289"/>
      <c r="AJ53" s="34"/>
      <c r="AK53" s="34"/>
      <c r="AL53" s="34"/>
      <c r="AM53" s="34"/>
      <c r="AN53" s="34" t="s">
        <v>395</v>
      </c>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4"/>
      <c r="DK53" s="34"/>
      <c r="DL53" s="34"/>
      <c r="DM53" s="34"/>
      <c r="DN53" s="34"/>
      <c r="DO53" s="34"/>
      <c r="DP53" s="34"/>
      <c r="DQ53" s="34"/>
      <c r="DR53" s="34"/>
      <c r="DS53" s="34"/>
      <c r="DT53" s="34"/>
      <c r="DU53" s="34"/>
      <c r="DV53" s="34"/>
      <c r="DW53" s="34"/>
      <c r="DX53" s="34"/>
      <c r="DY53" s="34"/>
      <c r="DZ53" s="34"/>
      <c r="EA53" s="34"/>
      <c r="EB53" s="34"/>
      <c r="EC53" s="34"/>
      <c r="ED53" s="34"/>
      <c r="EE53" s="34"/>
      <c r="EF53" s="34"/>
      <c r="EG53" s="34"/>
      <c r="EH53" s="34"/>
      <c r="EI53" s="34"/>
      <c r="EJ53" s="34"/>
      <c r="EK53" s="34"/>
      <c r="EL53" s="34"/>
      <c r="EM53" s="34"/>
      <c r="EN53" s="34"/>
      <c r="EO53" s="34"/>
      <c r="EP53" s="34"/>
      <c r="EQ53" s="34"/>
      <c r="ER53" s="34"/>
      <c r="ES53" s="34"/>
      <c r="ET53" s="34"/>
      <c r="EU53" s="34"/>
      <c r="EV53" s="34"/>
      <c r="EW53" s="34" t="s">
        <v>50</v>
      </c>
      <c r="EX53" s="289"/>
      <c r="EY53" s="289"/>
      <c r="EZ53" s="289"/>
      <c r="FA53" s="289"/>
      <c r="FB53" s="289"/>
      <c r="FC53" s="289"/>
      <c r="FD53" s="289"/>
      <c r="FE53" s="289"/>
      <c r="FF53" s="289"/>
      <c r="FG53" s="289"/>
      <c r="FH53" s="289"/>
      <c r="FI53" s="289"/>
      <c r="FJ53" s="289"/>
      <c r="FK53" s="289"/>
      <c r="FL53" s="289"/>
      <c r="FM53" s="289"/>
      <c r="FN53" s="289"/>
      <c r="FO53" s="289"/>
      <c r="FP53" s="289"/>
      <c r="FQ53" s="289"/>
      <c r="FR53" s="289"/>
      <c r="FS53" s="289"/>
      <c r="FT53" s="289"/>
      <c r="FU53" s="290"/>
    </row>
    <row r="54" spans="5:177" ht="45">
      <c r="E54" s="89" t="s">
        <v>525</v>
      </c>
      <c r="F54" s="80">
        <v>45099</v>
      </c>
      <c r="G54" s="34">
        <v>347602</v>
      </c>
      <c r="H54" s="34" t="s">
        <v>3211</v>
      </c>
      <c r="I54" s="34" t="s">
        <v>441</v>
      </c>
      <c r="J54" s="34" t="s">
        <v>395</v>
      </c>
      <c r="K54" s="289"/>
      <c r="L54" s="289"/>
      <c r="M54" s="289"/>
      <c r="N54" s="289"/>
      <c r="O54" s="289"/>
      <c r="P54" s="289"/>
      <c r="Q54" s="289"/>
      <c r="R54" s="289"/>
      <c r="S54" s="289"/>
      <c r="T54" s="289"/>
      <c r="U54" s="289"/>
      <c r="V54" s="289"/>
      <c r="W54" s="289"/>
      <c r="X54" s="289"/>
      <c r="Y54" s="289"/>
      <c r="Z54" s="289"/>
      <c r="AA54" s="289"/>
      <c r="AB54" s="289"/>
      <c r="AC54" s="289"/>
      <c r="AD54" s="289"/>
      <c r="AE54" s="289"/>
      <c r="AF54" s="289"/>
      <c r="AG54" s="289"/>
      <c r="AH54" s="289"/>
      <c r="AI54" s="289"/>
      <c r="AJ54" s="31"/>
      <c r="AK54" s="31"/>
      <c r="AL54" s="34"/>
      <c r="AM54" s="34"/>
      <c r="AN54" s="34" t="s">
        <v>1411</v>
      </c>
      <c r="AO54" s="34"/>
      <c r="AP54" s="35" t="s">
        <v>3249</v>
      </c>
      <c r="AQ54" s="35" t="s">
        <v>3272</v>
      </c>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4" t="s">
        <v>50</v>
      </c>
      <c r="EX54" s="289"/>
      <c r="EY54" s="289"/>
      <c r="EZ54" s="289"/>
      <c r="FA54" s="289"/>
      <c r="FB54" s="289"/>
      <c r="FC54" s="289"/>
      <c r="FD54" s="289"/>
      <c r="FE54" s="289"/>
      <c r="FF54" s="289"/>
      <c r="FG54" s="289"/>
      <c r="FH54" s="289"/>
      <c r="FI54" s="289"/>
      <c r="FJ54" s="289"/>
      <c r="FK54" s="289"/>
      <c r="FL54" s="289"/>
      <c r="FM54" s="289"/>
      <c r="FN54" s="289"/>
      <c r="FO54" s="289"/>
      <c r="FP54" s="289"/>
      <c r="FQ54" s="289"/>
      <c r="FR54" s="289"/>
      <c r="FS54" s="289"/>
      <c r="FT54" s="289"/>
      <c r="FU54" s="290"/>
    </row>
    <row r="55" spans="5:177">
      <c r="E55" s="90" t="s">
        <v>525</v>
      </c>
      <c r="F55" s="341">
        <v>45099</v>
      </c>
      <c r="G55" s="87">
        <v>347597</v>
      </c>
      <c r="H55" s="87" t="s">
        <v>1177</v>
      </c>
      <c r="I55" s="87" t="s">
        <v>3205</v>
      </c>
      <c r="J55" s="87" t="s">
        <v>395</v>
      </c>
      <c r="K55" s="338"/>
      <c r="L55" s="338"/>
      <c r="M55" s="338"/>
      <c r="N55" s="338"/>
      <c r="O55" s="338"/>
      <c r="P55" s="338"/>
      <c r="Q55" s="338"/>
      <c r="R55" s="338"/>
      <c r="S55" s="338"/>
      <c r="T55" s="338"/>
      <c r="U55" s="338"/>
      <c r="V55" s="338"/>
      <c r="W55" s="338"/>
      <c r="X55" s="338"/>
      <c r="Y55" s="338"/>
      <c r="Z55" s="338"/>
      <c r="AA55" s="338"/>
      <c r="AB55" s="338"/>
      <c r="AC55" s="338"/>
      <c r="AD55" s="338"/>
      <c r="AE55" s="338"/>
      <c r="AF55" s="338"/>
      <c r="AG55" s="338"/>
      <c r="AH55" s="338"/>
      <c r="AI55" s="338"/>
      <c r="AJ55" s="87"/>
      <c r="AK55" s="87"/>
      <c r="AL55" s="87"/>
      <c r="AM55" s="87"/>
      <c r="AN55" s="87" t="s">
        <v>395</v>
      </c>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c r="BO55" s="87"/>
      <c r="BP55" s="87"/>
      <c r="BQ55" s="87"/>
      <c r="BR55" s="87"/>
      <c r="BS55" s="87"/>
      <c r="BT55" s="87"/>
      <c r="BU55" s="87"/>
      <c r="BV55" s="87"/>
      <c r="BW55" s="87"/>
      <c r="BX55" s="87"/>
      <c r="BY55" s="87"/>
      <c r="BZ55" s="87"/>
      <c r="CA55" s="87"/>
      <c r="CB55" s="87"/>
      <c r="CC55" s="87"/>
      <c r="CD55" s="87"/>
      <c r="CE55" s="87"/>
      <c r="CF55" s="87"/>
      <c r="CG55" s="87"/>
      <c r="CH55" s="87"/>
      <c r="CI55" s="87"/>
      <c r="CJ55" s="87"/>
      <c r="CK55" s="87"/>
      <c r="CL55" s="87"/>
      <c r="CM55" s="87"/>
      <c r="CN55" s="87"/>
      <c r="CO55" s="87"/>
      <c r="CP55" s="87"/>
      <c r="CQ55" s="87"/>
      <c r="CR55" s="87"/>
      <c r="CS55" s="87"/>
      <c r="CT55" s="87"/>
      <c r="CU55" s="87"/>
      <c r="CV55" s="87"/>
      <c r="CW55" s="87"/>
      <c r="CX55" s="87"/>
      <c r="CY55" s="87"/>
      <c r="CZ55" s="87"/>
      <c r="DA55" s="87"/>
      <c r="DB55" s="87"/>
      <c r="DC55" s="87"/>
      <c r="DD55" s="87"/>
      <c r="DE55" s="87"/>
      <c r="DF55" s="87"/>
      <c r="DG55" s="87"/>
      <c r="DH55" s="87"/>
      <c r="DI55" s="87"/>
      <c r="DJ55" s="87"/>
      <c r="DK55" s="87"/>
      <c r="DL55" s="87"/>
      <c r="DM55" s="87"/>
      <c r="DN55" s="87"/>
      <c r="DO55" s="87"/>
      <c r="DP55" s="87"/>
      <c r="DQ55" s="87"/>
      <c r="DR55" s="87"/>
      <c r="DS55" s="87"/>
      <c r="DT55" s="87"/>
      <c r="DU55" s="87"/>
      <c r="DV55" s="87"/>
      <c r="DW55" s="87"/>
      <c r="DX55" s="87"/>
      <c r="DY55" s="87"/>
      <c r="DZ55" s="87"/>
      <c r="EA55" s="87"/>
      <c r="EB55" s="87"/>
      <c r="EC55" s="87"/>
      <c r="ED55" s="87"/>
      <c r="EE55" s="87"/>
      <c r="EF55" s="87"/>
      <c r="EG55" s="87"/>
      <c r="EH55" s="87"/>
      <c r="EI55" s="87"/>
      <c r="EJ55" s="87"/>
      <c r="EK55" s="87"/>
      <c r="EL55" s="87"/>
      <c r="EM55" s="87"/>
      <c r="EN55" s="87"/>
      <c r="EO55" s="87"/>
      <c r="EP55" s="87"/>
      <c r="EQ55" s="87"/>
      <c r="ER55" s="87"/>
      <c r="ES55" s="87"/>
      <c r="ET55" s="87"/>
      <c r="EU55" s="87"/>
      <c r="EV55" s="87"/>
      <c r="EW55" s="34" t="s">
        <v>50</v>
      </c>
      <c r="EX55" s="338"/>
      <c r="EY55" s="338"/>
      <c r="EZ55" s="338"/>
      <c r="FA55" s="338"/>
      <c r="FB55" s="338"/>
      <c r="FC55" s="338"/>
      <c r="FD55" s="338"/>
      <c r="FE55" s="338"/>
      <c r="FF55" s="338"/>
      <c r="FG55" s="338"/>
      <c r="FH55" s="338"/>
      <c r="FI55" s="338"/>
      <c r="FJ55" s="338"/>
      <c r="FK55" s="338"/>
      <c r="FL55" s="338"/>
      <c r="FM55" s="338"/>
      <c r="FN55" s="338"/>
      <c r="FO55" s="338"/>
      <c r="FP55" s="338"/>
      <c r="FQ55" s="338"/>
      <c r="FR55" s="338"/>
      <c r="FS55" s="289"/>
      <c r="FT55" s="289"/>
      <c r="FU55" s="290"/>
    </row>
    <row r="56" spans="5:177">
      <c r="E56" s="90" t="s">
        <v>525</v>
      </c>
      <c r="F56" s="341">
        <v>45099</v>
      </c>
      <c r="G56" s="87">
        <v>347615</v>
      </c>
      <c r="H56" s="87" t="s">
        <v>3181</v>
      </c>
      <c r="I56" s="87" t="s">
        <v>2248</v>
      </c>
      <c r="J56" s="87" t="s">
        <v>395</v>
      </c>
      <c r="K56" s="338"/>
      <c r="L56" s="338"/>
      <c r="M56" s="338"/>
      <c r="N56" s="338"/>
      <c r="O56" s="338"/>
      <c r="P56" s="338"/>
      <c r="Q56" s="338"/>
      <c r="R56" s="338"/>
      <c r="S56" s="338"/>
      <c r="T56" s="338"/>
      <c r="U56" s="338"/>
      <c r="V56" s="338"/>
      <c r="W56" s="338"/>
      <c r="X56" s="338"/>
      <c r="Y56" s="338"/>
      <c r="Z56" s="338"/>
      <c r="AA56" s="338"/>
      <c r="AB56" s="338"/>
      <c r="AC56" s="338"/>
      <c r="AD56" s="338"/>
      <c r="AE56" s="338"/>
      <c r="AF56" s="338"/>
      <c r="AG56" s="338"/>
      <c r="AH56" s="338"/>
      <c r="AI56" s="338"/>
      <c r="AJ56" s="87"/>
      <c r="AK56" s="87"/>
      <c r="AL56" s="87"/>
      <c r="AM56" s="87"/>
      <c r="AN56" s="87" t="s">
        <v>2542</v>
      </c>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c r="BO56" s="87"/>
      <c r="BP56" s="87"/>
      <c r="BQ56" s="87"/>
      <c r="BR56" s="87"/>
      <c r="BS56" s="87"/>
      <c r="BT56" s="87"/>
      <c r="BU56" s="87"/>
      <c r="BV56" s="87"/>
      <c r="BW56" s="87"/>
      <c r="BX56" s="87"/>
      <c r="BY56" s="87"/>
      <c r="BZ56" s="87"/>
      <c r="CA56" s="87"/>
      <c r="CB56" s="87"/>
      <c r="CC56" s="87"/>
      <c r="CD56" s="87"/>
      <c r="CE56" s="87"/>
      <c r="CF56" s="87"/>
      <c r="CG56" s="87"/>
      <c r="CH56" s="87"/>
      <c r="CI56" s="87"/>
      <c r="CJ56" s="87"/>
      <c r="CK56" s="87"/>
      <c r="CL56" s="87"/>
      <c r="CM56" s="87"/>
      <c r="CN56" s="87"/>
      <c r="CO56" s="87"/>
      <c r="CP56" s="87"/>
      <c r="CQ56" s="87"/>
      <c r="CR56" s="87"/>
      <c r="CS56" s="87"/>
      <c r="CT56" s="87"/>
      <c r="CU56" s="87"/>
      <c r="CV56" s="87"/>
      <c r="CW56" s="87"/>
      <c r="CX56" s="87"/>
      <c r="CY56" s="87"/>
      <c r="CZ56" s="87"/>
      <c r="DA56" s="87"/>
      <c r="DB56" s="87"/>
      <c r="DC56" s="87"/>
      <c r="DD56" s="87"/>
      <c r="DE56" s="87"/>
      <c r="DF56" s="87"/>
      <c r="DG56" s="87"/>
      <c r="DH56" s="87"/>
      <c r="DI56" s="87"/>
      <c r="DJ56" s="87"/>
      <c r="DK56" s="87"/>
      <c r="DL56" s="87"/>
      <c r="DM56" s="87"/>
      <c r="DN56" s="87"/>
      <c r="DO56" s="87"/>
      <c r="DP56" s="87"/>
      <c r="DQ56" s="87"/>
      <c r="DR56" s="87"/>
      <c r="DS56" s="87"/>
      <c r="DT56" s="87"/>
      <c r="DU56" s="87"/>
      <c r="DV56" s="87"/>
      <c r="DW56" s="87"/>
      <c r="DX56" s="87"/>
      <c r="DY56" s="87"/>
      <c r="DZ56" s="87"/>
      <c r="EA56" s="87"/>
      <c r="EB56" s="87"/>
      <c r="EC56" s="87"/>
      <c r="ED56" s="87"/>
      <c r="EE56" s="87"/>
      <c r="EF56" s="87"/>
      <c r="EG56" s="87"/>
      <c r="EH56" s="87"/>
      <c r="EI56" s="87"/>
      <c r="EJ56" s="87"/>
      <c r="EK56" s="87"/>
      <c r="EL56" s="87"/>
      <c r="EM56" s="87"/>
      <c r="EN56" s="87"/>
      <c r="EO56" s="87"/>
      <c r="EP56" s="87"/>
      <c r="EQ56" s="87"/>
      <c r="ER56" s="87"/>
      <c r="ES56" s="87"/>
      <c r="ET56" s="87"/>
      <c r="EU56" s="87"/>
      <c r="EV56" s="87"/>
      <c r="EW56" s="34" t="s">
        <v>50</v>
      </c>
      <c r="EX56" s="338"/>
      <c r="EY56" s="338"/>
      <c r="EZ56" s="338"/>
      <c r="FA56" s="338"/>
      <c r="FB56" s="338"/>
      <c r="FC56" s="338"/>
      <c r="FD56" s="338"/>
      <c r="FE56" s="338"/>
      <c r="FF56" s="338"/>
      <c r="FG56" s="338"/>
      <c r="FH56" s="338"/>
      <c r="FI56" s="338"/>
      <c r="FJ56" s="338"/>
      <c r="FK56" s="338"/>
      <c r="FL56" s="338"/>
      <c r="FM56" s="338"/>
      <c r="FN56" s="338"/>
      <c r="FO56" s="338"/>
      <c r="FP56" s="338"/>
      <c r="FQ56" s="338"/>
      <c r="FR56" s="338"/>
      <c r="FS56" s="289"/>
      <c r="FT56" s="1"/>
    </row>
    <row r="57" spans="5:177">
      <c r="E57" s="89" t="s">
        <v>525</v>
      </c>
      <c r="F57" s="341">
        <v>45099</v>
      </c>
      <c r="G57" s="34">
        <v>347614</v>
      </c>
      <c r="H57" s="34" t="s">
        <v>3179</v>
      </c>
      <c r="I57" s="34" t="s">
        <v>3206</v>
      </c>
      <c r="J57" s="34" t="s">
        <v>3206</v>
      </c>
      <c r="K57" s="289"/>
      <c r="L57" s="289"/>
      <c r="M57" s="289"/>
      <c r="N57" s="289"/>
      <c r="O57" s="289"/>
      <c r="P57" s="289"/>
      <c r="Q57" s="289"/>
      <c r="R57" s="289"/>
      <c r="S57" s="289"/>
      <c r="T57" s="289"/>
      <c r="U57" s="289"/>
      <c r="V57" s="289"/>
      <c r="W57" s="289"/>
      <c r="X57" s="289"/>
      <c r="Y57" s="289"/>
      <c r="Z57" s="289"/>
      <c r="AA57" s="289"/>
      <c r="AB57" s="289"/>
      <c r="AC57" s="289"/>
      <c r="AD57" s="289"/>
      <c r="AE57" s="289"/>
      <c r="AF57" s="289"/>
      <c r="AG57" s="289"/>
      <c r="AH57" s="289"/>
      <c r="AI57" s="289"/>
      <c r="AJ57" s="34"/>
      <c r="AK57" s="34"/>
      <c r="AL57" s="34"/>
      <c r="AM57" s="34"/>
      <c r="AN57" s="34" t="s">
        <v>395</v>
      </c>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c r="CB57" s="34"/>
      <c r="CC57" s="34"/>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H57" s="34"/>
      <c r="DI57" s="34"/>
      <c r="DJ57" s="34"/>
      <c r="DK57" s="34"/>
      <c r="DL57" s="34"/>
      <c r="DM57" s="34"/>
      <c r="DN57" s="34"/>
      <c r="DO57" s="34"/>
      <c r="DP57" s="34"/>
      <c r="DQ57" s="34"/>
      <c r="DR57" s="34"/>
      <c r="DS57" s="34"/>
      <c r="DT57" s="34"/>
      <c r="DU57" s="34"/>
      <c r="DV57" s="34"/>
      <c r="DW57" s="34"/>
      <c r="DX57" s="34"/>
      <c r="DY57" s="34"/>
      <c r="DZ57" s="34"/>
      <c r="EA57" s="34"/>
      <c r="EB57" s="34"/>
      <c r="EC57" s="34"/>
      <c r="ED57" s="34"/>
      <c r="EE57" s="34"/>
      <c r="EF57" s="34"/>
      <c r="EG57" s="34"/>
      <c r="EH57" s="34"/>
      <c r="EI57" s="34"/>
      <c r="EJ57" s="34"/>
      <c r="EK57" s="34"/>
      <c r="EL57" s="34"/>
      <c r="EM57" s="34"/>
      <c r="EN57" s="34"/>
      <c r="EO57" s="34"/>
      <c r="EP57" s="34"/>
      <c r="EQ57" s="34"/>
      <c r="ER57" s="34"/>
      <c r="ES57" s="34"/>
      <c r="ET57" s="34"/>
      <c r="EU57" s="34"/>
      <c r="EV57" s="34"/>
      <c r="EW57" s="34" t="s">
        <v>50</v>
      </c>
      <c r="EX57" s="289"/>
      <c r="EY57" s="289"/>
      <c r="EZ57" s="289"/>
      <c r="FA57" s="289"/>
      <c r="FB57" s="289"/>
      <c r="FC57" s="289"/>
      <c r="FD57" s="289"/>
      <c r="FE57" s="289"/>
      <c r="FF57" s="289"/>
      <c r="FG57" s="289"/>
      <c r="FH57" s="289"/>
      <c r="FI57" s="289"/>
      <c r="FJ57" s="289"/>
      <c r="FK57" s="289"/>
      <c r="FL57" s="289"/>
      <c r="FM57" s="289"/>
      <c r="FN57" s="289"/>
      <c r="FO57" s="289"/>
      <c r="FP57" s="289"/>
      <c r="FQ57" s="289"/>
      <c r="FR57" s="289"/>
      <c r="FS57" s="289"/>
      <c r="FT57" s="1"/>
    </row>
    <row r="58" spans="5:177">
      <c r="E58" s="89" t="s">
        <v>525</v>
      </c>
      <c r="F58" s="341">
        <v>45099</v>
      </c>
      <c r="G58" s="34">
        <v>347642</v>
      </c>
      <c r="H58" s="34" t="s">
        <v>3195</v>
      </c>
      <c r="I58" s="34" t="s">
        <v>3206</v>
      </c>
      <c r="J58" s="34" t="s">
        <v>3206</v>
      </c>
      <c r="K58" s="289"/>
      <c r="L58" s="289"/>
      <c r="M58" s="289"/>
      <c r="N58" s="289"/>
      <c r="O58" s="289"/>
      <c r="P58" s="289"/>
      <c r="Q58" s="289"/>
      <c r="R58" s="289"/>
      <c r="S58" s="289"/>
      <c r="T58" s="289"/>
      <c r="U58" s="289"/>
      <c r="V58" s="289"/>
      <c r="W58" s="289"/>
      <c r="X58" s="289"/>
      <c r="Y58" s="289"/>
      <c r="Z58" s="289"/>
      <c r="AA58" s="289"/>
      <c r="AB58" s="289"/>
      <c r="AC58" s="289"/>
      <c r="AD58" s="289"/>
      <c r="AE58" s="289"/>
      <c r="AF58" s="289"/>
      <c r="AG58" s="289"/>
      <c r="AH58" s="289"/>
      <c r="AI58" s="289"/>
      <c r="AJ58" s="34"/>
      <c r="AK58" s="34"/>
      <c r="AL58" s="34"/>
      <c r="AM58" s="34"/>
      <c r="AN58" s="34" t="s">
        <v>1467</v>
      </c>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4"/>
      <c r="DK58" s="34"/>
      <c r="DL58" s="34"/>
      <c r="DM58" s="34"/>
      <c r="DN58" s="34"/>
      <c r="DO58" s="34"/>
      <c r="DP58" s="34"/>
      <c r="DQ58" s="34"/>
      <c r="DR58" s="34"/>
      <c r="DS58" s="34"/>
      <c r="DT58" s="34"/>
      <c r="DU58" s="34"/>
      <c r="DV58" s="34"/>
      <c r="DW58" s="34"/>
      <c r="DX58" s="34"/>
      <c r="DY58" s="34"/>
      <c r="DZ58" s="34"/>
      <c r="EA58" s="34"/>
      <c r="EB58" s="34"/>
      <c r="EC58" s="34"/>
      <c r="ED58" s="34"/>
      <c r="EE58" s="34"/>
      <c r="EF58" s="34"/>
      <c r="EG58" s="34"/>
      <c r="EH58" s="34"/>
      <c r="EI58" s="34"/>
      <c r="EJ58" s="34"/>
      <c r="EK58" s="34"/>
      <c r="EL58" s="34"/>
      <c r="EM58" s="34"/>
      <c r="EN58" s="34"/>
      <c r="EO58" s="34"/>
      <c r="EP58" s="34"/>
      <c r="EQ58" s="34"/>
      <c r="ER58" s="34"/>
      <c r="ES58" s="34"/>
      <c r="ET58" s="34"/>
      <c r="EU58" s="34"/>
      <c r="EV58" s="34"/>
      <c r="EW58" s="34" t="s">
        <v>50</v>
      </c>
      <c r="EX58" s="289"/>
      <c r="EY58" s="289"/>
      <c r="EZ58" s="289"/>
      <c r="FA58" s="289"/>
      <c r="FB58" s="289"/>
      <c r="FC58" s="289"/>
      <c r="FD58" s="289"/>
      <c r="FE58" s="289"/>
      <c r="FF58" s="289"/>
      <c r="FG58" s="289"/>
      <c r="FH58" s="289"/>
      <c r="FI58" s="289"/>
      <c r="FJ58" s="289"/>
      <c r="FK58" s="289"/>
      <c r="FL58" s="289"/>
      <c r="FM58" s="289"/>
      <c r="FN58" s="289"/>
      <c r="FO58" s="289"/>
      <c r="FP58" s="289"/>
      <c r="FQ58" s="289"/>
      <c r="FR58" s="289"/>
      <c r="FS58" s="289"/>
      <c r="FT58" s="1"/>
    </row>
    <row r="59" spans="5:177" ht="60">
      <c r="E59" s="89" t="s">
        <v>525</v>
      </c>
      <c r="F59" s="341">
        <v>45099</v>
      </c>
      <c r="G59" s="34">
        <v>347643</v>
      </c>
      <c r="H59" s="34" t="s">
        <v>3181</v>
      </c>
      <c r="I59" s="34" t="s">
        <v>3209</v>
      </c>
      <c r="J59" s="34" t="s">
        <v>395</v>
      </c>
      <c r="K59" s="289"/>
      <c r="L59" s="289"/>
      <c r="M59" s="289"/>
      <c r="N59" s="289"/>
      <c r="O59" s="289"/>
      <c r="P59" s="289"/>
      <c r="Q59" s="289"/>
      <c r="R59" s="289"/>
      <c r="S59" s="289"/>
      <c r="T59" s="289"/>
      <c r="U59" s="289"/>
      <c r="V59" s="289"/>
      <c r="W59" s="289"/>
      <c r="X59" s="289"/>
      <c r="Y59" s="289"/>
      <c r="Z59" s="289"/>
      <c r="AA59" s="289"/>
      <c r="AB59" s="289"/>
      <c r="AC59" s="289"/>
      <c r="AD59" s="289"/>
      <c r="AE59" s="289"/>
      <c r="AF59" s="289"/>
      <c r="AG59" s="289"/>
      <c r="AH59" s="289"/>
      <c r="AI59" s="289"/>
      <c r="AJ59" s="31"/>
      <c r="AK59" s="31"/>
      <c r="AL59" s="34"/>
      <c r="AM59" s="34"/>
      <c r="AN59" s="34" t="s">
        <v>2407</v>
      </c>
      <c r="AO59" s="35" t="s">
        <v>3247</v>
      </c>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4" t="s">
        <v>50</v>
      </c>
      <c r="EX59" s="289"/>
      <c r="EY59" s="289"/>
      <c r="EZ59" s="289"/>
      <c r="FA59" s="289"/>
      <c r="FB59" s="289"/>
      <c r="FC59" s="289"/>
      <c r="FD59" s="289"/>
      <c r="FE59" s="289"/>
      <c r="FF59" s="289"/>
      <c r="FG59" s="289"/>
      <c r="FH59" s="289"/>
      <c r="FI59" s="289"/>
      <c r="FJ59" s="289"/>
      <c r="FK59" s="289"/>
      <c r="FL59" s="289"/>
      <c r="FM59" s="289"/>
      <c r="FN59" s="289"/>
      <c r="FO59" s="289"/>
      <c r="FP59" s="289"/>
      <c r="FQ59" s="289"/>
      <c r="FR59" s="289"/>
      <c r="FS59" s="289"/>
      <c r="FT59" s="1"/>
    </row>
    <row r="60" spans="5:177" ht="45">
      <c r="E60" s="89" t="s">
        <v>525</v>
      </c>
      <c r="F60" s="341">
        <v>45099</v>
      </c>
      <c r="G60" s="34">
        <v>348008</v>
      </c>
      <c r="H60" s="34" t="s">
        <v>3210</v>
      </c>
      <c r="I60" s="34" t="s">
        <v>441</v>
      </c>
      <c r="J60" s="34" t="s">
        <v>395</v>
      </c>
      <c r="K60" s="289"/>
      <c r="L60" s="289"/>
      <c r="M60" s="289"/>
      <c r="N60" s="289"/>
      <c r="O60" s="289"/>
      <c r="P60" s="289"/>
      <c r="Q60" s="289"/>
      <c r="R60" s="289"/>
      <c r="S60" s="289"/>
      <c r="T60" s="289"/>
      <c r="U60" s="289"/>
      <c r="V60" s="289"/>
      <c r="W60" s="289"/>
      <c r="X60" s="289"/>
      <c r="Y60" s="289"/>
      <c r="Z60" s="289"/>
      <c r="AA60" s="289"/>
      <c r="AB60" s="289"/>
      <c r="AC60" s="289"/>
      <c r="AD60" s="289"/>
      <c r="AE60" s="289"/>
      <c r="AF60" s="289"/>
      <c r="AG60" s="329"/>
      <c r="AH60" s="289"/>
      <c r="AI60" s="289"/>
      <c r="AJ60" s="31"/>
      <c r="AK60" s="31"/>
      <c r="AL60" s="34"/>
      <c r="AM60" s="34"/>
      <c r="AN60" s="34"/>
      <c r="AO60" s="34" t="s">
        <v>395</v>
      </c>
      <c r="AP60" s="34"/>
      <c r="AQ60" s="35" t="s">
        <v>3270</v>
      </c>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4" t="s">
        <v>50</v>
      </c>
      <c r="EX60" s="289"/>
      <c r="EY60" s="289"/>
      <c r="EZ60" s="289"/>
      <c r="FA60" s="334"/>
      <c r="FB60" s="334"/>
      <c r="FC60" s="334"/>
      <c r="FD60" s="289"/>
      <c r="FE60" s="289"/>
      <c r="FF60" s="289"/>
      <c r="FG60" s="289"/>
      <c r="FH60" s="289"/>
      <c r="FI60" s="289"/>
      <c r="FJ60" s="289"/>
      <c r="FK60" s="289"/>
      <c r="FL60" s="289"/>
      <c r="FM60" s="289"/>
      <c r="FN60" s="289"/>
      <c r="FO60" s="289"/>
      <c r="FP60" s="289"/>
      <c r="FQ60" s="289"/>
      <c r="FR60" s="289"/>
      <c r="FS60" s="289"/>
      <c r="FT60" s="274"/>
    </row>
    <row r="61" spans="5:177">
      <c r="E61" s="89" t="s">
        <v>55</v>
      </c>
      <c r="F61" s="341">
        <v>45099</v>
      </c>
      <c r="G61" s="34">
        <v>347867</v>
      </c>
      <c r="H61" s="34" t="s">
        <v>3116</v>
      </c>
      <c r="I61" s="34" t="s">
        <v>441</v>
      </c>
      <c r="J61" s="34" t="s">
        <v>395</v>
      </c>
      <c r="K61" s="290"/>
      <c r="L61" s="290"/>
      <c r="M61" s="290"/>
      <c r="N61" s="290"/>
      <c r="O61" s="290"/>
      <c r="P61" s="290"/>
      <c r="Q61" s="290"/>
      <c r="R61" s="290"/>
      <c r="S61" s="290"/>
      <c r="T61" s="290"/>
      <c r="U61" s="290"/>
      <c r="V61" s="290"/>
      <c r="W61" s="290"/>
      <c r="X61" s="290"/>
      <c r="Y61" s="290"/>
      <c r="Z61" s="290"/>
      <c r="AA61" s="290"/>
      <c r="AB61" s="290"/>
      <c r="AC61" s="290"/>
      <c r="AD61" s="290"/>
      <c r="AE61" s="290"/>
      <c r="AF61" s="290"/>
      <c r="AG61" s="290"/>
      <c r="AH61" s="289"/>
      <c r="AI61" s="289"/>
      <c r="AJ61" s="34"/>
      <c r="AK61" s="34"/>
      <c r="AL61" s="34"/>
      <c r="AM61" s="34"/>
      <c r="AN61" s="34"/>
      <c r="AO61" s="34" t="s">
        <v>395</v>
      </c>
      <c r="AP61" s="34"/>
      <c r="AQ61" s="34" t="s">
        <v>395</v>
      </c>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4"/>
      <c r="DK61" s="34"/>
      <c r="DL61" s="34"/>
      <c r="DM61" s="34"/>
      <c r="DN61" s="34"/>
      <c r="DO61" s="34"/>
      <c r="DP61" s="34"/>
      <c r="DQ61" s="34"/>
      <c r="DR61" s="34"/>
      <c r="DS61" s="34"/>
      <c r="DT61" s="34"/>
      <c r="DU61" s="34"/>
      <c r="DV61" s="34"/>
      <c r="DW61" s="34"/>
      <c r="DX61" s="34"/>
      <c r="DY61" s="34"/>
      <c r="DZ61" s="34"/>
      <c r="EA61" s="34"/>
      <c r="EB61" s="34"/>
      <c r="EC61" s="34"/>
      <c r="ED61" s="34"/>
      <c r="EE61" s="34"/>
      <c r="EF61" s="34"/>
      <c r="EG61" s="34"/>
      <c r="EH61" s="34"/>
      <c r="EI61" s="34"/>
      <c r="EJ61" s="34"/>
      <c r="EK61" s="34"/>
      <c r="EL61" s="34"/>
      <c r="EM61" s="34"/>
      <c r="EN61" s="34"/>
      <c r="EO61" s="34"/>
      <c r="EP61" s="34"/>
      <c r="EQ61" s="34"/>
      <c r="ER61" s="34"/>
      <c r="ES61" s="34"/>
      <c r="ET61" s="34"/>
      <c r="EU61" s="34"/>
      <c r="EV61" s="34"/>
      <c r="EW61" s="34" t="s">
        <v>50</v>
      </c>
      <c r="EX61" s="289"/>
      <c r="EY61" s="289"/>
      <c r="EZ61" s="289"/>
      <c r="FA61" s="290"/>
      <c r="FB61" s="290"/>
      <c r="FC61" s="290"/>
      <c r="FD61" s="290"/>
      <c r="FE61" s="290"/>
      <c r="FF61" s="290"/>
      <c r="FG61" s="290"/>
      <c r="FH61" s="290"/>
      <c r="FI61" s="290"/>
      <c r="FJ61" s="290"/>
      <c r="FK61" s="290"/>
      <c r="FL61" s="290"/>
      <c r="FM61" s="290"/>
      <c r="FN61" s="290"/>
      <c r="FO61" s="290"/>
      <c r="FP61" s="290"/>
      <c r="FQ61" s="290"/>
      <c r="FR61" s="290"/>
      <c r="FS61" s="289"/>
    </row>
    <row r="62" spans="5:177">
      <c r="E62" s="89" t="s">
        <v>525</v>
      </c>
      <c r="F62" s="349">
        <v>45103</v>
      </c>
      <c r="G62" s="34">
        <v>348219</v>
      </c>
      <c r="H62" s="34" t="s">
        <v>3181</v>
      </c>
      <c r="I62" s="34" t="s">
        <v>3250</v>
      </c>
      <c r="J62" s="34" t="s">
        <v>395</v>
      </c>
      <c r="K62" s="290"/>
      <c r="L62" s="290"/>
      <c r="M62" s="290"/>
      <c r="N62" s="290"/>
      <c r="O62" s="290"/>
      <c r="P62" s="290"/>
      <c r="Q62" s="290"/>
      <c r="R62" s="290"/>
      <c r="S62" s="290"/>
      <c r="T62" s="290"/>
      <c r="U62" s="290"/>
      <c r="V62" s="290"/>
      <c r="W62" s="290"/>
      <c r="X62" s="290"/>
      <c r="Y62" s="290"/>
      <c r="Z62" s="290"/>
      <c r="AA62" s="290"/>
      <c r="AB62" s="290"/>
      <c r="AC62" s="290"/>
      <c r="AD62" s="290"/>
      <c r="AE62" s="290"/>
      <c r="AF62" s="290"/>
      <c r="AG62" s="290"/>
      <c r="AH62" s="289"/>
      <c r="AI62" s="289"/>
      <c r="AJ62" s="289"/>
      <c r="AK62" s="289"/>
      <c r="AL62" s="34"/>
      <c r="AM62" s="34"/>
      <c r="AN62" s="34"/>
      <c r="AO62" s="34"/>
      <c r="AP62" s="34"/>
      <c r="AQ62" s="34" t="s">
        <v>3271</v>
      </c>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H62" s="34"/>
      <c r="DI62" s="34"/>
      <c r="DJ62" s="34"/>
      <c r="DK62" s="34"/>
      <c r="DL62" s="34"/>
      <c r="DM62" s="34"/>
      <c r="DN62" s="34"/>
      <c r="DO62" s="34"/>
      <c r="DP62" s="34"/>
      <c r="DQ62" s="34"/>
      <c r="DR62" s="34"/>
      <c r="DS62" s="34"/>
      <c r="DT62" s="34"/>
      <c r="DU62" s="34"/>
      <c r="DV62" s="34"/>
      <c r="DW62" s="34"/>
      <c r="DX62" s="34"/>
      <c r="DY62" s="34"/>
      <c r="DZ62" s="34"/>
      <c r="EA62" s="34"/>
      <c r="EB62" s="34"/>
      <c r="EC62" s="34"/>
      <c r="ED62" s="34"/>
      <c r="EE62" s="34"/>
      <c r="EF62" s="34"/>
      <c r="EG62" s="34"/>
      <c r="EH62" s="34"/>
      <c r="EI62" s="34"/>
      <c r="EJ62" s="34"/>
      <c r="EK62" s="34"/>
      <c r="EL62" s="34"/>
      <c r="EM62" s="34"/>
      <c r="EN62" s="34"/>
      <c r="EO62" s="34"/>
      <c r="EP62" s="34"/>
      <c r="EQ62" s="34"/>
      <c r="ER62" s="34"/>
      <c r="ES62" s="34"/>
      <c r="ET62" s="34"/>
      <c r="EU62" s="34"/>
      <c r="EV62" s="34"/>
      <c r="EW62" s="34" t="s">
        <v>50</v>
      </c>
      <c r="EX62" s="289"/>
      <c r="EY62" s="289"/>
      <c r="EZ62" s="289"/>
      <c r="FA62" s="290"/>
      <c r="FB62" s="290"/>
      <c r="FC62" s="290"/>
      <c r="FD62" s="290"/>
      <c r="FE62" s="290"/>
      <c r="FF62" s="290"/>
      <c r="FG62" s="290"/>
      <c r="FH62" s="290"/>
      <c r="FI62" s="290"/>
      <c r="FJ62" s="290"/>
      <c r="FK62" s="290"/>
      <c r="FL62" s="290"/>
      <c r="FM62" s="290"/>
      <c r="FN62" s="290"/>
      <c r="FO62" s="290"/>
      <c r="FP62" s="290"/>
      <c r="FQ62" s="290"/>
      <c r="FR62" s="290"/>
      <c r="FS62" s="289"/>
    </row>
    <row r="63" spans="5:177">
      <c r="E63" s="89" t="s">
        <v>525</v>
      </c>
      <c r="F63" s="349">
        <v>45103</v>
      </c>
      <c r="G63" s="34">
        <v>348908</v>
      </c>
      <c r="H63" s="34" t="s">
        <v>3195</v>
      </c>
      <c r="I63" s="34" t="s">
        <v>3269</v>
      </c>
      <c r="J63" s="34" t="s">
        <v>395</v>
      </c>
      <c r="K63" s="290"/>
      <c r="L63" s="290"/>
      <c r="M63" s="290"/>
      <c r="N63" s="290"/>
      <c r="O63" s="290"/>
      <c r="P63" s="290"/>
      <c r="Q63" s="290"/>
      <c r="R63" s="290"/>
      <c r="S63" s="290"/>
      <c r="T63" s="290"/>
      <c r="U63" s="290"/>
      <c r="V63" s="290"/>
      <c r="W63" s="290"/>
      <c r="X63" s="290"/>
      <c r="Y63" s="290"/>
      <c r="Z63" s="290"/>
      <c r="AA63" s="290"/>
      <c r="AB63" s="290"/>
      <c r="AC63" s="290"/>
      <c r="AD63" s="290"/>
      <c r="AE63" s="290"/>
      <c r="AF63" s="290"/>
      <c r="AG63" s="290"/>
      <c r="AH63" s="289"/>
      <c r="AI63" s="289"/>
      <c r="AJ63" s="289"/>
      <c r="AK63" s="289"/>
      <c r="AL63" s="34"/>
      <c r="AM63" s="34"/>
      <c r="AN63" s="34"/>
      <c r="AO63" s="34"/>
      <c r="AP63" s="34"/>
      <c r="AQ63" s="34" t="s">
        <v>1411</v>
      </c>
      <c r="AR63" s="34" t="s">
        <v>1467</v>
      </c>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4"/>
      <c r="DK63" s="34"/>
      <c r="DL63" s="34"/>
      <c r="DM63" s="34"/>
      <c r="DN63" s="34"/>
      <c r="DO63" s="34"/>
      <c r="DP63" s="34"/>
      <c r="DQ63" s="34"/>
      <c r="DR63" s="34"/>
      <c r="DS63" s="34"/>
      <c r="DT63" s="34"/>
      <c r="DU63" s="34"/>
      <c r="DV63" s="34"/>
      <c r="DW63" s="34"/>
      <c r="DX63" s="34"/>
      <c r="DY63" s="34"/>
      <c r="DZ63" s="34"/>
      <c r="EA63" s="34"/>
      <c r="EB63" s="34"/>
      <c r="EC63" s="34"/>
      <c r="ED63" s="34"/>
      <c r="EE63" s="34"/>
      <c r="EF63" s="34"/>
      <c r="EG63" s="34"/>
      <c r="EH63" s="34"/>
      <c r="EI63" s="34"/>
      <c r="EJ63" s="34"/>
      <c r="EK63" s="34"/>
      <c r="EL63" s="34"/>
      <c r="EM63" s="34"/>
      <c r="EN63" s="34"/>
      <c r="EO63" s="34"/>
      <c r="EP63" s="34"/>
      <c r="EQ63" s="34"/>
      <c r="ER63" s="34"/>
      <c r="ES63" s="34"/>
      <c r="ET63" s="34"/>
      <c r="EU63" s="34"/>
      <c r="EV63" s="34"/>
      <c r="EW63" s="34" t="s">
        <v>50</v>
      </c>
      <c r="EX63" s="289"/>
      <c r="EY63" s="289"/>
      <c r="EZ63" s="289"/>
      <c r="FA63" s="290"/>
      <c r="FB63" s="290"/>
      <c r="FC63" s="290"/>
      <c r="FD63" s="290"/>
      <c r="FE63" s="290"/>
      <c r="FF63" s="290"/>
      <c r="FG63" s="290"/>
      <c r="FH63" s="290"/>
      <c r="FI63" s="290"/>
      <c r="FJ63" s="290"/>
      <c r="FK63" s="290"/>
      <c r="FL63" s="290"/>
      <c r="FM63" s="290"/>
      <c r="FN63" s="290"/>
      <c r="FO63" s="290"/>
      <c r="FP63" s="290"/>
      <c r="FQ63" s="290"/>
      <c r="FR63" s="290"/>
      <c r="FS63" s="289"/>
    </row>
    <row r="64" spans="5:177">
      <c r="E64" s="89" t="s">
        <v>525</v>
      </c>
      <c r="F64" s="349">
        <v>45104</v>
      </c>
      <c r="G64" s="34">
        <v>348144</v>
      </c>
      <c r="H64" s="34" t="s">
        <v>3273</v>
      </c>
      <c r="I64" s="34" t="s">
        <v>3209</v>
      </c>
      <c r="J64" s="34" t="s">
        <v>395</v>
      </c>
      <c r="K64" s="290"/>
      <c r="L64" s="290"/>
      <c r="M64" s="290"/>
      <c r="N64" s="290"/>
      <c r="O64" s="290"/>
      <c r="P64" s="290"/>
      <c r="Q64" s="290"/>
      <c r="R64" s="290"/>
      <c r="S64" s="290"/>
      <c r="T64" s="290"/>
      <c r="U64" s="290"/>
      <c r="V64" s="290"/>
      <c r="W64" s="290"/>
      <c r="X64" s="290"/>
      <c r="Y64" s="290"/>
      <c r="Z64" s="290"/>
      <c r="AA64" s="290"/>
      <c r="AB64" s="290"/>
      <c r="AC64" s="290"/>
      <c r="AD64" s="290"/>
      <c r="AE64" s="290"/>
      <c r="AF64" s="290"/>
      <c r="AG64" s="290"/>
      <c r="AH64" s="289"/>
      <c r="AI64" s="289"/>
      <c r="AJ64" s="289"/>
      <c r="AK64" s="289"/>
      <c r="AL64" s="34"/>
      <c r="AM64" s="34"/>
      <c r="AN64" s="34"/>
      <c r="AO64" s="34"/>
      <c r="AP64" s="34"/>
      <c r="AQ64" s="34"/>
      <c r="AR64" s="34" t="s">
        <v>395</v>
      </c>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4"/>
      <c r="DK64" s="34"/>
      <c r="DL64" s="34"/>
      <c r="DM64" s="34"/>
      <c r="DN64" s="34"/>
      <c r="DO64" s="34"/>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s="34"/>
      <c r="EP64" s="34"/>
      <c r="EQ64" s="34"/>
      <c r="ER64" s="34"/>
      <c r="ES64" s="34"/>
      <c r="ET64" s="34"/>
      <c r="EU64" s="34"/>
      <c r="EV64" s="34"/>
      <c r="EW64" s="34" t="s">
        <v>50</v>
      </c>
      <c r="EX64" s="289"/>
      <c r="EY64" s="289"/>
      <c r="EZ64" s="289"/>
      <c r="FA64" s="290"/>
      <c r="FB64" s="290"/>
      <c r="FC64" s="290"/>
      <c r="FD64" s="290"/>
      <c r="FE64" s="290"/>
      <c r="FF64" s="290"/>
      <c r="FG64" s="290"/>
      <c r="FH64" s="290"/>
      <c r="FI64" s="290"/>
      <c r="FJ64" s="290"/>
      <c r="FK64" s="290"/>
      <c r="FL64" s="290"/>
      <c r="FM64" s="290"/>
      <c r="FN64" s="290"/>
      <c r="FO64" s="290"/>
      <c r="FP64" s="290"/>
      <c r="FQ64" s="290"/>
      <c r="FR64" s="290"/>
      <c r="FS64" s="289"/>
    </row>
    <row r="65" spans="4:175">
      <c r="E65" s="89" t="s">
        <v>3040</v>
      </c>
      <c r="F65" s="349">
        <v>45107</v>
      </c>
      <c r="G65" s="34">
        <v>349797</v>
      </c>
      <c r="H65" s="34" t="s">
        <v>3181</v>
      </c>
      <c r="I65" s="34" t="s">
        <v>2259</v>
      </c>
      <c r="J65" s="34" t="s">
        <v>395</v>
      </c>
      <c r="K65" s="290"/>
      <c r="L65" s="290"/>
      <c r="M65" s="290"/>
      <c r="N65" s="290"/>
      <c r="O65" s="290"/>
      <c r="P65" s="290"/>
      <c r="Q65" s="290"/>
      <c r="R65" s="290"/>
      <c r="S65" s="290"/>
      <c r="T65" s="290"/>
      <c r="U65" s="290"/>
      <c r="V65" s="290"/>
      <c r="W65" s="290"/>
      <c r="X65" s="290"/>
      <c r="Y65" s="290"/>
      <c r="Z65" s="290"/>
      <c r="AA65" s="290"/>
      <c r="AB65" s="290"/>
      <c r="AC65" s="290"/>
      <c r="AD65" s="290"/>
      <c r="AE65" s="290"/>
      <c r="AF65" s="290"/>
      <c r="AG65" s="290"/>
      <c r="AH65" s="289"/>
      <c r="AI65" s="289"/>
      <c r="AJ65" s="289"/>
      <c r="AK65" s="289"/>
      <c r="AL65" s="289"/>
      <c r="AM65" s="289"/>
      <c r="AN65" s="289"/>
      <c r="AO65" s="289"/>
      <c r="AP65" s="289"/>
      <c r="AQ65" s="34"/>
      <c r="AR65" s="34"/>
      <c r="AS65" s="34"/>
      <c r="AT65" s="34" t="s">
        <v>395</v>
      </c>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H65" s="34"/>
      <c r="DI65" s="34"/>
      <c r="DJ65" s="34"/>
      <c r="DK65" s="34"/>
      <c r="DL65" s="34"/>
      <c r="DM65" s="34"/>
      <c r="DN65" s="34"/>
      <c r="DO65" s="34"/>
      <c r="DP65" s="34"/>
      <c r="DQ65" s="34"/>
      <c r="DR65" s="34"/>
      <c r="DS65" s="34"/>
      <c r="DT65" s="34"/>
      <c r="DU65" s="34"/>
      <c r="DV65" s="34"/>
      <c r="DW65" s="34"/>
      <c r="DX65" s="34"/>
      <c r="DY65" s="34"/>
      <c r="DZ65" s="34"/>
      <c r="EA65" s="34"/>
      <c r="EB65" s="34"/>
      <c r="EC65" s="34"/>
      <c r="ED65" s="34"/>
      <c r="EE65" s="34"/>
      <c r="EF65" s="34"/>
      <c r="EG65" s="34"/>
      <c r="EH65" s="34"/>
      <c r="EI65" s="34"/>
      <c r="EJ65" s="34"/>
      <c r="EK65" s="34"/>
      <c r="EL65" s="34"/>
      <c r="EM65" s="34"/>
      <c r="EN65" s="34"/>
      <c r="EO65" s="34"/>
      <c r="EP65" s="34"/>
      <c r="EQ65" s="34"/>
      <c r="ER65" s="34"/>
      <c r="ES65" s="34"/>
      <c r="ET65" s="34"/>
      <c r="EU65" s="34"/>
      <c r="EV65" s="34"/>
      <c r="EW65" s="34" t="s">
        <v>50</v>
      </c>
      <c r="EX65" s="289"/>
      <c r="EY65" s="289"/>
      <c r="EZ65" s="289"/>
      <c r="FA65" s="290"/>
      <c r="FB65" s="290"/>
      <c r="FC65" s="290"/>
      <c r="FD65" s="290"/>
      <c r="FE65" s="290"/>
      <c r="FF65" s="290"/>
      <c r="FG65" s="290"/>
      <c r="FH65" s="290"/>
      <c r="FI65" s="290"/>
      <c r="FJ65" s="290"/>
      <c r="FK65" s="290"/>
      <c r="FL65" s="290"/>
      <c r="FM65" s="290"/>
      <c r="FN65" s="290"/>
      <c r="FO65" s="290"/>
      <c r="FP65" s="290"/>
      <c r="FQ65" s="290"/>
      <c r="FR65" s="290"/>
      <c r="FS65" s="289"/>
    </row>
    <row r="66" spans="4:175">
      <c r="E66" s="89" t="s">
        <v>3040</v>
      </c>
      <c r="F66" s="349">
        <v>45107</v>
      </c>
      <c r="G66" s="34">
        <v>349674</v>
      </c>
      <c r="H66" s="34" t="s">
        <v>3409</v>
      </c>
      <c r="I66" s="34" t="s">
        <v>3410</v>
      </c>
      <c r="J66" s="34" t="s">
        <v>395</v>
      </c>
      <c r="K66" s="290"/>
      <c r="L66" s="290"/>
      <c r="M66" s="290"/>
      <c r="N66" s="290"/>
      <c r="O66" s="290"/>
      <c r="P66" s="290"/>
      <c r="Q66" s="290"/>
      <c r="R66" s="290"/>
      <c r="S66" s="290"/>
      <c r="T66" s="290"/>
      <c r="U66" s="290"/>
      <c r="V66" s="290"/>
      <c r="W66" s="290"/>
      <c r="X66" s="290"/>
      <c r="Y66" s="290"/>
      <c r="Z66" s="290"/>
      <c r="AA66" s="290"/>
      <c r="AB66" s="290"/>
      <c r="AC66" s="290"/>
      <c r="AD66" s="290"/>
      <c r="AE66" s="290"/>
      <c r="AF66" s="290"/>
      <c r="AG66" s="290"/>
      <c r="AH66" s="289"/>
      <c r="AI66" s="289"/>
      <c r="AJ66" s="289"/>
      <c r="AK66" s="289"/>
      <c r="AL66" s="289"/>
      <c r="AM66" s="289"/>
      <c r="AN66" s="289"/>
      <c r="AO66" s="289"/>
      <c r="AP66" s="289"/>
      <c r="AQ66" s="34"/>
      <c r="AR66" s="34"/>
      <c r="AS66" s="34"/>
      <c r="AT66" s="34" t="s">
        <v>3412</v>
      </c>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c r="CB66" s="34"/>
      <c r="CC66" s="34"/>
      <c r="CD66" s="34"/>
      <c r="CE66" s="34"/>
      <c r="CF66" s="34"/>
      <c r="CG66" s="34"/>
      <c r="CH66" s="34"/>
      <c r="CI66" s="34"/>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H66" s="34"/>
      <c r="DI66" s="34"/>
      <c r="DJ66" s="34"/>
      <c r="DK66" s="34"/>
      <c r="DL66" s="34"/>
      <c r="DM66" s="34"/>
      <c r="DN66" s="34"/>
      <c r="DO66" s="34"/>
      <c r="DP66" s="34"/>
      <c r="DQ66" s="34"/>
      <c r="DR66" s="34"/>
      <c r="DS66" s="34"/>
      <c r="DT66" s="34"/>
      <c r="DU66" s="34"/>
      <c r="DV66" s="34"/>
      <c r="DW66" s="34"/>
      <c r="DX66" s="34"/>
      <c r="DY66" s="34"/>
      <c r="DZ66" s="34"/>
      <c r="EA66" s="34"/>
      <c r="EB66" s="34"/>
      <c r="EC66" s="34"/>
      <c r="ED66" s="34"/>
      <c r="EE66" s="34"/>
      <c r="EF66" s="34"/>
      <c r="EG66" s="34"/>
      <c r="EH66" s="34"/>
      <c r="EI66" s="34"/>
      <c r="EJ66" s="34"/>
      <c r="EK66" s="34"/>
      <c r="EL66" s="34"/>
      <c r="EM66" s="34"/>
      <c r="EN66" s="34"/>
      <c r="EO66" s="34"/>
      <c r="EP66" s="34"/>
      <c r="EQ66" s="34"/>
      <c r="ER66" s="34"/>
      <c r="ES66" s="34"/>
      <c r="ET66" s="34"/>
      <c r="EU66" s="34"/>
      <c r="EV66" s="34"/>
      <c r="EW66" s="34" t="s">
        <v>50</v>
      </c>
      <c r="EX66" s="289"/>
      <c r="EY66" s="289"/>
      <c r="EZ66" s="289"/>
      <c r="FA66" s="290"/>
      <c r="FB66" s="290"/>
      <c r="FC66" s="290"/>
      <c r="FD66" s="290"/>
      <c r="FE66" s="290"/>
      <c r="FF66" s="290"/>
      <c r="FG66" s="290"/>
      <c r="FH66" s="290"/>
      <c r="FI66" s="290"/>
      <c r="FJ66" s="290"/>
      <c r="FK66" s="290"/>
      <c r="FL66" s="290"/>
      <c r="FM66" s="290"/>
      <c r="FN66" s="290"/>
      <c r="FO66" s="290"/>
      <c r="FP66" s="290"/>
      <c r="FQ66" s="290"/>
      <c r="FR66" s="290"/>
      <c r="FS66" s="289"/>
    </row>
    <row r="67" spans="4:175">
      <c r="E67" s="89" t="s">
        <v>525</v>
      </c>
      <c r="F67" s="349">
        <v>45107</v>
      </c>
      <c r="G67" s="34">
        <v>349652</v>
      </c>
      <c r="H67" s="34" t="s">
        <v>3411</v>
      </c>
      <c r="I67" s="34" t="s">
        <v>2259</v>
      </c>
      <c r="J67" s="34" t="s">
        <v>395</v>
      </c>
      <c r="K67" s="290"/>
      <c r="L67" s="290"/>
      <c r="M67" s="290"/>
      <c r="N67" s="290"/>
      <c r="O67" s="290"/>
      <c r="P67" s="290"/>
      <c r="Q67" s="290"/>
      <c r="R67" s="290"/>
      <c r="S67" s="290"/>
      <c r="T67" s="290"/>
      <c r="U67" s="290"/>
      <c r="V67" s="290"/>
      <c r="W67" s="290"/>
      <c r="X67" s="290"/>
      <c r="Y67" s="290"/>
      <c r="Z67" s="290"/>
      <c r="AA67" s="290"/>
      <c r="AB67" s="290"/>
      <c r="AC67" s="290"/>
      <c r="AD67" s="290"/>
      <c r="AE67" s="290"/>
      <c r="AF67" s="290"/>
      <c r="AG67" s="290"/>
      <c r="AH67" s="289"/>
      <c r="AI67" s="289"/>
      <c r="AJ67" s="289"/>
      <c r="AK67" s="289"/>
      <c r="AL67" s="289"/>
      <c r="AM67" s="289"/>
      <c r="AN67" s="289"/>
      <c r="AO67" s="289"/>
      <c r="AP67" s="289"/>
      <c r="AQ67" s="31"/>
      <c r="AR67" s="31"/>
      <c r="AS67" s="34"/>
      <c r="AT67" s="34" t="s">
        <v>2675</v>
      </c>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c r="CB67" s="34"/>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H67" s="34"/>
      <c r="DI67" s="34"/>
      <c r="DJ67" s="34"/>
      <c r="DK67" s="34"/>
      <c r="DL67" s="34"/>
      <c r="DM67" s="34"/>
      <c r="DN67" s="34"/>
      <c r="DO67" s="34"/>
      <c r="DP67" s="34"/>
      <c r="DQ67" s="34"/>
      <c r="DR67" s="34"/>
      <c r="DS67" s="34"/>
      <c r="DT67" s="34"/>
      <c r="DU67" s="34"/>
      <c r="DV67" s="34"/>
      <c r="DW67" s="34"/>
      <c r="DX67" s="34"/>
      <c r="DY67" s="34"/>
      <c r="DZ67" s="34"/>
      <c r="EA67" s="34"/>
      <c r="EB67" s="34"/>
      <c r="EC67" s="34"/>
      <c r="ED67" s="34"/>
      <c r="EE67" s="34"/>
      <c r="EF67" s="34"/>
      <c r="EG67" s="34"/>
      <c r="EH67" s="34"/>
      <c r="EI67" s="34"/>
      <c r="EJ67" s="34"/>
      <c r="EK67" s="34"/>
      <c r="EL67" s="34"/>
      <c r="EM67" s="34"/>
      <c r="EN67" s="34"/>
      <c r="EO67" s="34"/>
      <c r="EP67" s="34"/>
      <c r="EQ67" s="34"/>
      <c r="ER67" s="34"/>
      <c r="ES67" s="34"/>
      <c r="ET67" s="34"/>
      <c r="EU67" s="34"/>
      <c r="EV67" s="34"/>
      <c r="EW67" s="34" t="s">
        <v>50</v>
      </c>
      <c r="EX67" s="289"/>
      <c r="EY67" s="289"/>
      <c r="EZ67" s="289"/>
      <c r="FA67" s="290"/>
      <c r="FB67" s="290"/>
      <c r="FC67" s="290"/>
      <c r="FD67" s="290"/>
      <c r="FE67" s="290"/>
      <c r="FF67" s="290"/>
      <c r="FG67" s="290"/>
      <c r="FH67" s="290"/>
      <c r="FI67" s="290"/>
      <c r="FJ67" s="290"/>
      <c r="FK67" s="290"/>
      <c r="FL67" s="290"/>
      <c r="FM67" s="290"/>
      <c r="FN67" s="290"/>
      <c r="FO67" s="290"/>
      <c r="FP67" s="290"/>
      <c r="FQ67" s="290"/>
      <c r="FR67" s="290"/>
      <c r="FS67" s="289"/>
    </row>
    <row r="68" spans="4:175">
      <c r="E68" s="89" t="s">
        <v>525</v>
      </c>
      <c r="F68" s="349">
        <v>45107</v>
      </c>
      <c r="G68" s="34">
        <v>349574</v>
      </c>
      <c r="H68" s="34" t="s">
        <v>3411</v>
      </c>
      <c r="I68" s="34" t="s">
        <v>3269</v>
      </c>
      <c r="J68" s="34" t="s">
        <v>395</v>
      </c>
      <c r="K68" s="290"/>
      <c r="L68" s="290"/>
      <c r="M68" s="290"/>
      <c r="N68" s="290"/>
      <c r="O68" s="290"/>
      <c r="P68" s="290"/>
      <c r="Q68" s="290"/>
      <c r="R68" s="290"/>
      <c r="S68" s="290"/>
      <c r="T68" s="290"/>
      <c r="U68" s="290"/>
      <c r="V68" s="290"/>
      <c r="W68" s="290"/>
      <c r="X68" s="290"/>
      <c r="Y68" s="290"/>
      <c r="Z68" s="290"/>
      <c r="AA68" s="290"/>
      <c r="AB68" s="290"/>
      <c r="AC68" s="290"/>
      <c r="AD68" s="290"/>
      <c r="AE68" s="290"/>
      <c r="AF68" s="290"/>
      <c r="AG68" s="290"/>
      <c r="AH68" s="289"/>
      <c r="AI68" s="289"/>
      <c r="AJ68" s="289"/>
      <c r="AK68" s="289"/>
      <c r="AL68" s="289"/>
      <c r="AM68" s="289"/>
      <c r="AN68" s="289"/>
      <c r="AO68" s="289"/>
      <c r="AP68" s="289"/>
      <c r="AQ68" s="34"/>
      <c r="AR68" s="34"/>
      <c r="AS68" s="34"/>
      <c r="AT68" s="34" t="s">
        <v>1467</v>
      </c>
      <c r="AU68" s="34" t="s">
        <v>1448</v>
      </c>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H68" s="34"/>
      <c r="DI68" s="34"/>
      <c r="DJ68" s="34"/>
      <c r="DK68" s="34"/>
      <c r="DL68" s="34"/>
      <c r="DM68" s="34"/>
      <c r="DN68" s="34"/>
      <c r="DO68" s="34"/>
      <c r="DP68" s="34"/>
      <c r="DQ68" s="34"/>
      <c r="DR68" s="34"/>
      <c r="DS68" s="34"/>
      <c r="DT68" s="34"/>
      <c r="DU68" s="34"/>
      <c r="DV68" s="34"/>
      <c r="DW68" s="34"/>
      <c r="DX68" s="34"/>
      <c r="DY68" s="34"/>
      <c r="DZ68" s="34"/>
      <c r="EA68" s="34"/>
      <c r="EB68" s="34"/>
      <c r="EC68" s="34"/>
      <c r="ED68" s="34"/>
      <c r="EE68" s="34"/>
      <c r="EF68" s="34"/>
      <c r="EG68" s="34"/>
      <c r="EH68" s="34"/>
      <c r="EI68" s="34"/>
      <c r="EJ68" s="34"/>
      <c r="EK68" s="34"/>
      <c r="EL68" s="34"/>
      <c r="EM68" s="34"/>
      <c r="EN68" s="34"/>
      <c r="EO68" s="34"/>
      <c r="EP68" s="34"/>
      <c r="EQ68" s="34"/>
      <c r="ER68" s="34"/>
      <c r="ES68" s="34"/>
      <c r="ET68" s="34"/>
      <c r="EU68" s="34"/>
      <c r="EV68" s="34"/>
      <c r="EW68" s="34" t="s">
        <v>50</v>
      </c>
      <c r="EX68" s="289"/>
      <c r="EY68" s="289"/>
      <c r="EZ68" s="289"/>
      <c r="FA68" s="290"/>
      <c r="FB68" s="290"/>
      <c r="FC68" s="290"/>
      <c r="FD68" s="290"/>
      <c r="FE68" s="290"/>
      <c r="FF68" s="290"/>
      <c r="FG68" s="290"/>
      <c r="FH68" s="290"/>
      <c r="FI68" s="290"/>
      <c r="FJ68" s="290"/>
      <c r="FK68" s="290"/>
      <c r="FL68" s="290"/>
      <c r="FM68" s="290"/>
      <c r="FN68" s="290"/>
      <c r="FO68" s="290"/>
      <c r="FP68" s="290"/>
      <c r="FQ68" s="290"/>
      <c r="FR68" s="290"/>
      <c r="FS68" s="289"/>
    </row>
    <row r="69" spans="4:175">
      <c r="E69" s="89" t="s">
        <v>525</v>
      </c>
      <c r="F69" s="349">
        <v>45107</v>
      </c>
      <c r="G69" s="34">
        <v>349590</v>
      </c>
      <c r="H69" s="34" t="s">
        <v>1177</v>
      </c>
      <c r="I69" s="34" t="s">
        <v>2248</v>
      </c>
      <c r="J69" s="34" t="s">
        <v>395</v>
      </c>
      <c r="K69" s="290"/>
      <c r="L69" s="290"/>
      <c r="M69" s="290"/>
      <c r="N69" s="290"/>
      <c r="O69" s="290"/>
      <c r="P69" s="290"/>
      <c r="Q69" s="290"/>
      <c r="R69" s="290"/>
      <c r="S69" s="290"/>
      <c r="T69" s="290"/>
      <c r="U69" s="290"/>
      <c r="V69" s="290"/>
      <c r="W69" s="290"/>
      <c r="X69" s="290"/>
      <c r="Y69" s="290"/>
      <c r="Z69" s="290"/>
      <c r="AA69" s="290"/>
      <c r="AB69" s="290"/>
      <c r="AC69" s="290"/>
      <c r="AD69" s="290"/>
      <c r="AE69" s="290"/>
      <c r="AF69" s="290"/>
      <c r="AG69" s="290"/>
      <c r="AH69" s="289"/>
      <c r="AI69" s="289"/>
      <c r="AJ69" s="289"/>
      <c r="AK69" s="289"/>
      <c r="AL69" s="289"/>
      <c r="AM69" s="289"/>
      <c r="AN69" s="289"/>
      <c r="AO69" s="289"/>
      <c r="AP69" s="289"/>
      <c r="AQ69" s="34"/>
      <c r="AR69" s="34"/>
      <c r="AS69" s="34"/>
      <c r="AT69" s="34" t="s">
        <v>395</v>
      </c>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4"/>
      <c r="DK69" s="34"/>
      <c r="DL69" s="34"/>
      <c r="DM69" s="34"/>
      <c r="DN69" s="34"/>
      <c r="DO69" s="34"/>
      <c r="DP69" s="34"/>
      <c r="DQ69" s="34"/>
      <c r="DR69" s="34"/>
      <c r="DS69" s="34"/>
      <c r="DT69" s="34"/>
      <c r="DU69" s="34"/>
      <c r="DV69" s="34"/>
      <c r="DW69" s="34"/>
      <c r="DX69" s="34"/>
      <c r="DY69" s="34"/>
      <c r="DZ69" s="34"/>
      <c r="EA69" s="34"/>
      <c r="EB69" s="34"/>
      <c r="EC69" s="34"/>
      <c r="ED69" s="34"/>
      <c r="EE69" s="34"/>
      <c r="EF69" s="34"/>
      <c r="EG69" s="34"/>
      <c r="EH69" s="34"/>
      <c r="EI69" s="34"/>
      <c r="EJ69" s="34"/>
      <c r="EK69" s="34"/>
      <c r="EL69" s="34"/>
      <c r="EM69" s="34"/>
      <c r="EN69" s="34"/>
      <c r="EO69" s="34"/>
      <c r="EP69" s="34"/>
      <c r="EQ69" s="34"/>
      <c r="ER69" s="34"/>
      <c r="ES69" s="34"/>
      <c r="ET69" s="34"/>
      <c r="EU69" s="34"/>
      <c r="EV69" s="34"/>
      <c r="EW69" s="34" t="s">
        <v>50</v>
      </c>
      <c r="EX69" s="289"/>
      <c r="EY69" s="289"/>
      <c r="EZ69" s="289"/>
      <c r="FA69" s="290"/>
      <c r="FB69" s="290"/>
      <c r="FC69" s="290"/>
      <c r="FD69" s="290"/>
      <c r="FE69" s="290"/>
      <c r="FF69" s="290"/>
      <c r="FG69" s="290"/>
      <c r="FH69" s="290"/>
      <c r="FI69" s="290"/>
      <c r="FJ69" s="290"/>
      <c r="FK69" s="290"/>
      <c r="FL69" s="290"/>
      <c r="FM69" s="290"/>
      <c r="FN69" s="290"/>
      <c r="FO69" s="290"/>
      <c r="FP69" s="290"/>
      <c r="FQ69" s="290"/>
      <c r="FR69" s="290"/>
      <c r="FS69" s="289"/>
    </row>
    <row r="70" spans="4:175">
      <c r="E70" s="89" t="s">
        <v>525</v>
      </c>
      <c r="F70" s="349">
        <v>45108</v>
      </c>
      <c r="G70" s="34">
        <v>350284</v>
      </c>
      <c r="H70" s="34" t="s">
        <v>3195</v>
      </c>
      <c r="I70" s="34" t="s">
        <v>2972</v>
      </c>
      <c r="J70" s="34" t="s">
        <v>395</v>
      </c>
      <c r="K70" s="290"/>
      <c r="L70" s="290"/>
      <c r="M70" s="290"/>
      <c r="N70" s="290"/>
      <c r="O70" s="290"/>
      <c r="P70" s="290"/>
      <c r="Q70" s="290"/>
      <c r="R70" s="290"/>
      <c r="S70" s="290"/>
      <c r="T70" s="290"/>
      <c r="U70" s="290"/>
      <c r="V70" s="290"/>
      <c r="W70" s="290"/>
      <c r="X70" s="290"/>
      <c r="Y70" s="290"/>
      <c r="Z70" s="290"/>
      <c r="AA70" s="290"/>
      <c r="AB70" s="290"/>
      <c r="AC70" s="290"/>
      <c r="AD70" s="290"/>
      <c r="AE70" s="290"/>
      <c r="AF70" s="290"/>
      <c r="AG70" s="290"/>
      <c r="AH70" s="289"/>
      <c r="AI70" s="289"/>
      <c r="AJ70" s="289"/>
      <c r="AK70" s="289"/>
      <c r="AL70" s="289"/>
      <c r="AM70" s="289"/>
      <c r="AN70" s="289"/>
      <c r="AO70" s="289"/>
      <c r="AP70" s="289"/>
      <c r="AQ70" s="289"/>
      <c r="AR70" s="289"/>
      <c r="AS70" s="34"/>
      <c r="AT70" s="34"/>
      <c r="AU70" s="34" t="s">
        <v>1448</v>
      </c>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c r="CB70" s="34"/>
      <c r="CC70" s="34"/>
      <c r="CD70" s="34"/>
      <c r="CE70" s="34"/>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H70" s="34"/>
      <c r="DI70" s="34"/>
      <c r="DJ70" s="34"/>
      <c r="DK70" s="34"/>
      <c r="DL70" s="34"/>
      <c r="DM70" s="34"/>
      <c r="DN70" s="34"/>
      <c r="DO70" s="34"/>
      <c r="DP70" s="34"/>
      <c r="DQ70" s="34"/>
      <c r="DR70" s="34"/>
      <c r="DS70" s="34"/>
      <c r="DT70" s="34"/>
      <c r="DU70" s="34"/>
      <c r="DV70" s="34"/>
      <c r="DW70" s="34"/>
      <c r="DX70" s="34"/>
      <c r="DY70" s="34"/>
      <c r="DZ70" s="34"/>
      <c r="EA70" s="34"/>
      <c r="EB70" s="34"/>
      <c r="EC70" s="34"/>
      <c r="ED70" s="34"/>
      <c r="EE70" s="34"/>
      <c r="EF70" s="34"/>
      <c r="EG70" s="34"/>
      <c r="EH70" s="34"/>
      <c r="EI70" s="34"/>
      <c r="EJ70" s="34"/>
      <c r="EK70" s="34"/>
      <c r="EL70" s="34"/>
      <c r="EM70" s="34"/>
      <c r="EN70" s="34"/>
      <c r="EO70" s="34"/>
      <c r="EP70" s="34"/>
      <c r="EQ70" s="34"/>
      <c r="ER70" s="34"/>
      <c r="ES70" s="34"/>
      <c r="ET70" s="34"/>
      <c r="EU70" s="34"/>
      <c r="EV70" s="34"/>
      <c r="EW70" s="34" t="s">
        <v>50</v>
      </c>
      <c r="EX70" s="289"/>
      <c r="EY70" s="289"/>
      <c r="EZ70" s="289"/>
      <c r="FA70" s="290"/>
      <c r="FB70" s="290"/>
      <c r="FC70" s="290"/>
      <c r="FD70" s="290"/>
      <c r="FE70" s="290"/>
      <c r="FF70" s="290"/>
      <c r="FG70" s="290"/>
      <c r="FH70" s="290"/>
      <c r="FI70" s="290"/>
      <c r="FJ70" s="290"/>
      <c r="FK70" s="290"/>
      <c r="FL70" s="290"/>
      <c r="FM70" s="290"/>
      <c r="FN70" s="290"/>
      <c r="FO70" s="290"/>
      <c r="FP70" s="290"/>
      <c r="FQ70" s="290"/>
      <c r="FR70" s="290"/>
      <c r="FS70" s="289"/>
    </row>
    <row r="71" spans="4:175">
      <c r="E71" s="89" t="s">
        <v>3040</v>
      </c>
      <c r="F71" s="349">
        <v>45110</v>
      </c>
      <c r="G71" s="34">
        <v>350824</v>
      </c>
      <c r="H71" s="34" t="s">
        <v>3181</v>
      </c>
      <c r="I71" s="34" t="s">
        <v>1974</v>
      </c>
      <c r="J71" s="34" t="s">
        <v>395</v>
      </c>
      <c r="K71" s="290"/>
      <c r="L71" s="290"/>
      <c r="M71" s="290"/>
      <c r="N71" s="290"/>
      <c r="O71" s="290"/>
      <c r="P71" s="290"/>
      <c r="Q71" s="290"/>
      <c r="R71" s="290"/>
      <c r="S71" s="290"/>
      <c r="T71" s="290"/>
      <c r="U71" s="290"/>
      <c r="V71" s="290"/>
      <c r="W71" s="290"/>
      <c r="X71" s="290"/>
      <c r="Y71" s="290"/>
      <c r="Z71" s="290"/>
      <c r="AA71" s="290"/>
      <c r="AB71" s="290"/>
      <c r="AC71" s="290"/>
      <c r="AD71" s="290"/>
      <c r="AE71" s="290"/>
      <c r="AF71" s="290"/>
      <c r="AG71" s="290"/>
      <c r="AH71" s="289"/>
      <c r="AI71" s="289"/>
      <c r="AJ71" s="289"/>
      <c r="AK71" s="289"/>
      <c r="AL71" s="289"/>
      <c r="AM71" s="289"/>
      <c r="AN71" s="289"/>
      <c r="AO71" s="289"/>
      <c r="AP71" s="289"/>
      <c r="AQ71" s="289"/>
      <c r="AR71" s="289"/>
      <c r="AS71" s="34"/>
      <c r="AT71" s="34"/>
      <c r="AU71" s="34"/>
      <c r="AV71" s="34" t="s">
        <v>3452</v>
      </c>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4"/>
      <c r="DK71" s="34"/>
      <c r="DL71" s="34"/>
      <c r="DM71" s="34"/>
      <c r="DN71" s="34"/>
      <c r="DO71" s="34"/>
      <c r="DP71" s="34"/>
      <c r="DQ71" s="34"/>
      <c r="DR71" s="34"/>
      <c r="DS71" s="34"/>
      <c r="DT71" s="34"/>
      <c r="DU71" s="34"/>
      <c r="DV71" s="34"/>
      <c r="DW71" s="34"/>
      <c r="DX71" s="34"/>
      <c r="DY71" s="34"/>
      <c r="DZ71" s="34"/>
      <c r="EA71" s="34"/>
      <c r="EB71" s="34"/>
      <c r="EC71" s="34"/>
      <c r="ED71" s="34"/>
      <c r="EE71" s="34"/>
      <c r="EF71" s="34"/>
      <c r="EG71" s="34"/>
      <c r="EH71" s="34"/>
      <c r="EI71" s="34"/>
      <c r="EJ71" s="34"/>
      <c r="EK71" s="34"/>
      <c r="EL71" s="34"/>
      <c r="EM71" s="34"/>
      <c r="EN71" s="34"/>
      <c r="EO71" s="34"/>
      <c r="EP71" s="34"/>
      <c r="EQ71" s="34"/>
      <c r="ER71" s="34"/>
      <c r="ES71" s="34"/>
      <c r="ET71" s="34"/>
      <c r="EU71" s="34"/>
      <c r="EV71" s="34"/>
      <c r="EW71" s="34" t="s">
        <v>50</v>
      </c>
      <c r="EX71" s="289"/>
      <c r="EY71" s="289"/>
      <c r="EZ71" s="289"/>
      <c r="FA71" s="290"/>
      <c r="FB71" s="290"/>
      <c r="FC71" s="290"/>
      <c r="FD71" s="290"/>
      <c r="FE71" s="290"/>
      <c r="FF71" s="290"/>
      <c r="FG71" s="290"/>
      <c r="FH71" s="290"/>
      <c r="FI71" s="290"/>
      <c r="FJ71" s="290"/>
      <c r="FK71" s="290"/>
      <c r="FL71" s="290"/>
      <c r="FM71" s="290"/>
      <c r="FN71" s="290"/>
      <c r="FO71" s="290"/>
      <c r="FP71" s="290"/>
      <c r="FQ71" s="290"/>
      <c r="FR71" s="290"/>
      <c r="FS71" s="289"/>
    </row>
    <row r="72" spans="4:175" ht="45">
      <c r="E72" s="89" t="s">
        <v>3040</v>
      </c>
      <c r="F72" s="349">
        <v>45110</v>
      </c>
      <c r="G72" s="34">
        <v>350688</v>
      </c>
      <c r="H72" s="34" t="s">
        <v>3102</v>
      </c>
      <c r="I72" s="34" t="s">
        <v>3440</v>
      </c>
      <c r="J72" s="34" t="s">
        <v>395</v>
      </c>
      <c r="K72" s="290"/>
      <c r="L72" s="290"/>
      <c r="M72" s="290"/>
      <c r="N72" s="290"/>
      <c r="O72" s="290"/>
      <c r="P72" s="290"/>
      <c r="Q72" s="290"/>
      <c r="R72" s="290"/>
      <c r="S72" s="290"/>
      <c r="T72" s="290"/>
      <c r="U72" s="290"/>
      <c r="V72" s="290"/>
      <c r="W72" s="290"/>
      <c r="X72" s="290"/>
      <c r="Y72" s="290"/>
      <c r="Z72" s="290"/>
      <c r="AA72" s="290"/>
      <c r="AB72" s="290"/>
      <c r="AC72" s="290"/>
      <c r="AD72" s="290"/>
      <c r="AE72" s="290"/>
      <c r="AF72" s="290"/>
      <c r="AG72" s="290"/>
      <c r="AH72" s="289"/>
      <c r="AI72" s="289"/>
      <c r="AJ72" s="289"/>
      <c r="AK72" s="289"/>
      <c r="AL72" s="289"/>
      <c r="AM72" s="289"/>
      <c r="AN72" s="289"/>
      <c r="AO72" s="289"/>
      <c r="AP72" s="289"/>
      <c r="AQ72" s="289"/>
      <c r="AR72" s="289"/>
      <c r="AS72" s="34"/>
      <c r="AT72" s="34"/>
      <c r="AU72" s="34"/>
      <c r="AV72" s="35" t="s">
        <v>3454</v>
      </c>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5"/>
      <c r="CA72" s="35"/>
      <c r="CB72" s="35"/>
      <c r="CC72" s="35"/>
      <c r="CD72" s="35"/>
      <c r="CE72" s="35"/>
      <c r="CF72" s="35"/>
      <c r="CG72" s="35"/>
      <c r="CH72" s="35"/>
      <c r="CI72" s="35"/>
      <c r="CJ72" s="35"/>
      <c r="CK72" s="35"/>
      <c r="CL72" s="35"/>
      <c r="CM72" s="35"/>
      <c r="CN72" s="35"/>
      <c r="CO72" s="35"/>
      <c r="CP72" s="35"/>
      <c r="CQ72" s="35"/>
      <c r="CR72" s="35"/>
      <c r="CS72" s="35"/>
      <c r="CT72" s="35"/>
      <c r="CU72" s="35"/>
      <c r="CV72" s="35"/>
      <c r="CW72" s="35"/>
      <c r="CX72" s="35"/>
      <c r="CY72" s="35"/>
      <c r="CZ72" s="35"/>
      <c r="DA72" s="35"/>
      <c r="DB72" s="35"/>
      <c r="DC72" s="35"/>
      <c r="DD72" s="35"/>
      <c r="DE72" s="35"/>
      <c r="DF72" s="35"/>
      <c r="DG72" s="35"/>
      <c r="DH72" s="35"/>
      <c r="DI72" s="35"/>
      <c r="DJ72" s="35"/>
      <c r="DK72" s="35"/>
      <c r="DL72" s="35"/>
      <c r="DM72" s="35"/>
      <c r="DN72" s="35"/>
      <c r="DO72" s="35"/>
      <c r="DP72" s="35"/>
      <c r="DQ72" s="35"/>
      <c r="DR72" s="35"/>
      <c r="DS72" s="35"/>
      <c r="DT72" s="35"/>
      <c r="DU72" s="35"/>
      <c r="DV72" s="35"/>
      <c r="DW72" s="35"/>
      <c r="DX72" s="35"/>
      <c r="DY72" s="35"/>
      <c r="DZ72" s="35"/>
      <c r="EA72" s="35"/>
      <c r="EB72" s="35"/>
      <c r="EC72" s="35"/>
      <c r="ED72" s="35"/>
      <c r="EE72" s="35"/>
      <c r="EF72" s="35"/>
      <c r="EG72" s="35"/>
      <c r="EH72" s="35"/>
      <c r="EI72" s="35"/>
      <c r="EJ72" s="35"/>
      <c r="EK72" s="35"/>
      <c r="EL72" s="35"/>
      <c r="EM72" s="35"/>
      <c r="EN72" s="35"/>
      <c r="EO72" s="35"/>
      <c r="EP72" s="35"/>
      <c r="EQ72" s="35"/>
      <c r="ER72" s="35"/>
      <c r="ES72" s="35"/>
      <c r="ET72" s="35"/>
      <c r="EU72" s="35"/>
      <c r="EV72" s="35"/>
      <c r="EW72" s="34" t="s">
        <v>49</v>
      </c>
      <c r="EX72" s="289"/>
      <c r="EY72" s="289"/>
      <c r="EZ72" s="289"/>
      <c r="FA72" s="290"/>
      <c r="FB72" s="290"/>
      <c r="FC72" s="290"/>
      <c r="FD72" s="290"/>
      <c r="FE72" s="290"/>
      <c r="FF72" s="290"/>
      <c r="FG72" s="290"/>
      <c r="FH72" s="290"/>
      <c r="FI72" s="290"/>
      <c r="FJ72" s="290"/>
      <c r="FK72" s="290"/>
      <c r="FL72" s="290"/>
      <c r="FM72" s="290"/>
      <c r="FN72" s="290"/>
      <c r="FO72" s="290"/>
      <c r="FP72" s="290"/>
      <c r="FQ72" s="290"/>
      <c r="FR72" s="290"/>
      <c r="FS72" s="289"/>
    </row>
    <row r="73" spans="4:175">
      <c r="D73" s="155"/>
      <c r="E73" s="89" t="s">
        <v>3040</v>
      </c>
      <c r="F73" s="349">
        <v>45110</v>
      </c>
      <c r="G73" s="34">
        <v>350684</v>
      </c>
      <c r="H73" s="34" t="s">
        <v>3181</v>
      </c>
      <c r="I73" s="34" t="s">
        <v>3441</v>
      </c>
      <c r="J73" s="34" t="s">
        <v>395</v>
      </c>
      <c r="K73" s="290"/>
      <c r="L73" s="290"/>
      <c r="M73" s="290"/>
      <c r="N73" s="290"/>
      <c r="O73" s="290"/>
      <c r="P73" s="290"/>
      <c r="Q73" s="290"/>
      <c r="R73" s="290"/>
      <c r="S73" s="290"/>
      <c r="T73" s="290"/>
      <c r="U73" s="290"/>
      <c r="V73" s="290"/>
      <c r="W73" s="290"/>
      <c r="X73" s="290"/>
      <c r="Y73" s="290"/>
      <c r="Z73" s="290"/>
      <c r="AA73" s="290"/>
      <c r="AB73" s="290"/>
      <c r="AC73" s="290"/>
      <c r="AD73" s="290"/>
      <c r="AE73" s="290"/>
      <c r="AF73" s="290"/>
      <c r="AG73" s="290"/>
      <c r="AH73" s="289"/>
      <c r="AI73" s="289"/>
      <c r="AJ73" s="289"/>
      <c r="AK73" s="289"/>
      <c r="AL73" s="289"/>
      <c r="AM73" s="289"/>
      <c r="AN73" s="289"/>
      <c r="AO73" s="289"/>
      <c r="AP73" s="289"/>
      <c r="AQ73" s="289"/>
      <c r="AR73" s="289"/>
      <c r="AS73" s="34"/>
      <c r="AT73" s="34"/>
      <c r="AU73" s="34"/>
      <c r="AV73" s="34" t="s">
        <v>395</v>
      </c>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4"/>
      <c r="DK73" s="34"/>
      <c r="DL73" s="34"/>
      <c r="DM73" s="34"/>
      <c r="DN73" s="34"/>
      <c r="DO73" s="34"/>
      <c r="DP73" s="34"/>
      <c r="DQ73" s="34"/>
      <c r="DR73" s="34"/>
      <c r="DS73" s="34"/>
      <c r="DT73" s="34"/>
      <c r="DU73" s="34"/>
      <c r="DV73" s="34"/>
      <c r="DW73" s="34"/>
      <c r="DX73" s="34"/>
      <c r="DY73" s="34"/>
      <c r="DZ73" s="34"/>
      <c r="EA73" s="34"/>
      <c r="EB73" s="34"/>
      <c r="EC73" s="34"/>
      <c r="ED73" s="34"/>
      <c r="EE73" s="34"/>
      <c r="EF73" s="34"/>
      <c r="EG73" s="34"/>
      <c r="EH73" s="34"/>
      <c r="EI73" s="34"/>
      <c r="EJ73" s="34"/>
      <c r="EK73" s="34"/>
      <c r="EL73" s="34"/>
      <c r="EM73" s="34"/>
      <c r="EN73" s="34"/>
      <c r="EO73" s="34"/>
      <c r="EP73" s="34"/>
      <c r="EQ73" s="34"/>
      <c r="ER73" s="34"/>
      <c r="ES73" s="34"/>
      <c r="ET73" s="34"/>
      <c r="EU73" s="34"/>
      <c r="EV73" s="34"/>
      <c r="EW73" s="34" t="s">
        <v>50</v>
      </c>
      <c r="EX73" s="289"/>
      <c r="EY73" s="289"/>
      <c r="EZ73" s="289"/>
      <c r="FA73" s="290"/>
      <c r="FB73" s="290"/>
      <c r="FC73" s="290"/>
      <c r="FD73" s="290"/>
      <c r="FE73" s="290"/>
      <c r="FF73" s="290"/>
      <c r="FG73" s="290"/>
      <c r="FH73" s="290"/>
      <c r="FI73" s="290"/>
      <c r="FJ73" s="290"/>
      <c r="FK73" s="290"/>
      <c r="FL73" s="290"/>
      <c r="FM73" s="290"/>
      <c r="FN73" s="290"/>
      <c r="FO73" s="290"/>
      <c r="FP73" s="290"/>
      <c r="FQ73" s="290"/>
      <c r="FR73" s="290"/>
      <c r="FS73" s="289"/>
    </row>
    <row r="74" spans="4:175">
      <c r="E74" s="89" t="s">
        <v>525</v>
      </c>
      <c r="F74" s="349">
        <v>45110</v>
      </c>
      <c r="G74" s="34">
        <v>350387</v>
      </c>
      <c r="H74" s="34" t="s">
        <v>3409</v>
      </c>
      <c r="I74" s="34" t="s">
        <v>441</v>
      </c>
      <c r="J74" s="34" t="s">
        <v>395</v>
      </c>
      <c r="K74" s="290"/>
      <c r="L74" s="290"/>
      <c r="M74" s="290"/>
      <c r="N74" s="290"/>
      <c r="O74" s="290"/>
      <c r="P74" s="290"/>
      <c r="Q74" s="290"/>
      <c r="R74" s="290"/>
      <c r="S74" s="290"/>
      <c r="T74" s="290"/>
      <c r="U74" s="290"/>
      <c r="V74" s="290"/>
      <c r="W74" s="290"/>
      <c r="X74" s="290"/>
      <c r="Y74" s="290"/>
      <c r="Z74" s="290"/>
      <c r="AA74" s="290"/>
      <c r="AB74" s="290"/>
      <c r="AC74" s="290"/>
      <c r="AD74" s="290"/>
      <c r="AE74" s="290"/>
      <c r="AF74" s="290"/>
      <c r="AG74" s="290"/>
      <c r="AH74" s="289"/>
      <c r="AI74" s="289"/>
      <c r="AJ74" s="289"/>
      <c r="AK74" s="289"/>
      <c r="AL74" s="289"/>
      <c r="AM74" s="289"/>
      <c r="AN74" s="289"/>
      <c r="AO74" s="289"/>
      <c r="AP74" s="289"/>
      <c r="AQ74" s="289"/>
      <c r="AR74" s="289"/>
      <c r="AS74" s="34"/>
      <c r="AT74" s="34"/>
      <c r="AU74" s="34"/>
      <c r="AV74" s="34" t="s">
        <v>2542</v>
      </c>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c r="CB74" s="34"/>
      <c r="CC74" s="34"/>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H74" s="34"/>
      <c r="DI74" s="34"/>
      <c r="DJ74" s="34"/>
      <c r="DK74" s="34"/>
      <c r="DL74" s="34"/>
      <c r="DM74" s="34"/>
      <c r="DN74" s="34"/>
      <c r="DO74" s="34"/>
      <c r="DP74" s="34"/>
      <c r="DQ74" s="34"/>
      <c r="DR74" s="34"/>
      <c r="DS74" s="34"/>
      <c r="DT74" s="34"/>
      <c r="DU74" s="34"/>
      <c r="DV74" s="34"/>
      <c r="DW74" s="34"/>
      <c r="DX74" s="34"/>
      <c r="DY74" s="34"/>
      <c r="DZ74" s="34"/>
      <c r="EA74" s="34"/>
      <c r="EB74" s="34"/>
      <c r="EC74" s="34"/>
      <c r="ED74" s="34"/>
      <c r="EE74" s="34"/>
      <c r="EF74" s="34"/>
      <c r="EG74" s="34"/>
      <c r="EH74" s="34"/>
      <c r="EI74" s="34"/>
      <c r="EJ74" s="34"/>
      <c r="EK74" s="34"/>
      <c r="EL74" s="34"/>
      <c r="EM74" s="34"/>
      <c r="EN74" s="34"/>
      <c r="EO74" s="34"/>
      <c r="EP74" s="34"/>
      <c r="EQ74" s="34"/>
      <c r="ER74" s="34"/>
      <c r="ES74" s="34"/>
      <c r="ET74" s="34"/>
      <c r="EU74" s="34"/>
      <c r="EV74" s="34"/>
      <c r="EW74" s="34" t="s">
        <v>50</v>
      </c>
      <c r="EX74" s="289"/>
      <c r="EY74" s="289"/>
      <c r="EZ74" s="289"/>
      <c r="FA74" s="290"/>
      <c r="FB74" s="290"/>
      <c r="FC74" s="290"/>
      <c r="FD74" s="290"/>
      <c r="FE74" s="290"/>
      <c r="FF74" s="290"/>
      <c r="FG74" s="290"/>
      <c r="FH74" s="290"/>
      <c r="FI74" s="290"/>
      <c r="FJ74" s="290"/>
      <c r="FK74" s="290"/>
      <c r="FL74" s="290"/>
      <c r="FM74" s="290"/>
      <c r="FN74" s="290"/>
      <c r="FO74" s="290"/>
      <c r="FP74" s="290"/>
      <c r="FQ74" s="290"/>
      <c r="FR74" s="290"/>
      <c r="FS74" s="289"/>
    </row>
    <row r="75" spans="4:175">
      <c r="E75" s="89" t="s">
        <v>3040</v>
      </c>
      <c r="F75" s="349">
        <v>45110</v>
      </c>
      <c r="G75" s="34">
        <v>350615</v>
      </c>
      <c r="H75" s="34" t="s">
        <v>3442</v>
      </c>
      <c r="I75" s="34" t="s">
        <v>3443</v>
      </c>
      <c r="J75" s="34" t="s">
        <v>395</v>
      </c>
      <c r="K75" s="290"/>
      <c r="L75" s="290"/>
      <c r="M75" s="290"/>
      <c r="N75" s="290"/>
      <c r="O75" s="290"/>
      <c r="P75" s="290"/>
      <c r="Q75" s="290"/>
      <c r="R75" s="290"/>
      <c r="S75" s="290"/>
      <c r="T75" s="290"/>
      <c r="U75" s="290"/>
      <c r="V75" s="290"/>
      <c r="W75" s="290"/>
      <c r="X75" s="290"/>
      <c r="Y75" s="290"/>
      <c r="Z75" s="290"/>
      <c r="AA75" s="290"/>
      <c r="AB75" s="290"/>
      <c r="AC75" s="290"/>
      <c r="AD75" s="290"/>
      <c r="AE75" s="290"/>
      <c r="AF75" s="290"/>
      <c r="AG75" s="290"/>
      <c r="AH75" s="289"/>
      <c r="AI75" s="289"/>
      <c r="AJ75" s="289"/>
      <c r="AK75" s="289"/>
      <c r="AL75" s="289"/>
      <c r="AM75" s="289"/>
      <c r="AN75" s="289"/>
      <c r="AO75" s="289"/>
      <c r="AP75" s="289"/>
      <c r="AQ75" s="289"/>
      <c r="AR75" s="289"/>
      <c r="AS75" s="34"/>
      <c r="AT75" s="34"/>
      <c r="AU75" s="34"/>
      <c r="AV75" s="34" t="s">
        <v>395</v>
      </c>
      <c r="AW75" s="34" t="s">
        <v>2407</v>
      </c>
      <c r="AX75" s="34" t="s">
        <v>2063</v>
      </c>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34"/>
      <c r="CC75" s="34"/>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H75" s="34"/>
      <c r="DI75" s="34"/>
      <c r="DJ75" s="34"/>
      <c r="DK75" s="34"/>
      <c r="DL75" s="34"/>
      <c r="DM75" s="34"/>
      <c r="DN75" s="34"/>
      <c r="DO75" s="34"/>
      <c r="DP75" s="34"/>
      <c r="DQ75" s="34"/>
      <c r="DR75" s="34"/>
      <c r="DS75" s="34"/>
      <c r="DT75" s="34"/>
      <c r="DU75" s="34"/>
      <c r="DV75" s="34"/>
      <c r="DW75" s="34"/>
      <c r="DX75" s="34"/>
      <c r="DY75" s="34"/>
      <c r="DZ75" s="34"/>
      <c r="EA75" s="34"/>
      <c r="EB75" s="34"/>
      <c r="EC75" s="34"/>
      <c r="ED75" s="34"/>
      <c r="EE75" s="34"/>
      <c r="EF75" s="34"/>
      <c r="EG75" s="34"/>
      <c r="EH75" s="34"/>
      <c r="EI75" s="34"/>
      <c r="EJ75" s="34"/>
      <c r="EK75" s="34"/>
      <c r="EL75" s="34"/>
      <c r="EM75" s="34"/>
      <c r="EN75" s="34"/>
      <c r="EO75" s="34"/>
      <c r="EP75" s="34"/>
      <c r="EQ75" s="34"/>
      <c r="ER75" s="34"/>
      <c r="ES75" s="34"/>
      <c r="ET75" s="34"/>
      <c r="EU75" s="34"/>
      <c r="EV75" s="34"/>
      <c r="EW75" s="34" t="s">
        <v>50</v>
      </c>
      <c r="EX75" s="289"/>
      <c r="EY75" s="289"/>
      <c r="EZ75" s="289"/>
      <c r="FA75" s="290"/>
      <c r="FB75" s="290"/>
      <c r="FC75" s="290"/>
      <c r="FD75" s="290"/>
      <c r="FE75" s="290"/>
      <c r="FF75" s="290"/>
      <c r="FG75" s="290"/>
      <c r="FH75" s="290"/>
      <c r="FI75" s="290"/>
      <c r="FJ75" s="290"/>
      <c r="FK75" s="290"/>
      <c r="FL75" s="290"/>
      <c r="FM75" s="290"/>
      <c r="FN75" s="290"/>
      <c r="FO75" s="290"/>
      <c r="FP75" s="290"/>
      <c r="FQ75" s="290"/>
      <c r="FR75" s="290"/>
      <c r="FS75" s="289"/>
    </row>
    <row r="76" spans="4:175" ht="30">
      <c r="E76" s="89" t="s">
        <v>525</v>
      </c>
      <c r="F76" s="349">
        <v>45110</v>
      </c>
      <c r="G76" s="34">
        <v>350472</v>
      </c>
      <c r="H76" s="34" t="s">
        <v>3444</v>
      </c>
      <c r="I76" s="34" t="s">
        <v>3445</v>
      </c>
      <c r="J76" s="34" t="s">
        <v>395</v>
      </c>
      <c r="AH76" s="1"/>
      <c r="AI76" s="1"/>
      <c r="AJ76" s="1"/>
      <c r="AK76" s="1"/>
      <c r="AL76" s="1"/>
      <c r="AM76" s="1"/>
      <c r="AN76" s="1"/>
      <c r="AO76" s="1"/>
      <c r="AP76" s="1"/>
      <c r="AQ76" s="1"/>
      <c r="AR76" s="214"/>
      <c r="AS76" s="34"/>
      <c r="AT76" s="34"/>
      <c r="AU76" s="31"/>
      <c r="AV76" s="241" t="s">
        <v>3453</v>
      </c>
      <c r="AW76" s="35"/>
      <c r="AX76" s="35" t="s">
        <v>1411</v>
      </c>
      <c r="AY76" s="35"/>
      <c r="AZ76" s="35"/>
      <c r="BA76" s="35"/>
      <c r="BB76" s="35" t="s">
        <v>1448</v>
      </c>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5"/>
      <c r="CA76" s="35"/>
      <c r="CB76" s="35"/>
      <c r="CC76" s="35"/>
      <c r="CD76" s="35"/>
      <c r="CE76" s="35"/>
      <c r="CF76" s="35"/>
      <c r="CG76" s="35"/>
      <c r="CH76" s="35"/>
      <c r="CI76" s="35"/>
      <c r="CJ76" s="35"/>
      <c r="CK76" s="35"/>
      <c r="CL76" s="35"/>
      <c r="CM76" s="35"/>
      <c r="CN76" s="35"/>
      <c r="CO76" s="35"/>
      <c r="CP76" s="35"/>
      <c r="CQ76" s="35"/>
      <c r="CR76" s="35"/>
      <c r="CS76" s="35"/>
      <c r="CT76" s="35"/>
      <c r="CU76" s="35"/>
      <c r="CV76" s="35"/>
      <c r="CW76" s="35"/>
      <c r="CX76" s="35"/>
      <c r="CY76" s="35"/>
      <c r="CZ76" s="35"/>
      <c r="DA76" s="35"/>
      <c r="DB76" s="35"/>
      <c r="DC76" s="35"/>
      <c r="DD76" s="35"/>
      <c r="DE76" s="35"/>
      <c r="DF76" s="35"/>
      <c r="DG76" s="35"/>
      <c r="DH76" s="35"/>
      <c r="DI76" s="35"/>
      <c r="DJ76" s="35"/>
      <c r="DK76" s="35"/>
      <c r="DL76" s="35"/>
      <c r="DM76" s="35"/>
      <c r="DN76" s="35"/>
      <c r="DO76" s="35"/>
      <c r="DP76" s="35"/>
      <c r="DQ76" s="35"/>
      <c r="DR76" s="35"/>
      <c r="DS76" s="35"/>
      <c r="DT76" s="35"/>
      <c r="DU76" s="35"/>
      <c r="DV76" s="35"/>
      <c r="DW76" s="35"/>
      <c r="DX76" s="35"/>
      <c r="DY76" s="35"/>
      <c r="DZ76" s="35"/>
      <c r="EA76" s="35"/>
      <c r="EB76" s="35"/>
      <c r="EC76" s="35"/>
      <c r="ED76" s="35"/>
      <c r="EE76" s="35"/>
      <c r="EF76" s="35"/>
      <c r="EG76" s="35"/>
      <c r="EH76" s="35"/>
      <c r="EI76" s="35"/>
      <c r="EJ76" s="35"/>
      <c r="EK76" s="35"/>
      <c r="EL76" s="35"/>
      <c r="EM76" s="35"/>
      <c r="EN76" s="35"/>
      <c r="EO76" s="35"/>
      <c r="EP76" s="35"/>
      <c r="EQ76" s="35"/>
      <c r="ER76" s="35"/>
      <c r="ES76" s="35"/>
      <c r="ET76" s="35"/>
      <c r="EU76" s="35"/>
      <c r="EV76" s="35"/>
      <c r="EW76" s="34" t="s">
        <v>50</v>
      </c>
      <c r="EX76" s="274"/>
      <c r="EY76" s="1"/>
      <c r="EZ76" s="1"/>
      <c r="FS76" s="1"/>
    </row>
    <row r="77" spans="4:175" ht="45">
      <c r="E77" s="89" t="s">
        <v>525</v>
      </c>
      <c r="F77" s="349">
        <v>45110</v>
      </c>
      <c r="G77" s="34">
        <v>350894</v>
      </c>
      <c r="H77" s="34" t="s">
        <v>3489</v>
      </c>
      <c r="I77" s="34" t="s">
        <v>3490</v>
      </c>
      <c r="J77" s="34" t="s">
        <v>395</v>
      </c>
      <c r="AS77" s="34"/>
      <c r="AT77" s="34"/>
      <c r="AU77" s="34"/>
      <c r="AV77" s="35" t="s">
        <v>3491</v>
      </c>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5"/>
      <c r="CA77" s="35"/>
      <c r="CB77" s="35"/>
      <c r="CC77" s="35"/>
      <c r="CD77" s="35"/>
      <c r="CE77" s="35"/>
      <c r="CF77" s="35"/>
      <c r="CG77" s="35"/>
      <c r="CH77" s="35"/>
      <c r="CI77" s="35"/>
      <c r="CJ77" s="35"/>
      <c r="CK77" s="35"/>
      <c r="CL77" s="35"/>
      <c r="CM77" s="35"/>
      <c r="CN77" s="35"/>
      <c r="CO77" s="35"/>
      <c r="CP77" s="35"/>
      <c r="CQ77" s="35"/>
      <c r="CR77" s="35"/>
      <c r="CS77" s="35"/>
      <c r="CT77" s="35"/>
      <c r="CU77" s="35"/>
      <c r="CV77" s="35"/>
      <c r="CW77" s="35"/>
      <c r="CX77" s="35"/>
      <c r="CY77" s="35"/>
      <c r="CZ77" s="35"/>
      <c r="DA77" s="35"/>
      <c r="DB77" s="35"/>
      <c r="DC77" s="35"/>
      <c r="DD77" s="35"/>
      <c r="DE77" s="35"/>
      <c r="DF77" s="35"/>
      <c r="DG77" s="35"/>
      <c r="DH77" s="35"/>
      <c r="DI77" s="35"/>
      <c r="DJ77" s="35"/>
      <c r="DK77" s="35"/>
      <c r="DL77" s="35"/>
      <c r="DM77" s="35"/>
      <c r="DN77" s="35"/>
      <c r="DO77" s="35"/>
      <c r="DP77" s="35"/>
      <c r="DQ77" s="35"/>
      <c r="DR77" s="35"/>
      <c r="DS77" s="35"/>
      <c r="DT77" s="35"/>
      <c r="DU77" s="35"/>
      <c r="DV77" s="35"/>
      <c r="DW77" s="35"/>
      <c r="DX77" s="35"/>
      <c r="DY77" s="35"/>
      <c r="DZ77" s="35"/>
      <c r="EA77" s="35"/>
      <c r="EB77" s="35"/>
      <c r="EC77" s="35"/>
      <c r="ED77" s="35"/>
      <c r="EE77" s="35"/>
      <c r="EF77" s="35"/>
      <c r="EG77" s="35"/>
      <c r="EH77" s="35"/>
      <c r="EI77" s="35"/>
      <c r="EJ77" s="35"/>
      <c r="EK77" s="35"/>
      <c r="EL77" s="35"/>
      <c r="EM77" s="35"/>
      <c r="EN77" s="35"/>
      <c r="EO77" s="35"/>
      <c r="EP77" s="35"/>
      <c r="EQ77" s="35"/>
      <c r="ER77" s="35"/>
      <c r="ES77" s="35"/>
      <c r="ET77" s="35"/>
      <c r="EU77" s="35"/>
      <c r="EV77" s="35"/>
      <c r="EW77" s="34" t="s">
        <v>49</v>
      </c>
      <c r="EZ77" s="179">
        <v>45113</v>
      </c>
      <c r="FS77" s="1"/>
    </row>
    <row r="78" spans="4:175">
      <c r="E78" s="89" t="s">
        <v>525</v>
      </c>
      <c r="F78" s="349">
        <v>45110</v>
      </c>
      <c r="G78" s="34">
        <v>350889</v>
      </c>
      <c r="H78" s="34" t="s">
        <v>3492</v>
      </c>
      <c r="I78" s="34" t="s">
        <v>2259</v>
      </c>
      <c r="J78" s="34" t="s">
        <v>395</v>
      </c>
      <c r="AS78" s="34"/>
      <c r="AT78" s="34"/>
      <c r="AU78" s="34"/>
      <c r="AV78" s="34" t="s">
        <v>3493</v>
      </c>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4"/>
      <c r="DK78" s="34"/>
      <c r="DL78" s="34"/>
      <c r="DM78" s="34"/>
      <c r="DN78" s="34"/>
      <c r="DO78" s="34"/>
      <c r="DP78" s="34"/>
      <c r="DQ78" s="34"/>
      <c r="DR78" s="34"/>
      <c r="DS78" s="34"/>
      <c r="DT78" s="34"/>
      <c r="DU78" s="34"/>
      <c r="DV78" s="34"/>
      <c r="DW78" s="34"/>
      <c r="DX78" s="34"/>
      <c r="DY78" s="34"/>
      <c r="DZ78" s="34"/>
      <c r="EA78" s="34"/>
      <c r="EB78" s="34"/>
      <c r="EC78" s="34"/>
      <c r="ED78" s="34"/>
      <c r="EE78" s="34"/>
      <c r="EF78" s="34"/>
      <c r="EG78" s="34"/>
      <c r="EH78" s="34"/>
      <c r="EI78" s="34"/>
      <c r="EJ78" s="34"/>
      <c r="EK78" s="34"/>
      <c r="EL78" s="34"/>
      <c r="EM78" s="34"/>
      <c r="EN78" s="34"/>
      <c r="EO78" s="34"/>
      <c r="EP78" s="34"/>
      <c r="EQ78" s="34"/>
      <c r="ER78" s="34"/>
      <c r="ES78" s="34"/>
      <c r="ET78" s="34"/>
      <c r="EU78" s="34"/>
      <c r="EV78" s="34"/>
      <c r="EW78" s="34" t="s">
        <v>50</v>
      </c>
      <c r="EZ78" t="s">
        <v>3520</v>
      </c>
      <c r="FA78" t="s">
        <v>3527</v>
      </c>
      <c r="FB78" t="s">
        <v>3531</v>
      </c>
      <c r="FC78" t="s">
        <v>3522</v>
      </c>
      <c r="FS78" s="1"/>
    </row>
    <row r="79" spans="4:175" ht="75">
      <c r="E79" s="89" t="s">
        <v>525</v>
      </c>
      <c r="F79" s="349">
        <v>45110</v>
      </c>
      <c r="G79" s="34">
        <v>350979</v>
      </c>
      <c r="H79" s="34" t="s">
        <v>3181</v>
      </c>
      <c r="I79" s="34" t="s">
        <v>3494</v>
      </c>
      <c r="J79" s="34" t="s">
        <v>395</v>
      </c>
      <c r="AS79" s="31"/>
      <c r="AT79" s="34"/>
      <c r="AU79" s="34"/>
      <c r="AV79" s="34" t="s">
        <v>1411</v>
      </c>
      <c r="AW79" s="34" t="s">
        <v>1467</v>
      </c>
      <c r="AX79" s="35" t="s">
        <v>3505</v>
      </c>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5"/>
      <c r="CA79" s="35"/>
      <c r="CB79" s="35"/>
      <c r="CC79" s="35"/>
      <c r="CD79" s="35"/>
      <c r="CE79" s="35"/>
      <c r="CF79" s="35"/>
      <c r="CG79" s="35"/>
      <c r="CH79" s="35"/>
      <c r="CI79" s="35"/>
      <c r="CJ79" s="35"/>
      <c r="CK79" s="35"/>
      <c r="CL79" s="35"/>
      <c r="CM79" s="35"/>
      <c r="CN79" s="35"/>
      <c r="CO79" s="35"/>
      <c r="CP79" s="35"/>
      <c r="CQ79" s="35"/>
      <c r="CR79" s="35"/>
      <c r="CS79" s="35"/>
      <c r="CT79" s="35"/>
      <c r="CU79" s="35"/>
      <c r="CV79" s="35"/>
      <c r="CW79" s="35"/>
      <c r="CX79" s="35"/>
      <c r="CY79" s="35"/>
      <c r="CZ79" s="35"/>
      <c r="DA79" s="35"/>
      <c r="DB79" s="35"/>
      <c r="DC79" s="35"/>
      <c r="DD79" s="35"/>
      <c r="DE79" s="35"/>
      <c r="DF79" s="35"/>
      <c r="DG79" s="35"/>
      <c r="DH79" s="35"/>
      <c r="DI79" s="35"/>
      <c r="DJ79" s="35"/>
      <c r="DK79" s="35"/>
      <c r="DL79" s="35"/>
      <c r="DM79" s="35"/>
      <c r="DN79" s="35"/>
      <c r="DO79" s="35"/>
      <c r="DP79" s="35"/>
      <c r="DQ79" s="35"/>
      <c r="DR79" s="35"/>
      <c r="DS79" s="35"/>
      <c r="DT79" s="35"/>
      <c r="DU79" s="35"/>
      <c r="DV79" s="35"/>
      <c r="DW79" s="35"/>
      <c r="DX79" s="35"/>
      <c r="DY79" s="35"/>
      <c r="DZ79" s="35"/>
      <c r="EA79" s="35"/>
      <c r="EB79" s="35"/>
      <c r="EC79" s="35"/>
      <c r="ED79" s="35"/>
      <c r="EE79" s="35"/>
      <c r="EF79" s="35"/>
      <c r="EG79" s="35"/>
      <c r="EH79" s="35"/>
      <c r="EI79" s="35"/>
      <c r="EJ79" s="35"/>
      <c r="EK79" s="35"/>
      <c r="EL79" s="35"/>
      <c r="EM79" s="35"/>
      <c r="EN79" s="35"/>
      <c r="EO79" s="35"/>
      <c r="EP79" s="35"/>
      <c r="EQ79" s="35"/>
      <c r="ER79" s="35"/>
      <c r="ES79" s="35"/>
      <c r="ET79" s="35"/>
      <c r="EU79" s="35"/>
      <c r="EV79" s="35"/>
      <c r="EW79" s="34" t="s">
        <v>50</v>
      </c>
      <c r="EY79" s="241" t="s">
        <v>3511</v>
      </c>
      <c r="EZ79" s="380" t="s">
        <v>3523</v>
      </c>
      <c r="FA79" s="53" t="s">
        <v>3528</v>
      </c>
      <c r="FB79" s="53" t="s">
        <v>3537</v>
      </c>
      <c r="FC79" s="379">
        <v>12</v>
      </c>
      <c r="FD79" s="1"/>
      <c r="FE79" s="1"/>
      <c r="FF79" s="1"/>
      <c r="FS79" s="1"/>
    </row>
    <row r="80" spans="4:175">
      <c r="E80" s="89" t="s">
        <v>55</v>
      </c>
      <c r="F80" s="349">
        <v>45110</v>
      </c>
      <c r="G80" s="34">
        <v>350917</v>
      </c>
      <c r="H80" s="34" t="s">
        <v>1809</v>
      </c>
      <c r="I80" s="34" t="s">
        <v>2301</v>
      </c>
      <c r="J80" s="34" t="s">
        <v>395</v>
      </c>
      <c r="AS80" s="34"/>
      <c r="AT80" s="34"/>
      <c r="AU80" s="34"/>
      <c r="AV80" s="34" t="s">
        <v>1777</v>
      </c>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c r="CB80" s="34"/>
      <c r="CC80" s="34"/>
      <c r="CD80" s="34"/>
      <c r="CE80" s="34"/>
      <c r="CF80" s="34"/>
      <c r="CG80" s="34"/>
      <c r="CH80" s="34"/>
      <c r="CI80" s="34"/>
      <c r="CJ80" s="34"/>
      <c r="CK80" s="34"/>
      <c r="CL80" s="34"/>
      <c r="CM80" s="34"/>
      <c r="CN80" s="34"/>
      <c r="CO80" s="34"/>
      <c r="CP80" s="34"/>
      <c r="CQ80" s="34"/>
      <c r="CR80" s="34"/>
      <c r="CS80" s="34"/>
      <c r="CT80" s="34"/>
      <c r="CU80" s="34"/>
      <c r="CV80" s="34"/>
      <c r="CW80" s="34"/>
      <c r="CX80" s="34"/>
      <c r="CY80" s="34"/>
      <c r="CZ80" s="34"/>
      <c r="DA80" s="34"/>
      <c r="DB80" s="34"/>
      <c r="DC80" s="34"/>
      <c r="DD80" s="34"/>
      <c r="DE80" s="34"/>
      <c r="DF80" s="34"/>
      <c r="DG80" s="34"/>
      <c r="DH80" s="34"/>
      <c r="DI80" s="34"/>
      <c r="DJ80" s="34"/>
      <c r="DK80" s="34"/>
      <c r="DL80" s="34"/>
      <c r="DM80" s="34"/>
      <c r="DN80" s="34"/>
      <c r="DO80" s="34"/>
      <c r="DP80" s="34"/>
      <c r="DQ80" s="34"/>
      <c r="DR80" s="34"/>
      <c r="DS80" s="34"/>
      <c r="DT80" s="34"/>
      <c r="DU80" s="34"/>
      <c r="DV80" s="34"/>
      <c r="DW80" s="34"/>
      <c r="DX80" s="34"/>
      <c r="DY80" s="34"/>
      <c r="DZ80" s="34"/>
      <c r="EA80" s="34"/>
      <c r="EB80" s="34"/>
      <c r="EC80" s="34"/>
      <c r="ED80" s="34"/>
      <c r="EE80" s="34"/>
      <c r="EF80" s="34"/>
      <c r="EG80" s="34"/>
      <c r="EH80" s="34"/>
      <c r="EI80" s="34"/>
      <c r="EJ80" s="34"/>
      <c r="EK80" s="34"/>
      <c r="EL80" s="34"/>
      <c r="EM80" s="34"/>
      <c r="EN80" s="34"/>
      <c r="EO80" s="34"/>
      <c r="EP80" s="34"/>
      <c r="EQ80" s="34"/>
      <c r="ER80" s="34"/>
      <c r="ES80" s="34"/>
      <c r="ET80" s="34"/>
      <c r="EU80" s="34"/>
      <c r="EV80" s="34"/>
      <c r="EW80" s="34" t="s">
        <v>50</v>
      </c>
      <c r="EY80" s="100" t="s">
        <v>3510</v>
      </c>
      <c r="EZ80" s="1" t="s">
        <v>3526</v>
      </c>
      <c r="FA80" s="498" t="s">
        <v>3530</v>
      </c>
      <c r="FB80" s="377" t="s">
        <v>185</v>
      </c>
      <c r="FC80" s="490">
        <v>24</v>
      </c>
      <c r="FD80" s="1"/>
      <c r="FE80" s="1"/>
      <c r="FF80" s="1"/>
      <c r="FS80" s="1"/>
    </row>
    <row r="81" spans="5:175">
      <c r="E81" s="89" t="s">
        <v>525</v>
      </c>
      <c r="F81" s="349">
        <v>45110</v>
      </c>
      <c r="G81" s="34">
        <v>350742</v>
      </c>
      <c r="H81" s="34" t="s">
        <v>3181</v>
      </c>
      <c r="I81" s="34" t="s">
        <v>3495</v>
      </c>
      <c r="J81" s="34" t="s">
        <v>395</v>
      </c>
      <c r="AS81" s="34"/>
      <c r="AT81" s="34"/>
      <c r="AU81" s="34"/>
      <c r="AV81" s="34" t="s">
        <v>1467</v>
      </c>
      <c r="AW81" s="34" t="s">
        <v>395</v>
      </c>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4"/>
      <c r="DK81" s="34"/>
      <c r="DL81" s="34"/>
      <c r="DM81" s="34"/>
      <c r="DN81" s="34"/>
      <c r="DO81" s="34"/>
      <c r="DP81" s="34"/>
      <c r="DQ81" s="34"/>
      <c r="DR81" s="34"/>
      <c r="DS81" s="34"/>
      <c r="DT81" s="34"/>
      <c r="DU81" s="34"/>
      <c r="DV81" s="34"/>
      <c r="DW81" s="34"/>
      <c r="DX81" s="34"/>
      <c r="DY81" s="34"/>
      <c r="DZ81" s="34"/>
      <c r="EA81" s="34"/>
      <c r="EB81" s="34"/>
      <c r="EC81" s="34"/>
      <c r="ED81" s="34"/>
      <c r="EE81" s="34"/>
      <c r="EF81" s="34"/>
      <c r="EG81" s="34"/>
      <c r="EH81" s="34"/>
      <c r="EI81" s="34"/>
      <c r="EJ81" s="34"/>
      <c r="EK81" s="34"/>
      <c r="EL81" s="34"/>
      <c r="EM81" s="34"/>
      <c r="EN81" s="34"/>
      <c r="EO81" s="34"/>
      <c r="EP81" s="34"/>
      <c r="EQ81" s="34"/>
      <c r="ER81" s="34"/>
      <c r="ES81" s="34"/>
      <c r="ET81" s="34"/>
      <c r="EU81" s="34"/>
      <c r="EV81" s="34"/>
      <c r="EW81" s="34" t="s">
        <v>50</v>
      </c>
      <c r="EY81" s="100" t="s">
        <v>3512</v>
      </c>
      <c r="EZ81" s="1" t="s">
        <v>3521</v>
      </c>
      <c r="FA81" s="494"/>
      <c r="FB81" s="378" t="s">
        <v>185</v>
      </c>
      <c r="FC81" s="593"/>
      <c r="FD81" s="1"/>
      <c r="FE81" s="1"/>
      <c r="FF81" s="1"/>
      <c r="FS81" s="1"/>
    </row>
    <row r="82" spans="5:175" ht="45">
      <c r="E82" s="89" t="s">
        <v>3040</v>
      </c>
      <c r="F82" s="349">
        <v>45111</v>
      </c>
      <c r="G82" s="34">
        <v>351054</v>
      </c>
      <c r="H82" s="34" t="s">
        <v>3497</v>
      </c>
      <c r="I82" s="34" t="s">
        <v>3104</v>
      </c>
      <c r="J82" s="34" t="s">
        <v>395</v>
      </c>
      <c r="AS82" s="1"/>
      <c r="AT82" s="34"/>
      <c r="AU82" s="34"/>
      <c r="AV82" s="34"/>
      <c r="AW82" s="34" t="s">
        <v>2052</v>
      </c>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c r="CB82" s="34"/>
      <c r="CC82" s="34"/>
      <c r="CD82" s="34"/>
      <c r="CE82" s="34"/>
      <c r="CF82" s="34"/>
      <c r="CG82" s="34"/>
      <c r="CH82" s="34"/>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H82" s="34"/>
      <c r="DI82" s="34"/>
      <c r="DJ82" s="34"/>
      <c r="DK82" s="34"/>
      <c r="DL82" s="34"/>
      <c r="DM82" s="34"/>
      <c r="DN82" s="34"/>
      <c r="DO82" s="34"/>
      <c r="DP82" s="34"/>
      <c r="DQ82" s="34"/>
      <c r="DR82" s="34"/>
      <c r="DS82" s="34"/>
      <c r="DT82" s="34"/>
      <c r="DU82" s="34"/>
      <c r="DV82" s="34"/>
      <c r="DW82" s="34"/>
      <c r="DX82" s="34"/>
      <c r="DY82" s="34"/>
      <c r="DZ82" s="34"/>
      <c r="EA82" s="34"/>
      <c r="EB82" s="34"/>
      <c r="EC82" s="34"/>
      <c r="ED82" s="34"/>
      <c r="EE82" s="34"/>
      <c r="EF82" s="34"/>
      <c r="EG82" s="34"/>
      <c r="EH82" s="34"/>
      <c r="EI82" s="34"/>
      <c r="EJ82" s="34"/>
      <c r="EK82" s="34"/>
      <c r="EL82" s="34"/>
      <c r="EM82" s="34"/>
      <c r="EN82" s="34"/>
      <c r="EO82" s="34"/>
      <c r="EP82" s="34"/>
      <c r="EQ82" s="34"/>
      <c r="ER82" s="34"/>
      <c r="ES82" s="34"/>
      <c r="ET82" s="34"/>
      <c r="EU82" s="34"/>
      <c r="EV82" s="34"/>
      <c r="EW82" s="34" t="s">
        <v>50</v>
      </c>
      <c r="EY82" s="100" t="s">
        <v>3513</v>
      </c>
      <c r="EZ82" s="1" t="s">
        <v>3521</v>
      </c>
      <c r="FA82" s="494"/>
      <c r="FB82" s="378" t="s">
        <v>3532</v>
      </c>
      <c r="FC82" s="593"/>
      <c r="FD82" s="1"/>
      <c r="FE82" s="1"/>
      <c r="FF82" s="1"/>
      <c r="FS82" s="1"/>
    </row>
    <row r="83" spans="5:175" ht="45">
      <c r="E83" s="89" t="s">
        <v>3040</v>
      </c>
      <c r="F83" s="349">
        <v>45111</v>
      </c>
      <c r="G83" s="34">
        <v>351050</v>
      </c>
      <c r="H83" s="34" t="s">
        <v>3498</v>
      </c>
      <c r="I83" s="34" t="s">
        <v>3104</v>
      </c>
      <c r="J83" s="34" t="s">
        <v>395</v>
      </c>
      <c r="AT83" s="34"/>
      <c r="AU83" s="34"/>
      <c r="AV83" s="34"/>
      <c r="AW83" s="34" t="s">
        <v>395</v>
      </c>
      <c r="AX83" s="35" t="s">
        <v>3504</v>
      </c>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5"/>
      <c r="CA83" s="35"/>
      <c r="CB83" s="35"/>
      <c r="CC83" s="35"/>
      <c r="CD83" s="35"/>
      <c r="CE83" s="35"/>
      <c r="CF83" s="35"/>
      <c r="CG83" s="35"/>
      <c r="CH83" s="35"/>
      <c r="CI83" s="35"/>
      <c r="CJ83" s="35"/>
      <c r="CK83" s="35"/>
      <c r="CL83" s="35"/>
      <c r="CM83" s="35"/>
      <c r="CN83" s="35"/>
      <c r="CO83" s="35"/>
      <c r="CP83" s="35"/>
      <c r="CQ83" s="35"/>
      <c r="CR83" s="35"/>
      <c r="CS83" s="35"/>
      <c r="CT83" s="35"/>
      <c r="CU83" s="35"/>
      <c r="CV83" s="35"/>
      <c r="CW83" s="35"/>
      <c r="CX83" s="35"/>
      <c r="CY83" s="35"/>
      <c r="CZ83" s="35"/>
      <c r="DA83" s="35"/>
      <c r="DB83" s="35"/>
      <c r="DC83" s="35"/>
      <c r="DD83" s="35"/>
      <c r="DE83" s="35"/>
      <c r="DF83" s="35"/>
      <c r="DG83" s="35"/>
      <c r="DH83" s="35"/>
      <c r="DI83" s="35"/>
      <c r="DJ83" s="35"/>
      <c r="DK83" s="35"/>
      <c r="DL83" s="35"/>
      <c r="DM83" s="35"/>
      <c r="DN83" s="35"/>
      <c r="DO83" s="35"/>
      <c r="DP83" s="35"/>
      <c r="DQ83" s="35"/>
      <c r="DR83" s="35"/>
      <c r="DS83" s="35"/>
      <c r="DT83" s="35"/>
      <c r="DU83" s="35"/>
      <c r="DV83" s="35"/>
      <c r="DW83" s="35"/>
      <c r="DX83" s="35"/>
      <c r="DY83" s="35"/>
      <c r="DZ83" s="35"/>
      <c r="EA83" s="35"/>
      <c r="EB83" s="35"/>
      <c r="EC83" s="35"/>
      <c r="ED83" s="35"/>
      <c r="EE83" s="35"/>
      <c r="EF83" s="35"/>
      <c r="EG83" s="35"/>
      <c r="EH83" s="35"/>
      <c r="EI83" s="35"/>
      <c r="EJ83" s="35"/>
      <c r="EK83" s="35"/>
      <c r="EL83" s="35"/>
      <c r="EM83" s="35"/>
      <c r="EN83" s="35"/>
      <c r="EO83" s="35"/>
      <c r="EP83" s="35"/>
      <c r="EQ83" s="35"/>
      <c r="ER83" s="35"/>
      <c r="ES83" s="35"/>
      <c r="ET83" s="35"/>
      <c r="EU83" s="35"/>
      <c r="EV83" s="35"/>
      <c r="EW83" s="34" t="s">
        <v>50</v>
      </c>
      <c r="EY83" s="100" t="s">
        <v>3514</v>
      </c>
      <c r="EZ83" s="1" t="s">
        <v>3521</v>
      </c>
      <c r="FA83" s="494"/>
      <c r="FB83" s="378" t="s">
        <v>3535</v>
      </c>
      <c r="FC83" s="593"/>
      <c r="FD83" s="1"/>
      <c r="FE83" s="1"/>
      <c r="FF83" s="1"/>
      <c r="FS83" s="1"/>
    </row>
    <row r="84" spans="5:175" ht="45">
      <c r="E84" s="89" t="s">
        <v>525</v>
      </c>
      <c r="F84" s="349">
        <v>45111</v>
      </c>
      <c r="G84" s="34">
        <v>351225</v>
      </c>
      <c r="H84" s="34" t="s">
        <v>3499</v>
      </c>
      <c r="I84" s="34" t="s">
        <v>3500</v>
      </c>
      <c r="J84" s="34" t="s">
        <v>395</v>
      </c>
      <c r="AT84" s="34"/>
      <c r="AU84" s="34"/>
      <c r="AV84" s="34"/>
      <c r="AW84" s="34" t="s">
        <v>395</v>
      </c>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4"/>
      <c r="DK84" s="34"/>
      <c r="DL84" s="34"/>
      <c r="DM84" s="34"/>
      <c r="DN84" s="34"/>
      <c r="DO84" s="34"/>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s="34"/>
      <c r="EP84" s="34"/>
      <c r="EQ84" s="34"/>
      <c r="ER84" s="34"/>
      <c r="ES84" s="34"/>
      <c r="ET84" s="34"/>
      <c r="EU84" s="34"/>
      <c r="EV84" s="34"/>
      <c r="EW84" s="34" t="s">
        <v>50</v>
      </c>
      <c r="EY84" s="100" t="s">
        <v>3515</v>
      </c>
      <c r="EZ84" s="1" t="s">
        <v>3521</v>
      </c>
      <c r="FA84" s="594"/>
      <c r="FB84" s="383" t="s">
        <v>3533</v>
      </c>
      <c r="FC84" s="488"/>
      <c r="FD84" s="1"/>
      <c r="FE84" s="1"/>
      <c r="FF84" s="1"/>
      <c r="FS84" s="1"/>
    </row>
    <row r="85" spans="5:175">
      <c r="E85" s="89" t="s">
        <v>3040</v>
      </c>
      <c r="F85" s="349">
        <v>45112</v>
      </c>
      <c r="G85" s="34">
        <v>351296</v>
      </c>
      <c r="H85" s="34" t="s">
        <v>3502</v>
      </c>
      <c r="I85" s="34" t="s">
        <v>3104</v>
      </c>
      <c r="J85" s="34" t="s">
        <v>395</v>
      </c>
      <c r="AT85" s="1"/>
      <c r="AU85" s="1"/>
      <c r="AV85" s="34"/>
      <c r="AW85" s="34"/>
      <c r="AX85" s="34" t="s">
        <v>2052</v>
      </c>
      <c r="AY85" s="34" t="s">
        <v>395</v>
      </c>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34"/>
      <c r="CG85" s="34"/>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H85" s="34"/>
      <c r="DI85" s="34"/>
      <c r="DJ85" s="34"/>
      <c r="DK85" s="34"/>
      <c r="DL85" s="34"/>
      <c r="DM85" s="34"/>
      <c r="DN85" s="34"/>
      <c r="DO85" s="34"/>
      <c r="DP85" s="34"/>
      <c r="DQ85" s="34"/>
      <c r="DR85" s="34"/>
      <c r="DS85" s="34"/>
      <c r="DT85" s="34"/>
      <c r="DU85" s="34"/>
      <c r="DV85" s="34"/>
      <c r="DW85" s="34"/>
      <c r="DX85" s="34"/>
      <c r="DY85" s="34"/>
      <c r="DZ85" s="34"/>
      <c r="EA85" s="34"/>
      <c r="EB85" s="34"/>
      <c r="EC85" s="34"/>
      <c r="ED85" s="34"/>
      <c r="EE85" s="34"/>
      <c r="EF85" s="34"/>
      <c r="EG85" s="34"/>
      <c r="EH85" s="34"/>
      <c r="EI85" s="34"/>
      <c r="EJ85" s="34"/>
      <c r="EK85" s="34"/>
      <c r="EL85" s="34"/>
      <c r="EM85" s="34"/>
      <c r="EN85" s="34"/>
      <c r="EO85" s="34"/>
      <c r="EP85" s="34"/>
      <c r="EQ85" s="34"/>
      <c r="ER85" s="34"/>
      <c r="ES85" s="34"/>
      <c r="ET85" s="34"/>
      <c r="EU85" s="34"/>
      <c r="EV85" s="34"/>
      <c r="EW85" s="34" t="s">
        <v>50</v>
      </c>
      <c r="EY85" s="370" t="s">
        <v>3516</v>
      </c>
      <c r="EZ85" s="1" t="s">
        <v>184</v>
      </c>
      <c r="FA85" s="498" t="s">
        <v>3529</v>
      </c>
      <c r="FB85" s="377" t="s">
        <v>185</v>
      </c>
      <c r="FC85" s="490">
        <v>24</v>
      </c>
      <c r="FD85" s="1"/>
      <c r="FE85" s="1"/>
      <c r="FF85" s="1"/>
      <c r="FS85" s="1"/>
    </row>
    <row r="86" spans="5:175">
      <c r="E86" s="89" t="s">
        <v>525</v>
      </c>
      <c r="F86" s="349">
        <v>45112</v>
      </c>
      <c r="G86" s="34">
        <v>351211</v>
      </c>
      <c r="H86" s="34" t="s">
        <v>3181</v>
      </c>
      <c r="I86" s="34" t="s">
        <v>3104</v>
      </c>
      <c r="J86" s="34" t="s">
        <v>395</v>
      </c>
      <c r="AT86" s="1"/>
      <c r="AU86" s="1"/>
      <c r="AV86" s="34"/>
      <c r="AW86" s="34"/>
      <c r="AX86" s="34" t="s">
        <v>395</v>
      </c>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4"/>
      <c r="DK86" s="34"/>
      <c r="DL86" s="34"/>
      <c r="DM86" s="34"/>
      <c r="DN86" s="34"/>
      <c r="DO86" s="34"/>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s="34"/>
      <c r="EP86" s="34"/>
      <c r="EQ86" s="34"/>
      <c r="ER86" s="34"/>
      <c r="ES86" s="34"/>
      <c r="ET86" s="34"/>
      <c r="EU86" s="34"/>
      <c r="EV86" s="34"/>
      <c r="EW86" s="34" t="s">
        <v>50</v>
      </c>
      <c r="EY86" s="370" t="s">
        <v>3517</v>
      </c>
      <c r="EZ86" s="1" t="s">
        <v>184</v>
      </c>
      <c r="FA86" s="494"/>
      <c r="FB86" s="378" t="s">
        <v>184</v>
      </c>
      <c r="FC86" s="593"/>
      <c r="FD86" s="1"/>
      <c r="FE86" s="1"/>
      <c r="FF86" s="1"/>
      <c r="FS86" s="1"/>
    </row>
    <row r="87" spans="5:175">
      <c r="E87" s="89" t="s">
        <v>525</v>
      </c>
      <c r="F87" s="349">
        <v>45112</v>
      </c>
      <c r="G87" s="34">
        <v>351451</v>
      </c>
      <c r="H87" s="34" t="s">
        <v>3503</v>
      </c>
      <c r="I87" s="34" t="s">
        <v>3104</v>
      </c>
      <c r="J87" s="34" t="s">
        <v>395</v>
      </c>
      <c r="AT87" s="1"/>
      <c r="AU87" s="34"/>
      <c r="AV87" s="34"/>
      <c r="AW87" s="34"/>
      <c r="AX87" s="34" t="s">
        <v>2052</v>
      </c>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4"/>
      <c r="DK87" s="34"/>
      <c r="DL87" s="34"/>
      <c r="DM87" s="34"/>
      <c r="DN87" s="34"/>
      <c r="DO87" s="34"/>
      <c r="DP87" s="34"/>
      <c r="DQ87" s="34"/>
      <c r="DR87" s="34"/>
      <c r="DS87" s="34"/>
      <c r="DT87" s="34"/>
      <c r="DU87" s="34"/>
      <c r="DV87" s="34"/>
      <c r="DW87" s="34"/>
      <c r="DX87" s="34"/>
      <c r="DY87" s="34"/>
      <c r="DZ87" s="34"/>
      <c r="EA87" s="34"/>
      <c r="EB87" s="34"/>
      <c r="EC87" s="34"/>
      <c r="ED87" s="34"/>
      <c r="EE87" s="34"/>
      <c r="EF87" s="34"/>
      <c r="EG87" s="34"/>
      <c r="EH87" s="34"/>
      <c r="EI87" s="34"/>
      <c r="EJ87" s="34"/>
      <c r="EK87" s="34"/>
      <c r="EL87" s="34"/>
      <c r="EM87" s="34"/>
      <c r="EN87" s="34"/>
      <c r="EO87" s="34"/>
      <c r="EP87" s="34"/>
      <c r="EQ87" s="34"/>
      <c r="ER87" s="34"/>
      <c r="ES87" s="34"/>
      <c r="ET87" s="34"/>
      <c r="EU87" s="34"/>
      <c r="EV87" s="34"/>
      <c r="EW87" s="34" t="s">
        <v>50</v>
      </c>
      <c r="EY87" s="370" t="s">
        <v>3518</v>
      </c>
      <c r="EZ87" s="1" t="s">
        <v>184</v>
      </c>
      <c r="FA87" s="494"/>
      <c r="FB87" s="378" t="s">
        <v>184</v>
      </c>
      <c r="FC87" s="593"/>
      <c r="FD87" s="1"/>
      <c r="FE87" s="1"/>
      <c r="FF87" s="1"/>
      <c r="FS87" s="1"/>
    </row>
    <row r="88" spans="5:175">
      <c r="E88" s="89" t="s">
        <v>3040</v>
      </c>
      <c r="F88" s="349">
        <v>45112</v>
      </c>
      <c r="G88" s="34">
        <v>351473</v>
      </c>
      <c r="H88" s="34" t="s">
        <v>3499</v>
      </c>
      <c r="I88" s="34" t="s">
        <v>3506</v>
      </c>
      <c r="J88" s="34" t="s">
        <v>395</v>
      </c>
      <c r="AT88" s="1"/>
      <c r="AU88" s="1"/>
      <c r="AV88" s="34"/>
      <c r="AW88" s="34"/>
      <c r="AX88" s="34" t="s">
        <v>395</v>
      </c>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D88" s="34"/>
      <c r="CE88" s="34"/>
      <c r="CF88" s="34"/>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34"/>
      <c r="DH88" s="34"/>
      <c r="DI88" s="34"/>
      <c r="DJ88" s="34"/>
      <c r="DK88" s="34"/>
      <c r="DL88" s="34"/>
      <c r="DM88" s="34"/>
      <c r="DN88" s="34"/>
      <c r="DO88" s="34"/>
      <c r="DP88" s="34"/>
      <c r="DQ88" s="34"/>
      <c r="DR88" s="34"/>
      <c r="DS88" s="34"/>
      <c r="DT88" s="34"/>
      <c r="DU88" s="34"/>
      <c r="DV88" s="34"/>
      <c r="DW88" s="34"/>
      <c r="DX88" s="34"/>
      <c r="DY88" s="34"/>
      <c r="DZ88" s="34"/>
      <c r="EA88" s="34"/>
      <c r="EB88" s="34"/>
      <c r="EC88" s="34"/>
      <c r="ED88" s="34"/>
      <c r="EE88" s="34"/>
      <c r="EF88" s="34"/>
      <c r="EG88" s="34"/>
      <c r="EH88" s="34"/>
      <c r="EI88" s="34"/>
      <c r="EJ88" s="34"/>
      <c r="EK88" s="34"/>
      <c r="EL88" s="34"/>
      <c r="EM88" s="34"/>
      <c r="EN88" s="34"/>
      <c r="EO88" s="34"/>
      <c r="EP88" s="34"/>
      <c r="EQ88" s="34"/>
      <c r="ER88" s="34"/>
      <c r="ES88" s="34"/>
      <c r="ET88" s="34"/>
      <c r="EU88" s="34"/>
      <c r="EV88" s="34"/>
      <c r="EW88" s="34" t="s">
        <v>50</v>
      </c>
      <c r="EY88" s="370" t="s">
        <v>3519</v>
      </c>
      <c r="EZ88" s="1" t="s">
        <v>184</v>
      </c>
      <c r="FA88" s="494"/>
      <c r="FB88" s="378" t="s">
        <v>185</v>
      </c>
      <c r="FC88" s="593"/>
      <c r="FD88" s="1"/>
      <c r="FE88" s="1"/>
      <c r="FF88" s="1"/>
      <c r="FS88" s="1"/>
    </row>
    <row r="89" spans="5:175" ht="30">
      <c r="E89" s="89" t="s">
        <v>3040</v>
      </c>
      <c r="F89" s="349">
        <v>45113</v>
      </c>
      <c r="G89" s="34">
        <v>351586</v>
      </c>
      <c r="H89" s="34" t="s">
        <v>3508</v>
      </c>
      <c r="I89" s="34" t="s">
        <v>3104</v>
      </c>
      <c r="J89" s="34" t="s">
        <v>395</v>
      </c>
      <c r="AT89" s="1"/>
      <c r="AU89" s="1"/>
      <c r="AV89" s="34"/>
      <c r="AW89" s="34"/>
      <c r="AX89" s="34"/>
      <c r="AY89" s="34" t="s">
        <v>2052</v>
      </c>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s="34"/>
      <c r="EP89" s="34"/>
      <c r="EQ89" s="34"/>
      <c r="ER89" s="34"/>
      <c r="ES89" s="34"/>
      <c r="ET89" s="34"/>
      <c r="EU89" s="34"/>
      <c r="EV89" s="34"/>
      <c r="EW89" s="34" t="s">
        <v>50</v>
      </c>
      <c r="EY89" s="370" t="s">
        <v>3524</v>
      </c>
      <c r="EZ89" s="280" t="s">
        <v>3525</v>
      </c>
      <c r="FA89" s="594"/>
      <c r="FB89" s="383" t="s">
        <v>3536</v>
      </c>
      <c r="FC89" s="488"/>
      <c r="FD89" s="1"/>
      <c r="FE89" s="1"/>
      <c r="FF89" s="1"/>
      <c r="FS89" s="1"/>
    </row>
    <row r="90" spans="5:175">
      <c r="E90" s="89" t="s">
        <v>3040</v>
      </c>
      <c r="F90" s="349">
        <v>45113</v>
      </c>
      <c r="G90" s="34">
        <v>351581</v>
      </c>
      <c r="H90" s="34" t="s">
        <v>3509</v>
      </c>
      <c r="I90" s="34" t="s">
        <v>441</v>
      </c>
      <c r="J90" s="34" t="s">
        <v>395</v>
      </c>
      <c r="AT90" s="1"/>
      <c r="AU90" s="1"/>
      <c r="AV90" s="34"/>
      <c r="AW90" s="34"/>
      <c r="AX90" s="34"/>
      <c r="AY90" s="34" t="s">
        <v>395</v>
      </c>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34"/>
      <c r="EP90" s="34"/>
      <c r="EQ90" s="34"/>
      <c r="ER90" s="34"/>
      <c r="ES90" s="34"/>
      <c r="ET90" s="34"/>
      <c r="EU90" s="34"/>
      <c r="EV90" s="34"/>
      <c r="EW90" s="34" t="s">
        <v>50</v>
      </c>
      <c r="FB90" s="378" t="s">
        <v>3534</v>
      </c>
      <c r="FS90" s="1"/>
    </row>
    <row r="91" spans="5:175">
      <c r="E91" s="89" t="s">
        <v>525</v>
      </c>
      <c r="F91" s="349">
        <v>45113</v>
      </c>
      <c r="G91" s="34">
        <v>351789</v>
      </c>
      <c r="H91" s="34" t="s">
        <v>3499</v>
      </c>
      <c r="I91" s="34" t="s">
        <v>441</v>
      </c>
      <c r="J91" s="34" t="s">
        <v>395</v>
      </c>
      <c r="AT91" s="1"/>
      <c r="AU91" s="1"/>
      <c r="AV91" s="34"/>
      <c r="AW91" s="34"/>
      <c r="AX91" s="34"/>
      <c r="AY91" s="34"/>
      <c r="AZ91" s="34" t="s">
        <v>395</v>
      </c>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t="s">
        <v>50</v>
      </c>
      <c r="FS91" s="1"/>
    </row>
    <row r="92" spans="5:175">
      <c r="E92" s="89" t="s">
        <v>525</v>
      </c>
      <c r="F92" s="349">
        <v>45113</v>
      </c>
      <c r="G92" s="34">
        <v>351808</v>
      </c>
      <c r="H92" s="34" t="s">
        <v>3492</v>
      </c>
      <c r="I92" s="34" t="s">
        <v>441</v>
      </c>
      <c r="J92" s="34" t="s">
        <v>395</v>
      </c>
      <c r="AT92" s="1"/>
      <c r="AU92" s="1"/>
      <c r="AV92" s="34"/>
      <c r="AW92" s="34"/>
      <c r="AX92" s="34"/>
      <c r="AY92" s="34"/>
      <c r="AZ92" s="34" t="s">
        <v>395</v>
      </c>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t="s">
        <v>50</v>
      </c>
      <c r="FS92" s="1"/>
    </row>
    <row r="93" spans="5:175">
      <c r="E93" s="89" t="s">
        <v>3040</v>
      </c>
      <c r="F93" s="349">
        <v>45113</v>
      </c>
      <c r="G93" s="34">
        <v>351980</v>
      </c>
      <c r="H93" s="34" t="s">
        <v>3181</v>
      </c>
      <c r="I93" s="34" t="s">
        <v>3539</v>
      </c>
      <c r="J93" s="34" t="s">
        <v>395</v>
      </c>
      <c r="AT93" s="1"/>
      <c r="AU93" s="1"/>
      <c r="AV93" s="34"/>
      <c r="AW93" s="34"/>
      <c r="AX93" s="34"/>
      <c r="AY93" s="34"/>
      <c r="AZ93" s="34" t="s">
        <v>395</v>
      </c>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t="s">
        <v>50</v>
      </c>
      <c r="FS93" s="1"/>
    </row>
    <row r="94" spans="5:175">
      <c r="E94" s="89" t="s">
        <v>3040</v>
      </c>
      <c r="F94" s="349">
        <v>45115</v>
      </c>
      <c r="G94" s="34">
        <v>352031</v>
      </c>
      <c r="H94" s="34" t="s">
        <v>3181</v>
      </c>
      <c r="I94" s="34" t="s">
        <v>3541</v>
      </c>
      <c r="J94" s="34" t="s">
        <v>395</v>
      </c>
      <c r="AT94" s="1"/>
      <c r="AU94" s="1"/>
      <c r="AV94" s="1"/>
      <c r="AW94" s="34"/>
      <c r="AX94" s="34"/>
      <c r="AY94" s="34"/>
      <c r="AZ94" s="34"/>
      <c r="BA94" s="34" t="s">
        <v>1411</v>
      </c>
      <c r="BB94" s="34" t="s">
        <v>1448</v>
      </c>
      <c r="BC94" s="34" t="s">
        <v>3550</v>
      </c>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s="34"/>
      <c r="EP94" s="34"/>
      <c r="EQ94" s="34"/>
      <c r="ER94" s="34"/>
      <c r="ES94" s="34"/>
      <c r="ET94" s="34"/>
      <c r="EU94" s="34"/>
      <c r="EV94" s="34"/>
      <c r="EW94" s="34" t="s">
        <v>50</v>
      </c>
      <c r="FS94" s="1"/>
    </row>
    <row r="95" spans="5:175">
      <c r="E95" s="89" t="s">
        <v>3040</v>
      </c>
      <c r="F95" s="349">
        <v>45115</v>
      </c>
      <c r="G95" s="34">
        <v>352035</v>
      </c>
      <c r="H95" s="34" t="s">
        <v>3542</v>
      </c>
      <c r="I95" s="34" t="s">
        <v>3543</v>
      </c>
      <c r="J95" s="34" t="s">
        <v>395</v>
      </c>
      <c r="AT95" s="1"/>
      <c r="AU95" s="1"/>
      <c r="AV95" s="1"/>
      <c r="AW95" s="34"/>
      <c r="AX95" s="34"/>
      <c r="AY95" s="34"/>
      <c r="AZ95" s="34"/>
      <c r="BA95" s="34" t="s">
        <v>2542</v>
      </c>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s="34"/>
      <c r="EP95" s="34"/>
      <c r="EQ95" s="34"/>
      <c r="ER95" s="34"/>
      <c r="ES95" s="34"/>
      <c r="ET95" s="34"/>
      <c r="EU95" s="34"/>
      <c r="EV95" s="34"/>
      <c r="EW95" s="34" t="s">
        <v>50</v>
      </c>
      <c r="FS95" s="1"/>
    </row>
    <row r="96" spans="5:175" ht="30">
      <c r="E96" s="89" t="s">
        <v>125</v>
      </c>
      <c r="F96" s="349">
        <v>45118</v>
      </c>
      <c r="G96" s="34">
        <v>353431</v>
      </c>
      <c r="H96" s="34" t="s">
        <v>3499</v>
      </c>
      <c r="I96" s="34" t="s">
        <v>3545</v>
      </c>
      <c r="J96" s="34" t="s">
        <v>395</v>
      </c>
      <c r="AT96" s="1"/>
      <c r="AU96" s="1"/>
      <c r="AV96" s="1"/>
      <c r="AW96" s="34"/>
      <c r="AX96" s="34"/>
      <c r="AY96" s="34"/>
      <c r="AZ96" s="34"/>
      <c r="BA96" s="34"/>
      <c r="BB96" s="35" t="s">
        <v>3552</v>
      </c>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t="s">
        <v>50</v>
      </c>
      <c r="FS96" s="1"/>
    </row>
    <row r="97" spans="5:175" ht="75">
      <c r="E97" s="89" t="s">
        <v>3040</v>
      </c>
      <c r="F97" s="80">
        <v>45118</v>
      </c>
      <c r="G97" s="34">
        <v>353257</v>
      </c>
      <c r="H97" s="34" t="s">
        <v>3546</v>
      </c>
      <c r="I97" s="34" t="s">
        <v>2259</v>
      </c>
      <c r="J97" s="34" t="s">
        <v>395</v>
      </c>
      <c r="AT97" s="1"/>
      <c r="AU97" s="1"/>
      <c r="AV97" s="1"/>
      <c r="AW97" s="31"/>
      <c r="AX97" s="31"/>
      <c r="AY97" s="31"/>
      <c r="AZ97" s="31"/>
      <c r="BA97" s="34"/>
      <c r="BB97" s="35" t="s">
        <v>3547</v>
      </c>
      <c r="BC97" s="35" t="s">
        <v>1411</v>
      </c>
      <c r="BD97" s="35" t="s">
        <v>1448</v>
      </c>
      <c r="BE97" s="35" t="s">
        <v>395</v>
      </c>
      <c r="BF97" s="35"/>
      <c r="BG97" s="35"/>
      <c r="BH97" s="35"/>
      <c r="BI97" s="35"/>
      <c r="BJ97" s="35"/>
      <c r="BK97" s="35"/>
      <c r="BL97" s="35"/>
      <c r="BM97" s="35"/>
      <c r="BN97" s="35"/>
      <c r="BO97" s="35"/>
      <c r="BP97" s="35"/>
      <c r="BQ97" s="35"/>
      <c r="BR97" s="35"/>
      <c r="BS97" s="35"/>
      <c r="BT97" s="35"/>
      <c r="BU97" s="35"/>
      <c r="BV97" s="35"/>
      <c r="BW97" s="35"/>
      <c r="BX97" s="35"/>
      <c r="BY97" s="35"/>
      <c r="BZ97" s="35"/>
      <c r="CA97" s="35"/>
      <c r="CB97" s="35"/>
      <c r="CC97" s="35"/>
      <c r="CD97" s="35"/>
      <c r="CE97" s="35"/>
      <c r="CF97" s="35"/>
      <c r="CG97" s="35"/>
      <c r="CH97" s="35"/>
      <c r="CI97" s="35"/>
      <c r="CJ97" s="35"/>
      <c r="CK97" s="35"/>
      <c r="CL97" s="35"/>
      <c r="CM97" s="35"/>
      <c r="CN97" s="35"/>
      <c r="CO97" s="35"/>
      <c r="CP97" s="35"/>
      <c r="CQ97" s="35"/>
      <c r="CR97" s="35"/>
      <c r="CS97" s="35"/>
      <c r="CT97" s="35"/>
      <c r="CU97" s="35"/>
      <c r="CV97" s="35"/>
      <c r="CW97" s="35"/>
      <c r="CX97" s="35"/>
      <c r="CY97" s="35"/>
      <c r="CZ97" s="35"/>
      <c r="DA97" s="35"/>
      <c r="DB97" s="35"/>
      <c r="DC97" s="35"/>
      <c r="DD97" s="35"/>
      <c r="DE97" s="35"/>
      <c r="DF97" s="35"/>
      <c r="DG97" s="35"/>
      <c r="DH97" s="35"/>
      <c r="DI97" s="35"/>
      <c r="DJ97" s="35"/>
      <c r="DK97" s="35"/>
      <c r="DL97" s="35"/>
      <c r="DM97" s="35"/>
      <c r="DN97" s="35"/>
      <c r="DO97" s="35"/>
      <c r="DP97" s="35"/>
      <c r="DQ97" s="35"/>
      <c r="DR97" s="35"/>
      <c r="DS97" s="35"/>
      <c r="DT97" s="35"/>
      <c r="DU97" s="35"/>
      <c r="DV97" s="35"/>
      <c r="DW97" s="35"/>
      <c r="DX97" s="35"/>
      <c r="DY97" s="35"/>
      <c r="DZ97" s="35"/>
      <c r="EA97" s="35"/>
      <c r="EB97" s="35"/>
      <c r="EC97" s="35"/>
      <c r="ED97" s="35"/>
      <c r="EE97" s="35"/>
      <c r="EF97" s="35"/>
      <c r="EG97" s="35"/>
      <c r="EH97" s="35"/>
      <c r="EI97" s="35"/>
      <c r="EJ97" s="35"/>
      <c r="EK97" s="35"/>
      <c r="EL97" s="35"/>
      <c r="EM97" s="35"/>
      <c r="EN97" s="35"/>
      <c r="EO97" s="35"/>
      <c r="EP97" s="35"/>
      <c r="EQ97" s="35"/>
      <c r="ER97" s="35"/>
      <c r="ES97" s="35"/>
      <c r="ET97" s="35"/>
      <c r="EU97" s="35"/>
      <c r="EV97" s="35"/>
      <c r="EW97" s="34" t="s">
        <v>50</v>
      </c>
      <c r="FS97" s="1"/>
    </row>
    <row r="98" spans="5:175">
      <c r="E98" s="89" t="s">
        <v>3040</v>
      </c>
      <c r="F98" s="80">
        <v>45119</v>
      </c>
      <c r="G98" s="34">
        <v>353609</v>
      </c>
      <c r="H98" s="34" t="s">
        <v>3549</v>
      </c>
      <c r="I98" s="34" t="s">
        <v>441</v>
      </c>
      <c r="J98" s="34" t="s">
        <v>395</v>
      </c>
      <c r="AT98" s="1"/>
      <c r="AU98" s="1"/>
      <c r="AV98" s="1"/>
      <c r="AW98" s="31"/>
      <c r="AX98" s="31"/>
      <c r="AY98" s="31"/>
      <c r="AZ98" s="31"/>
      <c r="BA98" s="34"/>
      <c r="BB98" s="34"/>
      <c r="BC98" s="34" t="s">
        <v>2646</v>
      </c>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34"/>
      <c r="EP98" s="34"/>
      <c r="EQ98" s="34"/>
      <c r="ER98" s="34"/>
      <c r="ES98" s="34"/>
      <c r="ET98" s="34"/>
      <c r="EU98" s="34"/>
      <c r="EV98" s="34"/>
      <c r="EW98" s="34" t="s">
        <v>50</v>
      </c>
      <c r="FS98" s="1"/>
    </row>
    <row r="99" spans="5:175" ht="45">
      <c r="E99" s="89" t="s">
        <v>525</v>
      </c>
      <c r="F99" s="80">
        <v>45120</v>
      </c>
      <c r="G99" s="34">
        <v>353988</v>
      </c>
      <c r="H99" s="34" t="s">
        <v>3442</v>
      </c>
      <c r="I99" s="34" t="s">
        <v>441</v>
      </c>
      <c r="J99" s="34" t="s">
        <v>395</v>
      </c>
      <c r="AT99" s="1"/>
      <c r="AU99" s="1"/>
      <c r="AV99" s="1"/>
      <c r="AW99" s="1"/>
      <c r="AX99" s="1"/>
      <c r="AY99" s="1"/>
      <c r="AZ99" s="1"/>
      <c r="BA99" s="34"/>
      <c r="BB99" s="34"/>
      <c r="BC99" s="34"/>
      <c r="BD99" s="35" t="s">
        <v>3553</v>
      </c>
      <c r="BE99" s="35" t="s">
        <v>1467</v>
      </c>
      <c r="BF99" s="35" t="s">
        <v>395</v>
      </c>
      <c r="BG99" s="35" t="s">
        <v>395</v>
      </c>
      <c r="BH99" s="35"/>
      <c r="BI99" s="35"/>
      <c r="BJ99" s="35"/>
      <c r="BK99" s="35"/>
      <c r="BL99" s="35"/>
      <c r="BM99" s="35"/>
      <c r="BN99" s="35"/>
      <c r="BO99" s="35"/>
      <c r="BP99" s="35"/>
      <c r="BQ99" s="35"/>
      <c r="BR99" s="35"/>
      <c r="BS99" s="35"/>
      <c r="BT99" s="35"/>
      <c r="BU99" s="35"/>
      <c r="BV99" s="35"/>
      <c r="BW99" s="35"/>
      <c r="BX99" s="35"/>
      <c r="BY99" s="35"/>
      <c r="BZ99" s="35"/>
      <c r="CA99" s="35"/>
      <c r="CB99" s="35"/>
      <c r="CC99" s="35"/>
      <c r="CD99" s="35"/>
      <c r="CE99" s="35"/>
      <c r="CF99" s="35"/>
      <c r="CG99" s="35"/>
      <c r="CH99" s="35"/>
      <c r="CI99" s="35"/>
      <c r="CJ99" s="35"/>
      <c r="CK99" s="35"/>
      <c r="CL99" s="35"/>
      <c r="CM99" s="35"/>
      <c r="CN99" s="35"/>
      <c r="CO99" s="35"/>
      <c r="CP99" s="35"/>
      <c r="CQ99" s="35"/>
      <c r="CR99" s="35"/>
      <c r="CS99" s="35"/>
      <c r="CT99" s="35"/>
      <c r="CU99" s="35"/>
      <c r="CV99" s="35"/>
      <c r="CW99" s="35"/>
      <c r="CX99" s="35"/>
      <c r="CY99" s="35"/>
      <c r="CZ99" s="35"/>
      <c r="DA99" s="35"/>
      <c r="DB99" s="35"/>
      <c r="DC99" s="35"/>
      <c r="DD99" s="35"/>
      <c r="DE99" s="35"/>
      <c r="DF99" s="35"/>
      <c r="DG99" s="35"/>
      <c r="DH99" s="35"/>
      <c r="DI99" s="35"/>
      <c r="DJ99" s="35"/>
      <c r="DK99" s="35"/>
      <c r="DL99" s="35"/>
      <c r="DM99" s="35"/>
      <c r="DN99" s="35"/>
      <c r="DO99" s="35"/>
      <c r="DP99" s="35"/>
      <c r="DQ99" s="35"/>
      <c r="DR99" s="35"/>
      <c r="DS99" s="35"/>
      <c r="DT99" s="35"/>
      <c r="DU99" s="35"/>
      <c r="DV99" s="35"/>
      <c r="DW99" s="35"/>
      <c r="DX99" s="35"/>
      <c r="DY99" s="35"/>
      <c r="DZ99" s="35"/>
      <c r="EA99" s="35"/>
      <c r="EB99" s="35"/>
      <c r="EC99" s="35"/>
      <c r="ED99" s="35"/>
      <c r="EE99" s="35"/>
      <c r="EF99" s="35"/>
      <c r="EG99" s="35"/>
      <c r="EH99" s="35"/>
      <c r="EI99" s="35"/>
      <c r="EJ99" s="35"/>
      <c r="EK99" s="35"/>
      <c r="EL99" s="35"/>
      <c r="EM99" s="35"/>
      <c r="EN99" s="35"/>
      <c r="EO99" s="35"/>
      <c r="EP99" s="35"/>
      <c r="EQ99" s="35"/>
      <c r="ER99" s="35"/>
      <c r="ES99" s="35"/>
      <c r="ET99" s="35"/>
      <c r="EU99" s="35"/>
      <c r="EV99" s="35"/>
      <c r="EW99" s="34" t="s">
        <v>50</v>
      </c>
      <c r="FS99" s="1"/>
    </row>
    <row r="100" spans="5:175">
      <c r="E100" s="89" t="s">
        <v>3040</v>
      </c>
      <c r="F100" s="80">
        <v>45122</v>
      </c>
      <c r="G100" s="34">
        <v>354646</v>
      </c>
      <c r="H100" s="34" t="s">
        <v>3409</v>
      </c>
      <c r="I100" s="34" t="s">
        <v>3104</v>
      </c>
      <c r="J100" s="34" t="s">
        <v>395</v>
      </c>
      <c r="AT100" s="1"/>
      <c r="AU100" s="1"/>
      <c r="AV100" s="1"/>
      <c r="AW100" s="1"/>
      <c r="AX100" s="1"/>
      <c r="AY100" s="1"/>
      <c r="AZ100" s="1"/>
      <c r="BA100" s="34"/>
      <c r="BB100" s="34"/>
      <c r="BC100" s="34"/>
      <c r="BD100" s="34"/>
      <c r="BE100" s="34"/>
      <c r="BF100" s="34" t="s">
        <v>2052</v>
      </c>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t="s">
        <v>50</v>
      </c>
      <c r="FS100" s="1"/>
    </row>
    <row r="101" spans="5:175">
      <c r="E101" s="34" t="s">
        <v>18</v>
      </c>
      <c r="F101" s="80">
        <v>45126</v>
      </c>
      <c r="G101" s="34">
        <v>356334</v>
      </c>
      <c r="H101" s="34" t="s">
        <v>3559</v>
      </c>
      <c r="I101" s="34" t="s">
        <v>3560</v>
      </c>
      <c r="J101" s="34" t="s">
        <v>395</v>
      </c>
      <c r="AT101" s="1"/>
      <c r="AU101" s="1"/>
      <c r="AV101" s="1"/>
      <c r="AW101" s="1"/>
      <c r="AX101" s="1"/>
      <c r="AY101" s="1"/>
      <c r="AZ101" s="1"/>
      <c r="BA101" s="1"/>
      <c r="BB101" s="1"/>
      <c r="BC101" s="1"/>
      <c r="BD101" s="1"/>
      <c r="BE101" s="34"/>
      <c r="BF101" s="34"/>
      <c r="BG101" s="34"/>
      <c r="BH101" s="34"/>
      <c r="BI101" s="34" t="s">
        <v>395</v>
      </c>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t="s">
        <v>50</v>
      </c>
      <c r="FS101" s="1"/>
    </row>
    <row r="102" spans="5:175">
      <c r="E102" s="34" t="s">
        <v>18</v>
      </c>
      <c r="F102" s="80">
        <v>45126</v>
      </c>
      <c r="G102" s="34">
        <v>356433</v>
      </c>
      <c r="H102" s="34" t="s">
        <v>3561</v>
      </c>
      <c r="I102" s="34" t="s">
        <v>233</v>
      </c>
      <c r="J102" s="34" t="s">
        <v>395</v>
      </c>
      <c r="AW102" s="1"/>
      <c r="AX102" s="1"/>
      <c r="AY102" s="1"/>
      <c r="AZ102" s="1"/>
      <c r="BA102" s="1"/>
      <c r="BB102" s="1"/>
      <c r="BC102" s="1"/>
      <c r="BD102" s="1"/>
      <c r="BE102" s="34"/>
      <c r="BF102" s="34"/>
      <c r="BG102" s="34"/>
      <c r="BH102" s="34"/>
      <c r="BI102" s="34" t="s">
        <v>395</v>
      </c>
      <c r="BJ102" s="34" t="s">
        <v>2786</v>
      </c>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t="s">
        <v>50</v>
      </c>
      <c r="FS102" s="1"/>
    </row>
    <row r="103" spans="5:175" ht="30">
      <c r="E103" s="34" t="s">
        <v>525</v>
      </c>
      <c r="F103" s="80">
        <v>45128</v>
      </c>
      <c r="G103" s="34">
        <v>356489</v>
      </c>
      <c r="H103" s="34" t="s">
        <v>3564</v>
      </c>
      <c r="I103" s="34" t="s">
        <v>441</v>
      </c>
      <c r="J103" s="34" t="s">
        <v>395</v>
      </c>
      <c r="AW103" s="1"/>
      <c r="AX103" s="1"/>
      <c r="AY103" s="1"/>
      <c r="AZ103" s="1"/>
      <c r="BA103" s="1"/>
      <c r="BB103" s="1"/>
      <c r="BC103" s="1"/>
      <c r="BD103" s="1"/>
      <c r="BE103" s="31"/>
      <c r="BF103" s="31"/>
      <c r="BG103" s="31"/>
      <c r="BH103" s="31"/>
      <c r="BI103" s="31"/>
      <c r="BJ103" s="31"/>
      <c r="BK103" s="34" t="s">
        <v>1411</v>
      </c>
      <c r="BL103" s="35" t="s">
        <v>3588</v>
      </c>
      <c r="BM103" s="35"/>
      <c r="BN103" s="35"/>
      <c r="BO103" s="35" t="s">
        <v>3616</v>
      </c>
      <c r="BP103" s="35"/>
      <c r="BQ103" s="35" t="s">
        <v>1411</v>
      </c>
      <c r="BR103" s="35" t="s">
        <v>1467</v>
      </c>
      <c r="BS103" s="35" t="s">
        <v>395</v>
      </c>
      <c r="BT103" s="35" t="s">
        <v>395</v>
      </c>
      <c r="BU103" s="35"/>
      <c r="BV103" s="35"/>
      <c r="BW103" s="35"/>
      <c r="BX103" s="35"/>
      <c r="BY103" s="35"/>
      <c r="BZ103" s="35"/>
      <c r="CA103" s="35"/>
      <c r="CB103" s="35"/>
      <c r="CC103" s="35"/>
      <c r="CD103" s="35"/>
      <c r="CE103" s="35"/>
      <c r="CF103" s="35"/>
      <c r="CG103" s="35"/>
      <c r="CH103" s="35"/>
      <c r="CI103" s="35"/>
      <c r="CJ103" s="35"/>
      <c r="CK103" s="35"/>
      <c r="CL103" s="35"/>
      <c r="CM103" s="35"/>
      <c r="CN103" s="35"/>
      <c r="CO103" s="35"/>
      <c r="CP103" s="35"/>
      <c r="CQ103" s="35"/>
      <c r="CR103" s="35"/>
      <c r="CS103" s="35"/>
      <c r="CT103" s="35"/>
      <c r="CU103" s="35"/>
      <c r="CV103" s="35"/>
      <c r="CW103" s="35"/>
      <c r="CX103" s="35"/>
      <c r="CY103" s="35"/>
      <c r="CZ103" s="35"/>
      <c r="DA103" s="35"/>
      <c r="DB103" s="35"/>
      <c r="DC103" s="35"/>
      <c r="DD103" s="35"/>
      <c r="DE103" s="35"/>
      <c r="DF103" s="35"/>
      <c r="DG103" s="35"/>
      <c r="DH103" s="35"/>
      <c r="DI103" s="35"/>
      <c r="DJ103" s="35"/>
      <c r="DK103" s="35"/>
      <c r="DL103" s="35"/>
      <c r="DM103" s="35"/>
      <c r="DN103" s="35"/>
      <c r="DO103" s="35"/>
      <c r="DP103" s="35"/>
      <c r="DQ103" s="35"/>
      <c r="DR103" s="35"/>
      <c r="DS103" s="35"/>
      <c r="DT103" s="35"/>
      <c r="DU103" s="35"/>
      <c r="DV103" s="35"/>
      <c r="DW103" s="35"/>
      <c r="DX103" s="35"/>
      <c r="DY103" s="35"/>
      <c r="DZ103" s="35"/>
      <c r="EA103" s="35"/>
      <c r="EB103" s="35"/>
      <c r="EC103" s="35"/>
      <c r="ED103" s="35"/>
      <c r="EE103" s="35"/>
      <c r="EF103" s="35"/>
      <c r="EG103" s="35"/>
      <c r="EH103" s="35"/>
      <c r="EI103" s="35"/>
      <c r="EJ103" s="35"/>
      <c r="EK103" s="35"/>
      <c r="EL103" s="35"/>
      <c r="EM103" s="35"/>
      <c r="EN103" s="35"/>
      <c r="EO103" s="35"/>
      <c r="EP103" s="35"/>
      <c r="EQ103" s="35"/>
      <c r="ER103" s="35"/>
      <c r="ES103" s="35"/>
      <c r="ET103" s="35"/>
      <c r="EU103" s="35"/>
      <c r="EV103" s="35"/>
      <c r="EW103" s="34" t="s">
        <v>50</v>
      </c>
      <c r="EY103" s="34"/>
      <c r="EZ103" s="34"/>
    </row>
    <row r="104" spans="5:175">
      <c r="E104" s="34" t="s">
        <v>525</v>
      </c>
      <c r="F104" s="80">
        <v>45130</v>
      </c>
      <c r="G104" s="34">
        <v>357584</v>
      </c>
      <c r="H104" s="34" t="s">
        <v>3211</v>
      </c>
      <c r="I104" s="34" t="s">
        <v>441</v>
      </c>
      <c r="J104" s="34" t="s">
        <v>395</v>
      </c>
      <c r="AW104" s="1"/>
      <c r="AX104" s="1"/>
      <c r="AY104" s="1"/>
      <c r="AZ104" s="1"/>
      <c r="BA104" s="1"/>
      <c r="BB104" s="1"/>
      <c r="BC104" s="1"/>
      <c r="BD104" s="1"/>
      <c r="BE104" s="34"/>
      <c r="BF104" s="34"/>
      <c r="BG104" s="34"/>
      <c r="BH104" s="34"/>
      <c r="BI104" s="34"/>
      <c r="BJ104" s="34"/>
      <c r="BK104" s="34"/>
      <c r="BL104" s="34" t="s">
        <v>2542</v>
      </c>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34"/>
      <c r="EP104" s="34"/>
      <c r="EQ104" s="34"/>
      <c r="ER104" s="34"/>
      <c r="ES104" s="34"/>
      <c r="ET104" s="34"/>
      <c r="EU104" s="34"/>
      <c r="EV104" s="34"/>
      <c r="EW104" s="34" t="s">
        <v>50</v>
      </c>
      <c r="EY104" s="34"/>
      <c r="EZ104" s="34"/>
    </row>
    <row r="105" spans="5:175">
      <c r="E105" s="34" t="s">
        <v>525</v>
      </c>
      <c r="F105" s="80">
        <v>45130</v>
      </c>
      <c r="G105" s="34">
        <v>357130</v>
      </c>
      <c r="H105" s="34" t="s">
        <v>3210</v>
      </c>
      <c r="I105" s="34" t="s">
        <v>642</v>
      </c>
      <c r="J105" s="34" t="s">
        <v>395</v>
      </c>
      <c r="AW105" s="1"/>
      <c r="AX105" s="1"/>
      <c r="AY105" s="1"/>
      <c r="AZ105" s="1"/>
      <c r="BA105" s="1"/>
      <c r="BB105" s="1"/>
      <c r="BC105" s="1"/>
      <c r="BE105" s="155"/>
      <c r="BF105" s="155"/>
      <c r="BG105" s="155"/>
      <c r="BH105" s="155"/>
      <c r="BI105" s="155"/>
      <c r="BJ105" s="155"/>
      <c r="BK105" s="155"/>
      <c r="BL105" s="155" t="s">
        <v>2542</v>
      </c>
      <c r="BM105" s="155"/>
      <c r="BN105" s="155"/>
      <c r="BO105" s="155"/>
      <c r="BP105" s="155"/>
      <c r="BQ105" s="155"/>
      <c r="BR105" s="155"/>
      <c r="BS105" s="155"/>
      <c r="BT105" s="155"/>
      <c r="BU105" s="155"/>
      <c r="BV105" s="155"/>
      <c r="BW105" s="155"/>
      <c r="BX105" s="155"/>
      <c r="BY105" s="155"/>
      <c r="BZ105" s="155"/>
      <c r="CA105" s="155"/>
      <c r="CB105" s="155"/>
      <c r="CC105" s="155"/>
      <c r="CD105" s="155"/>
      <c r="CE105" s="155"/>
      <c r="CF105" s="155"/>
      <c r="CG105" s="155"/>
      <c r="CH105" s="155"/>
      <c r="CI105" s="155"/>
      <c r="CJ105" s="155"/>
      <c r="CK105" s="155"/>
      <c r="CL105" s="155"/>
      <c r="CM105" s="155"/>
      <c r="CN105" s="155"/>
      <c r="CO105" s="155"/>
      <c r="CP105" s="155"/>
      <c r="CQ105" s="155"/>
      <c r="CR105" s="155"/>
      <c r="CS105" s="155"/>
      <c r="CT105" s="155"/>
      <c r="CU105" s="155"/>
      <c r="CV105" s="155"/>
      <c r="CW105" s="155"/>
      <c r="CX105" s="155"/>
      <c r="CY105" s="155"/>
      <c r="CZ105" s="155"/>
      <c r="DA105" s="155"/>
      <c r="DB105" s="155"/>
      <c r="DC105" s="155"/>
      <c r="DD105" s="155"/>
      <c r="DE105" s="155"/>
      <c r="DF105" s="155"/>
      <c r="DG105" s="155"/>
      <c r="DH105" s="155"/>
      <c r="DI105" s="155"/>
      <c r="DJ105" s="155"/>
      <c r="DK105" s="155"/>
      <c r="DL105" s="155"/>
      <c r="DM105" s="155"/>
      <c r="DN105" s="155"/>
      <c r="DO105" s="155"/>
      <c r="DP105" s="155"/>
      <c r="DQ105" s="155"/>
      <c r="DR105" s="155"/>
      <c r="DS105" s="155"/>
      <c r="DT105" s="155"/>
      <c r="DU105" s="155"/>
      <c r="DV105" s="155"/>
      <c r="DW105" s="155"/>
      <c r="DX105" s="155"/>
      <c r="DY105" s="155"/>
      <c r="DZ105" s="155"/>
      <c r="EA105" s="155"/>
      <c r="EB105" s="155"/>
      <c r="EC105" s="155"/>
      <c r="ED105" s="155"/>
      <c r="EE105" s="155"/>
      <c r="EF105" s="155"/>
      <c r="EG105" s="155"/>
      <c r="EH105" s="155"/>
      <c r="EI105" s="155"/>
      <c r="EJ105" s="155"/>
      <c r="EK105" s="155"/>
      <c r="EL105" s="155"/>
      <c r="EM105" s="155"/>
      <c r="EN105" s="155"/>
      <c r="EO105" s="155"/>
      <c r="EP105" s="155"/>
      <c r="EQ105" s="155"/>
      <c r="ER105" s="155"/>
      <c r="ES105" s="155"/>
      <c r="ET105" s="155"/>
      <c r="EU105" s="155"/>
      <c r="EV105" s="155"/>
      <c r="EW105" s="112" t="s">
        <v>50</v>
      </c>
      <c r="EY105" s="34"/>
    </row>
    <row r="106" spans="5:175">
      <c r="E106" s="34" t="s">
        <v>525</v>
      </c>
      <c r="F106" s="80">
        <v>45130</v>
      </c>
      <c r="G106" s="34">
        <v>357405</v>
      </c>
      <c r="H106" s="34" t="s">
        <v>3498</v>
      </c>
      <c r="I106" s="34" t="s">
        <v>642</v>
      </c>
      <c r="J106" s="34" t="s">
        <v>395</v>
      </c>
      <c r="AW106" s="1"/>
      <c r="AX106" s="1"/>
      <c r="AY106" s="1"/>
      <c r="AZ106" s="1"/>
      <c r="BA106" s="1"/>
      <c r="BB106" s="1"/>
      <c r="BC106" s="1"/>
      <c r="BD106" s="1"/>
      <c r="BE106" s="31"/>
      <c r="BF106" s="31"/>
      <c r="BG106" s="31"/>
      <c r="BH106" s="31"/>
      <c r="BI106" s="31"/>
      <c r="BJ106" s="31"/>
      <c r="BK106" s="34"/>
      <c r="BL106" s="34" t="s">
        <v>2646</v>
      </c>
      <c r="BM106" s="34"/>
      <c r="BN106" s="34" t="s">
        <v>1467</v>
      </c>
      <c r="BO106" s="34"/>
      <c r="BP106" s="112"/>
      <c r="BQ106" s="112"/>
      <c r="BR106" s="112"/>
      <c r="BS106" s="112"/>
      <c r="BT106" s="112"/>
      <c r="BU106" s="112"/>
      <c r="BV106" s="112"/>
      <c r="BW106" s="112"/>
      <c r="BX106" s="112"/>
      <c r="BY106" s="112"/>
      <c r="BZ106" s="112"/>
      <c r="CA106" s="112"/>
      <c r="CB106" s="112"/>
      <c r="CC106" s="112"/>
      <c r="CD106" s="112"/>
      <c r="CE106" s="112"/>
      <c r="CF106" s="112"/>
      <c r="CG106" s="112"/>
      <c r="CH106" s="112"/>
      <c r="CI106" s="112"/>
      <c r="CJ106" s="112"/>
      <c r="CK106" s="112"/>
      <c r="CL106" s="112"/>
      <c r="CM106" s="112"/>
      <c r="CN106" s="112"/>
      <c r="CO106" s="112"/>
      <c r="CP106" s="112"/>
      <c r="CQ106" s="112"/>
      <c r="CR106" s="112"/>
      <c r="CS106" s="112"/>
      <c r="CT106" s="112"/>
      <c r="CU106" s="112"/>
      <c r="CV106" s="112"/>
      <c r="CW106" s="112"/>
      <c r="CX106" s="112"/>
      <c r="CY106" s="112"/>
      <c r="CZ106" s="112"/>
      <c r="DA106" s="112"/>
      <c r="DB106" s="112"/>
      <c r="DC106" s="112"/>
      <c r="DD106" s="112"/>
      <c r="DE106" s="112"/>
      <c r="DF106" s="112"/>
      <c r="DG106" s="112"/>
      <c r="DH106" s="112"/>
      <c r="DI106" s="112"/>
      <c r="DJ106" s="112"/>
      <c r="DK106" s="112"/>
      <c r="DL106" s="112"/>
      <c r="DM106" s="112"/>
      <c r="DN106" s="112"/>
      <c r="DO106" s="112"/>
      <c r="DP106" s="112"/>
      <c r="DQ106" s="112"/>
      <c r="DR106" s="112"/>
      <c r="DS106" s="112"/>
      <c r="DT106" s="112"/>
      <c r="DU106" s="112"/>
      <c r="DV106" s="112"/>
      <c r="DW106" s="112"/>
      <c r="DX106" s="112"/>
      <c r="DY106" s="112"/>
      <c r="DZ106" s="112"/>
      <c r="EA106" s="112"/>
      <c r="EB106" s="112"/>
      <c r="EC106" s="112"/>
      <c r="ED106" s="112"/>
      <c r="EE106" s="112"/>
      <c r="EF106" s="112"/>
      <c r="EG106" s="112"/>
      <c r="EH106" s="112"/>
      <c r="EI106" s="112"/>
      <c r="EJ106" s="112"/>
      <c r="EK106" s="112"/>
      <c r="EL106" s="112"/>
      <c r="EM106" s="112"/>
      <c r="EN106" s="112"/>
      <c r="EO106" s="112"/>
      <c r="EP106" s="112"/>
      <c r="EQ106" s="112"/>
      <c r="ER106" s="112"/>
      <c r="ES106" s="112"/>
      <c r="ET106" s="112"/>
      <c r="EU106" s="112"/>
      <c r="EV106" s="112"/>
      <c r="EW106" s="112" t="s">
        <v>50</v>
      </c>
      <c r="EY106" s="34"/>
    </row>
    <row r="107" spans="5:175">
      <c r="E107" s="34" t="s">
        <v>525</v>
      </c>
      <c r="F107" s="80">
        <v>45130</v>
      </c>
      <c r="G107" s="34">
        <v>357761</v>
      </c>
      <c r="H107" s="34" t="s">
        <v>3181</v>
      </c>
      <c r="I107" s="34" t="s">
        <v>3104</v>
      </c>
      <c r="J107" s="34" t="s">
        <v>395</v>
      </c>
      <c r="AW107" s="1"/>
      <c r="AX107" s="1"/>
      <c r="AY107" s="1"/>
      <c r="AZ107" s="1"/>
      <c r="BA107" s="1"/>
      <c r="BB107" s="1"/>
      <c r="BC107" s="1"/>
      <c r="BD107" s="1"/>
      <c r="BE107" s="34"/>
      <c r="BF107" s="34"/>
      <c r="BG107" s="34"/>
      <c r="BH107" s="34"/>
      <c r="BI107" s="34"/>
      <c r="BJ107" s="208"/>
      <c r="BK107" s="34"/>
      <c r="BL107" s="34" t="s">
        <v>395</v>
      </c>
      <c r="BM107" s="34" t="s">
        <v>395</v>
      </c>
      <c r="BN107" s="34" t="s">
        <v>3271</v>
      </c>
      <c r="BO107" s="34" t="s">
        <v>395</v>
      </c>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s="34"/>
      <c r="EP107" s="34"/>
      <c r="EQ107" s="34"/>
      <c r="ER107" s="34"/>
      <c r="ES107" s="34"/>
      <c r="ET107" s="34"/>
      <c r="EU107" s="34"/>
      <c r="EV107" s="34"/>
      <c r="EW107" s="34" t="s">
        <v>50</v>
      </c>
      <c r="EY107" s="387"/>
    </row>
    <row r="108" spans="5:175" ht="30">
      <c r="E108" s="34" t="s">
        <v>525</v>
      </c>
      <c r="F108" s="80">
        <v>45132</v>
      </c>
      <c r="G108" s="34">
        <v>358329</v>
      </c>
      <c r="H108" s="34" t="s">
        <v>594</v>
      </c>
      <c r="I108" s="34" t="s">
        <v>3593</v>
      </c>
      <c r="J108" s="34" t="s">
        <v>395</v>
      </c>
      <c r="AW108" s="1"/>
      <c r="AX108" s="1"/>
      <c r="AY108" s="1"/>
      <c r="AZ108" s="1"/>
      <c r="BA108" s="1"/>
      <c r="BB108" s="1"/>
      <c r="BC108" s="1"/>
      <c r="BD108" s="1"/>
      <c r="BE108" s="1"/>
      <c r="BF108" s="1"/>
      <c r="BG108" s="1"/>
      <c r="BH108" s="1"/>
      <c r="BI108" s="31"/>
      <c r="BJ108" s="220"/>
      <c r="BK108" s="34"/>
      <c r="BL108" s="34"/>
      <c r="BM108" s="35" t="s">
        <v>3453</v>
      </c>
      <c r="BN108" s="35" t="s">
        <v>3613</v>
      </c>
      <c r="BO108" s="35" t="s">
        <v>1467</v>
      </c>
      <c r="BP108" s="136"/>
      <c r="BQ108" s="136"/>
      <c r="BR108" s="136"/>
      <c r="BS108" s="136"/>
      <c r="BT108" s="136"/>
      <c r="BU108" s="136"/>
      <c r="BV108" s="136"/>
      <c r="BW108" s="136"/>
      <c r="BX108" s="136"/>
      <c r="BY108" s="136"/>
      <c r="BZ108" s="136"/>
      <c r="CA108" s="136"/>
      <c r="CB108" s="136"/>
      <c r="CC108" s="136"/>
      <c r="CD108" s="136"/>
      <c r="CE108" s="136"/>
      <c r="CF108" s="136"/>
      <c r="CG108" s="136"/>
      <c r="CH108" s="136"/>
      <c r="CI108" s="136"/>
      <c r="CJ108" s="136"/>
      <c r="CK108" s="136"/>
      <c r="CL108" s="136"/>
      <c r="CM108" s="136"/>
      <c r="CN108" s="136"/>
      <c r="CO108" s="136"/>
      <c r="CP108" s="136"/>
      <c r="CQ108" s="136"/>
      <c r="CR108" s="136"/>
      <c r="CS108" s="136"/>
      <c r="CT108" s="136"/>
      <c r="CU108" s="136"/>
      <c r="CV108" s="136"/>
      <c r="CW108" s="136"/>
      <c r="CX108" s="136"/>
      <c r="CY108" s="136"/>
      <c r="CZ108" s="136"/>
      <c r="DA108" s="136"/>
      <c r="DB108" s="136"/>
      <c r="DC108" s="136"/>
      <c r="DD108" s="136"/>
      <c r="DE108" s="136"/>
      <c r="DF108" s="136"/>
      <c r="DG108" s="136"/>
      <c r="DH108" s="136"/>
      <c r="DI108" s="136"/>
      <c r="DJ108" s="136"/>
      <c r="DK108" s="136"/>
      <c r="DL108" s="136"/>
      <c r="DM108" s="136"/>
      <c r="DN108" s="136"/>
      <c r="DO108" s="136"/>
      <c r="DP108" s="136"/>
      <c r="DQ108" s="136"/>
      <c r="DR108" s="136"/>
      <c r="DS108" s="136"/>
      <c r="DT108" s="136"/>
      <c r="DU108" s="136"/>
      <c r="DV108" s="136"/>
      <c r="DW108" s="136"/>
      <c r="DX108" s="136"/>
      <c r="DY108" s="136"/>
      <c r="DZ108" s="136"/>
      <c r="EA108" s="136"/>
      <c r="EB108" s="136"/>
      <c r="EC108" s="136"/>
      <c r="ED108" s="136"/>
      <c r="EE108" s="136"/>
      <c r="EF108" s="136"/>
      <c r="EG108" s="136"/>
      <c r="EH108" s="136"/>
      <c r="EI108" s="136"/>
      <c r="EJ108" s="136"/>
      <c r="EK108" s="136"/>
      <c r="EL108" s="136"/>
      <c r="EM108" s="136"/>
      <c r="EN108" s="136"/>
      <c r="EO108" s="136"/>
      <c r="EP108" s="136"/>
      <c r="EQ108" s="136"/>
      <c r="ER108" s="136"/>
      <c r="ES108" s="136"/>
      <c r="ET108" s="136"/>
      <c r="EU108" s="136"/>
      <c r="EV108" s="136"/>
      <c r="EW108" s="112" t="s">
        <v>50</v>
      </c>
      <c r="EY108" s="34"/>
    </row>
    <row r="109" spans="5:175">
      <c r="E109" s="34" t="s">
        <v>3040</v>
      </c>
      <c r="F109" s="80">
        <v>45132</v>
      </c>
      <c r="G109" s="34">
        <v>357318</v>
      </c>
      <c r="H109" s="34" t="s">
        <v>3600</v>
      </c>
      <c r="I109" s="34" t="s">
        <v>3601</v>
      </c>
      <c r="J109" s="34" t="s">
        <v>395</v>
      </c>
      <c r="AW109" s="1"/>
      <c r="AX109" s="1"/>
      <c r="AY109" s="1"/>
      <c r="AZ109" s="1"/>
      <c r="BA109" s="1"/>
      <c r="BB109" s="1"/>
      <c r="BC109" s="1"/>
      <c r="BD109" s="1"/>
      <c r="BE109" s="1"/>
      <c r="BF109" s="1"/>
      <c r="BG109" s="1"/>
      <c r="BH109" s="1"/>
      <c r="BI109" s="34"/>
      <c r="BJ109" s="208"/>
      <c r="BK109" s="34"/>
      <c r="BL109" s="34"/>
      <c r="BM109" s="34" t="s">
        <v>395</v>
      </c>
      <c r="BN109" s="34"/>
      <c r="BO109" s="34"/>
      <c r="BP109" s="112"/>
      <c r="BQ109" s="112"/>
      <c r="BR109" s="112"/>
      <c r="BS109" s="112"/>
      <c r="BT109" s="112"/>
      <c r="BU109" s="112"/>
      <c r="BV109" s="112"/>
      <c r="BW109" s="112"/>
      <c r="BX109" s="112"/>
      <c r="BY109" s="112"/>
      <c r="BZ109" s="112"/>
      <c r="CA109" s="112"/>
      <c r="CB109" s="112"/>
      <c r="CC109" s="112"/>
      <c r="CD109" s="112"/>
      <c r="CE109" s="112"/>
      <c r="CF109" s="112"/>
      <c r="CG109" s="112"/>
      <c r="CH109" s="112"/>
      <c r="CI109" s="112"/>
      <c r="CJ109" s="112"/>
      <c r="CK109" s="112"/>
      <c r="CL109" s="112"/>
      <c r="CM109" s="112"/>
      <c r="CN109" s="112"/>
      <c r="CO109" s="112"/>
      <c r="CP109" s="112"/>
      <c r="CQ109" s="112"/>
      <c r="CR109" s="112"/>
      <c r="CS109" s="112"/>
      <c r="CT109" s="112"/>
      <c r="CU109" s="112"/>
      <c r="CV109" s="112"/>
      <c r="CW109" s="112"/>
      <c r="CX109" s="112"/>
      <c r="CY109" s="112"/>
      <c r="CZ109" s="112"/>
      <c r="DA109" s="112"/>
      <c r="DB109" s="112"/>
      <c r="DC109" s="112"/>
      <c r="DD109" s="112"/>
      <c r="DE109" s="112"/>
      <c r="DF109" s="112"/>
      <c r="DG109" s="112"/>
      <c r="DH109" s="112"/>
      <c r="DI109" s="112"/>
      <c r="DJ109" s="112"/>
      <c r="DK109" s="112"/>
      <c r="DL109" s="112"/>
      <c r="DM109" s="112"/>
      <c r="DN109" s="112"/>
      <c r="DO109" s="112"/>
      <c r="DP109" s="112"/>
      <c r="DQ109" s="112"/>
      <c r="DR109" s="112"/>
      <c r="DS109" s="112"/>
      <c r="DT109" s="112"/>
      <c r="DU109" s="112"/>
      <c r="DV109" s="112"/>
      <c r="DW109" s="112"/>
      <c r="DX109" s="112"/>
      <c r="DY109" s="112"/>
      <c r="DZ109" s="112"/>
      <c r="EA109" s="112"/>
      <c r="EB109" s="112"/>
      <c r="EC109" s="112"/>
      <c r="ED109" s="112"/>
      <c r="EE109" s="112"/>
      <c r="EF109" s="112"/>
      <c r="EG109" s="112"/>
      <c r="EH109" s="112"/>
      <c r="EI109" s="112"/>
      <c r="EJ109" s="112"/>
      <c r="EK109" s="112"/>
      <c r="EL109" s="112"/>
      <c r="EM109" s="112"/>
      <c r="EN109" s="112"/>
      <c r="EO109" s="112"/>
      <c r="EP109" s="112"/>
      <c r="EQ109" s="112"/>
      <c r="ER109" s="112"/>
      <c r="ES109" s="112"/>
      <c r="ET109" s="112"/>
      <c r="EU109" s="112"/>
      <c r="EV109" s="112"/>
      <c r="EW109" s="112" t="s">
        <v>50</v>
      </c>
    </row>
    <row r="110" spans="5:175">
      <c r="E110" s="34" t="s">
        <v>3040</v>
      </c>
      <c r="F110" s="80">
        <v>45132</v>
      </c>
      <c r="G110" s="34">
        <v>357721</v>
      </c>
      <c r="H110" s="34" t="s">
        <v>2851</v>
      </c>
      <c r="I110" s="34" t="s">
        <v>3602</v>
      </c>
      <c r="J110" s="34" t="s">
        <v>395</v>
      </c>
      <c r="AW110" s="1"/>
      <c r="AX110" s="1"/>
      <c r="AY110" s="1"/>
      <c r="AZ110" s="1"/>
      <c r="BA110" s="1"/>
      <c r="BB110" s="1"/>
      <c r="BC110" s="1"/>
      <c r="BD110" s="1"/>
      <c r="BE110" s="1"/>
      <c r="BF110" s="1"/>
      <c r="BG110" s="1"/>
      <c r="BH110" s="1"/>
      <c r="BI110" s="34"/>
      <c r="BJ110" s="208"/>
      <c r="BK110" s="34"/>
      <c r="BL110" s="34"/>
      <c r="BM110" s="34" t="s">
        <v>395</v>
      </c>
      <c r="BN110" s="34"/>
      <c r="BO110" s="34"/>
      <c r="BP110" s="112"/>
      <c r="BQ110" s="112"/>
      <c r="BR110" s="112"/>
      <c r="BS110" s="112"/>
      <c r="BT110" s="112"/>
      <c r="BU110" s="112"/>
      <c r="BV110" s="112"/>
      <c r="BW110" s="112"/>
      <c r="BX110" s="112"/>
      <c r="BY110" s="112"/>
      <c r="BZ110" s="112"/>
      <c r="CA110" s="112"/>
      <c r="CB110" s="112"/>
      <c r="CC110" s="112"/>
      <c r="CD110" s="112"/>
      <c r="CE110" s="112"/>
      <c r="CF110" s="112"/>
      <c r="CG110" s="112"/>
      <c r="CH110" s="112"/>
      <c r="CI110" s="112"/>
      <c r="CJ110" s="112"/>
      <c r="CK110" s="112"/>
      <c r="CL110" s="112"/>
      <c r="CM110" s="112"/>
      <c r="CN110" s="112"/>
      <c r="CO110" s="112"/>
      <c r="CP110" s="112"/>
      <c r="CQ110" s="112"/>
      <c r="CR110" s="112"/>
      <c r="CS110" s="112"/>
      <c r="CT110" s="112"/>
      <c r="CU110" s="112"/>
      <c r="CV110" s="112"/>
      <c r="CW110" s="112"/>
      <c r="CX110" s="112"/>
      <c r="CY110" s="112"/>
      <c r="CZ110" s="112"/>
      <c r="DA110" s="112"/>
      <c r="DB110" s="112"/>
      <c r="DC110" s="112"/>
      <c r="DD110" s="112"/>
      <c r="DE110" s="112"/>
      <c r="DF110" s="112"/>
      <c r="DG110" s="112"/>
      <c r="DH110" s="112"/>
      <c r="DI110" s="112"/>
      <c r="DJ110" s="112"/>
      <c r="DK110" s="112"/>
      <c r="DL110" s="112"/>
      <c r="DM110" s="112"/>
      <c r="DN110" s="112"/>
      <c r="DO110" s="112"/>
      <c r="DP110" s="112"/>
      <c r="DQ110" s="112"/>
      <c r="DR110" s="112"/>
      <c r="DS110" s="112"/>
      <c r="DT110" s="112"/>
      <c r="DU110" s="112"/>
      <c r="DV110" s="112"/>
      <c r="DW110" s="112"/>
      <c r="DX110" s="112"/>
      <c r="DY110" s="112"/>
      <c r="DZ110" s="112"/>
      <c r="EA110" s="112"/>
      <c r="EB110" s="112"/>
      <c r="EC110" s="112"/>
      <c r="ED110" s="112"/>
      <c r="EE110" s="112"/>
      <c r="EF110" s="112"/>
      <c r="EG110" s="112"/>
      <c r="EH110" s="112"/>
      <c r="EI110" s="112"/>
      <c r="EJ110" s="112"/>
      <c r="EK110" s="112"/>
      <c r="EL110" s="112"/>
      <c r="EM110" s="112"/>
      <c r="EN110" s="112"/>
      <c r="EO110" s="112"/>
      <c r="EP110" s="112"/>
      <c r="EQ110" s="112"/>
      <c r="ER110" s="112"/>
      <c r="ES110" s="112"/>
      <c r="ET110" s="112"/>
      <c r="EU110" s="112"/>
      <c r="EV110" s="112"/>
      <c r="EW110" s="112" t="s">
        <v>50</v>
      </c>
    </row>
    <row r="111" spans="5:175">
      <c r="E111" s="34" t="s">
        <v>18</v>
      </c>
      <c r="F111" s="80">
        <v>45133</v>
      </c>
      <c r="G111" s="34">
        <v>358719</v>
      </c>
      <c r="H111" s="34" t="s">
        <v>3604</v>
      </c>
      <c r="I111" s="34" t="s">
        <v>233</v>
      </c>
      <c r="J111" s="34" t="s">
        <v>395</v>
      </c>
      <c r="BK111" s="34"/>
      <c r="BL111" s="34"/>
      <c r="BM111" s="34"/>
      <c r="BN111" s="34" t="s">
        <v>395</v>
      </c>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t="s">
        <v>50</v>
      </c>
    </row>
    <row r="112" spans="5:175">
      <c r="E112" s="34" t="s">
        <v>3040</v>
      </c>
      <c r="F112" s="80">
        <v>45133</v>
      </c>
      <c r="G112" s="34">
        <v>358536</v>
      </c>
      <c r="H112" s="34" t="s">
        <v>3444</v>
      </c>
      <c r="I112" s="34" t="s">
        <v>3104</v>
      </c>
      <c r="J112" s="34" t="s">
        <v>395</v>
      </c>
      <c r="BK112" s="34"/>
      <c r="BL112" s="34"/>
      <c r="BM112" s="34"/>
      <c r="BN112" s="34" t="s">
        <v>395</v>
      </c>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s="34"/>
      <c r="EP112" s="34"/>
      <c r="EQ112" s="34"/>
      <c r="ER112" s="34"/>
      <c r="ES112" s="34"/>
      <c r="ET112" s="34"/>
      <c r="EU112" s="34"/>
      <c r="EV112" s="34"/>
      <c r="EW112" s="34" t="s">
        <v>50</v>
      </c>
      <c r="EY112" s="34"/>
    </row>
    <row r="113" spans="5:155">
      <c r="E113" s="34" t="s">
        <v>525</v>
      </c>
      <c r="F113" s="80">
        <v>45133</v>
      </c>
      <c r="G113" s="34">
        <v>358737</v>
      </c>
      <c r="H113" s="34" t="s">
        <v>1177</v>
      </c>
      <c r="I113" s="34" t="s">
        <v>3605</v>
      </c>
      <c r="J113" s="34" t="s">
        <v>395</v>
      </c>
      <c r="BK113" s="34"/>
      <c r="BL113" s="34"/>
      <c r="BM113" s="34"/>
      <c r="BN113" s="34" t="s">
        <v>3550</v>
      </c>
      <c r="BO113" s="34" t="s">
        <v>3617</v>
      </c>
      <c r="BP113" s="34"/>
      <c r="BQ113" s="34"/>
      <c r="BR113" s="34"/>
      <c r="BS113" s="34" t="s">
        <v>1467</v>
      </c>
      <c r="BT113" s="34"/>
      <c r="BU113" s="34"/>
      <c r="BV113" s="34"/>
      <c r="BW113" s="34"/>
      <c r="BX113" s="34"/>
      <c r="BY113" s="34"/>
      <c r="BZ113" s="34"/>
      <c r="CA113" s="34"/>
      <c r="CB113" s="34"/>
      <c r="CC113" s="34"/>
      <c r="CD113" s="34"/>
      <c r="CE113" s="34"/>
      <c r="CF113" s="34"/>
      <c r="CG113" s="34"/>
      <c r="CH113" s="34"/>
      <c r="CI113" s="34"/>
      <c r="CJ113" s="34"/>
      <c r="CK113" s="34"/>
      <c r="CL113" s="34"/>
      <c r="CM113" s="34"/>
      <c r="CN113" s="34"/>
      <c r="CO113" s="34"/>
      <c r="CP113" s="34"/>
      <c r="CQ113" s="34"/>
      <c r="CR113" s="34"/>
      <c r="CS113" s="34"/>
      <c r="CT113" s="34"/>
      <c r="CU113" s="34"/>
      <c r="CV113" s="34"/>
      <c r="CW113" s="34"/>
      <c r="CX113" s="34"/>
      <c r="CY113" s="34"/>
      <c r="CZ113" s="34"/>
      <c r="DA113" s="34"/>
      <c r="DB113" s="34"/>
      <c r="DC113" s="34"/>
      <c r="DD113" s="34"/>
      <c r="DE113" s="34"/>
      <c r="DF113" s="34"/>
      <c r="DG113" s="34"/>
      <c r="DH113" s="34"/>
      <c r="DI113" s="34"/>
      <c r="DJ113" s="34"/>
      <c r="DK113" s="34"/>
      <c r="DL113" s="34"/>
      <c r="DM113" s="34"/>
      <c r="DN113" s="34"/>
      <c r="DO113" s="34"/>
      <c r="DP113" s="34"/>
      <c r="DQ113" s="34"/>
      <c r="DR113" s="34"/>
      <c r="DS113" s="34"/>
      <c r="DT113" s="34"/>
      <c r="DU113" s="34"/>
      <c r="DV113" s="34"/>
      <c r="DW113" s="34"/>
      <c r="DX113" s="34"/>
      <c r="DY113" s="34"/>
      <c r="DZ113" s="34"/>
      <c r="EA113" s="34"/>
      <c r="EB113" s="34"/>
      <c r="EC113" s="34"/>
      <c r="ED113" s="34"/>
      <c r="EE113" s="34"/>
      <c r="EF113" s="34"/>
      <c r="EG113" s="34"/>
      <c r="EH113" s="34"/>
      <c r="EI113" s="34"/>
      <c r="EJ113" s="34"/>
      <c r="EK113" s="34"/>
      <c r="EL113" s="34"/>
      <c r="EM113" s="34"/>
      <c r="EN113" s="34"/>
      <c r="EO113" s="34"/>
      <c r="EP113" s="34"/>
      <c r="EQ113" s="34"/>
      <c r="ER113" s="34"/>
      <c r="ES113" s="34"/>
      <c r="ET113" s="34"/>
      <c r="EU113" s="34"/>
      <c r="EV113" s="34"/>
      <c r="EW113" s="34" t="s">
        <v>50</v>
      </c>
      <c r="EY113" s="34"/>
    </row>
    <row r="114" spans="5:155">
      <c r="E114" s="34" t="s">
        <v>18</v>
      </c>
      <c r="F114" s="80">
        <v>45134</v>
      </c>
      <c r="G114" s="34">
        <v>358748</v>
      </c>
      <c r="H114" s="34" t="s">
        <v>3614</v>
      </c>
      <c r="I114" s="34" t="s">
        <v>1389</v>
      </c>
      <c r="J114" s="34" t="s">
        <v>395</v>
      </c>
      <c r="BK114" s="31"/>
      <c r="BL114" s="31"/>
      <c r="BM114" s="34"/>
      <c r="BN114" s="34"/>
      <c r="BO114" s="34" t="s">
        <v>3615</v>
      </c>
      <c r="BP114" s="34" t="s">
        <v>3115</v>
      </c>
      <c r="BQ114" s="34" t="s">
        <v>2063</v>
      </c>
      <c r="BR114" s="34"/>
      <c r="BS114" s="34"/>
      <c r="BT114" s="34"/>
      <c r="BU114" s="34"/>
      <c r="BV114" s="34"/>
      <c r="BW114" s="34"/>
      <c r="BX114" s="34"/>
      <c r="BY114" s="34"/>
      <c r="BZ114" s="34"/>
      <c r="CA114" s="34"/>
      <c r="CB114" s="34"/>
      <c r="CC114" s="34"/>
      <c r="CD114" s="34"/>
      <c r="CE114" s="34"/>
      <c r="CF114" s="34"/>
      <c r="CG114" s="34"/>
      <c r="CH114" s="34"/>
      <c r="CI114" s="34"/>
      <c r="CJ114" s="34"/>
      <c r="CK114" s="34"/>
      <c r="CL114" s="34"/>
      <c r="CM114" s="34"/>
      <c r="CN114" s="34"/>
      <c r="CO114" s="34"/>
      <c r="CP114" s="34"/>
      <c r="CQ114" s="34"/>
      <c r="CR114" s="34"/>
      <c r="CS114" s="34"/>
      <c r="CT114" s="34"/>
      <c r="CU114" s="34"/>
      <c r="CV114" s="34"/>
      <c r="CW114" s="34"/>
      <c r="CX114" s="34"/>
      <c r="CY114" s="34"/>
      <c r="CZ114" s="34"/>
      <c r="DA114" s="34"/>
      <c r="DB114" s="34"/>
      <c r="DC114" s="34"/>
      <c r="DD114" s="34"/>
      <c r="DE114" s="34"/>
      <c r="DF114" s="34"/>
      <c r="DG114" s="34"/>
      <c r="DH114" s="34"/>
      <c r="DI114" s="34"/>
      <c r="DJ114" s="34"/>
      <c r="DK114" s="34"/>
      <c r="DL114" s="34"/>
      <c r="DM114" s="34"/>
      <c r="DN114" s="34"/>
      <c r="DO114" s="34"/>
      <c r="DP114" s="34"/>
      <c r="DQ114" s="34"/>
      <c r="DR114" s="34"/>
      <c r="DS114" s="34"/>
      <c r="DT114" s="34"/>
      <c r="DU114" s="34"/>
      <c r="DV114" s="34"/>
      <c r="DW114" s="34"/>
      <c r="DX114" s="34"/>
      <c r="DY114" s="34"/>
      <c r="DZ114" s="34"/>
      <c r="EA114" s="34"/>
      <c r="EB114" s="34"/>
      <c r="EC114" s="34"/>
      <c r="ED114" s="34"/>
      <c r="EE114" s="34"/>
      <c r="EF114" s="34"/>
      <c r="EG114" s="34"/>
      <c r="EH114" s="34"/>
      <c r="EI114" s="34"/>
      <c r="EJ114" s="34"/>
      <c r="EK114" s="34"/>
      <c r="EL114" s="34"/>
      <c r="EM114" s="34"/>
      <c r="EN114" s="34"/>
      <c r="EO114" s="34"/>
      <c r="EP114" s="34"/>
      <c r="EQ114" s="34"/>
      <c r="ER114" s="34"/>
      <c r="ES114" s="34"/>
      <c r="ET114" s="34"/>
      <c r="EU114" s="34"/>
      <c r="EV114" s="34"/>
      <c r="EW114" s="34" t="s">
        <v>50</v>
      </c>
      <c r="EY114" s="34"/>
    </row>
    <row r="115" spans="5:155">
      <c r="E115" s="34" t="s">
        <v>18</v>
      </c>
      <c r="F115" s="80">
        <v>45135</v>
      </c>
      <c r="G115" s="34">
        <v>359097</v>
      </c>
      <c r="H115" s="34" t="s">
        <v>3561</v>
      </c>
      <c r="I115" s="34" t="s">
        <v>3619</v>
      </c>
      <c r="J115" s="34" t="s">
        <v>395</v>
      </c>
      <c r="BK115" s="34"/>
      <c r="BL115" s="208"/>
      <c r="BM115" s="34"/>
      <c r="BN115" s="34"/>
      <c r="BO115" s="34"/>
      <c r="BP115" s="34" t="s">
        <v>1467</v>
      </c>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c r="CM115" s="34"/>
      <c r="CN115" s="34"/>
      <c r="CO115" s="34"/>
      <c r="CP115" s="34"/>
      <c r="CQ115" s="34"/>
      <c r="CR115" s="34"/>
      <c r="CS115" s="34"/>
      <c r="CT115" s="34"/>
      <c r="CU115" s="34"/>
      <c r="CV115" s="34"/>
      <c r="CW115" s="34"/>
      <c r="CX115" s="34"/>
      <c r="CY115" s="34"/>
      <c r="CZ115" s="34"/>
      <c r="DA115" s="34"/>
      <c r="DB115" s="34"/>
      <c r="DC115" s="34"/>
      <c r="DD115" s="34"/>
      <c r="DE115" s="34"/>
      <c r="DF115" s="34"/>
      <c r="DG115" s="34"/>
      <c r="DH115" s="34"/>
      <c r="DI115" s="34"/>
      <c r="DJ115" s="34"/>
      <c r="DK115" s="34"/>
      <c r="DL115" s="34"/>
      <c r="DM115" s="34"/>
      <c r="DN115" s="34"/>
      <c r="DO115" s="34"/>
      <c r="DP115" s="34"/>
      <c r="DQ115" s="34"/>
      <c r="DR115" s="34"/>
      <c r="DS115" s="34"/>
      <c r="DT115" s="34"/>
      <c r="DU115" s="34"/>
      <c r="DV115" s="34"/>
      <c r="DW115" s="34"/>
      <c r="DX115" s="34"/>
      <c r="DY115" s="34"/>
      <c r="DZ115" s="34"/>
      <c r="EA115" s="34"/>
      <c r="EB115" s="34"/>
      <c r="EC115" s="34"/>
      <c r="ED115" s="34"/>
      <c r="EE115" s="34"/>
      <c r="EF115" s="34"/>
      <c r="EG115" s="34"/>
      <c r="EH115" s="34"/>
      <c r="EI115" s="34"/>
      <c r="EJ115" s="34"/>
      <c r="EK115" s="34"/>
      <c r="EL115" s="34"/>
      <c r="EM115" s="34"/>
      <c r="EN115" s="34"/>
      <c r="EO115" s="34"/>
      <c r="EP115" s="34"/>
      <c r="EQ115" s="34"/>
      <c r="ER115" s="34"/>
      <c r="ES115" s="34"/>
      <c r="ET115" s="34"/>
      <c r="EU115" s="34"/>
      <c r="EV115" s="34"/>
      <c r="EW115" s="34" t="s">
        <v>50</v>
      </c>
      <c r="EY115" s="34"/>
    </row>
    <row r="116" spans="5:155">
      <c r="E116" s="34" t="s">
        <v>525</v>
      </c>
      <c r="F116" s="80">
        <v>45136</v>
      </c>
      <c r="G116" s="34">
        <v>359458</v>
      </c>
      <c r="H116" s="34" t="s">
        <v>3210</v>
      </c>
      <c r="I116" s="34" t="s">
        <v>3620</v>
      </c>
      <c r="J116" s="34" t="s">
        <v>395</v>
      </c>
      <c r="BM116" s="34"/>
      <c r="BN116" s="34"/>
      <c r="BO116" s="34"/>
      <c r="BP116" s="34"/>
      <c r="BQ116" s="34" t="s">
        <v>1411</v>
      </c>
      <c r="BR116" s="34" t="s">
        <v>1467</v>
      </c>
      <c r="BS116" s="34" t="s">
        <v>395</v>
      </c>
      <c r="BT116" s="34"/>
      <c r="BU116" s="34"/>
      <c r="BV116" s="34"/>
      <c r="BW116" s="34"/>
      <c r="BX116" s="34"/>
      <c r="BY116" s="34"/>
      <c r="BZ116" s="34"/>
      <c r="CA116" s="34"/>
      <c r="CB116" s="34"/>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4"/>
      <c r="CZ116" s="34"/>
      <c r="DA116" s="34"/>
      <c r="DB116" s="34"/>
      <c r="DC116" s="34"/>
      <c r="DD116" s="34"/>
      <c r="DE116" s="34"/>
      <c r="DF116" s="34"/>
      <c r="DG116" s="34"/>
      <c r="DH116" s="34"/>
      <c r="DI116" s="34"/>
      <c r="DJ116" s="34"/>
      <c r="DK116" s="34"/>
      <c r="DL116" s="34"/>
      <c r="DM116" s="34"/>
      <c r="DN116" s="34"/>
      <c r="DO116" s="34"/>
      <c r="DP116" s="34"/>
      <c r="DQ116" s="34"/>
      <c r="DR116" s="34"/>
      <c r="DS116" s="34"/>
      <c r="DT116" s="34"/>
      <c r="DU116" s="34"/>
      <c r="DV116" s="34"/>
      <c r="DW116" s="34"/>
      <c r="DX116" s="34"/>
      <c r="DY116" s="34"/>
      <c r="DZ116" s="34"/>
      <c r="EA116" s="34"/>
      <c r="EB116" s="34"/>
      <c r="EC116" s="34"/>
      <c r="ED116" s="34"/>
      <c r="EE116" s="34"/>
      <c r="EF116" s="34"/>
      <c r="EG116" s="34"/>
      <c r="EH116" s="34"/>
      <c r="EI116" s="34"/>
      <c r="EJ116" s="34"/>
      <c r="EK116" s="34"/>
      <c r="EL116" s="34"/>
      <c r="EM116" s="34"/>
      <c r="EN116" s="34"/>
      <c r="EO116" s="34"/>
      <c r="EP116" s="34"/>
      <c r="EQ116" s="34"/>
      <c r="ER116" s="34"/>
      <c r="ES116" s="34"/>
      <c r="ET116" s="34"/>
      <c r="EU116" s="34"/>
      <c r="EV116" s="34"/>
      <c r="EW116" s="34" t="s">
        <v>50</v>
      </c>
      <c r="EY116" s="388"/>
    </row>
    <row r="117" spans="5:155" ht="30">
      <c r="E117" s="34" t="s">
        <v>525</v>
      </c>
      <c r="F117" s="80">
        <v>45136</v>
      </c>
      <c r="G117" s="34">
        <v>359032</v>
      </c>
      <c r="H117" s="34" t="s">
        <v>3183</v>
      </c>
      <c r="I117" s="34" t="s">
        <v>3622</v>
      </c>
      <c r="J117" s="34" t="s">
        <v>395</v>
      </c>
      <c r="BM117" s="34"/>
      <c r="BN117" s="34"/>
      <c r="BO117" s="34"/>
      <c r="BP117" s="34"/>
      <c r="BQ117" s="35" t="s">
        <v>3623</v>
      </c>
      <c r="BR117" s="35"/>
      <c r="BS117" s="35" t="s">
        <v>3638</v>
      </c>
      <c r="BT117" s="35" t="s">
        <v>2063</v>
      </c>
      <c r="BU117" s="35"/>
      <c r="BV117" s="35"/>
      <c r="BW117" s="35"/>
      <c r="BX117" s="35"/>
      <c r="BY117" s="35"/>
      <c r="BZ117" s="35"/>
      <c r="CA117" s="35"/>
      <c r="CB117" s="35"/>
      <c r="CC117" s="35"/>
      <c r="CD117" s="35"/>
      <c r="CE117" s="35"/>
      <c r="CF117" s="35"/>
      <c r="CG117" s="35"/>
      <c r="CH117" s="35"/>
      <c r="CI117" s="35"/>
      <c r="CJ117" s="35"/>
      <c r="CK117" s="35"/>
      <c r="CL117" s="35"/>
      <c r="CM117" s="35"/>
      <c r="CN117" s="35"/>
      <c r="CO117" s="35"/>
      <c r="CP117" s="35"/>
      <c r="CQ117" s="35"/>
      <c r="CR117" s="35"/>
      <c r="CS117" s="35"/>
      <c r="CT117" s="35"/>
      <c r="CU117" s="35"/>
      <c r="CV117" s="35"/>
      <c r="CW117" s="35"/>
      <c r="CX117" s="35"/>
      <c r="CY117" s="35"/>
      <c r="CZ117" s="35"/>
      <c r="DA117" s="35"/>
      <c r="DB117" s="35"/>
      <c r="DC117" s="35"/>
      <c r="DD117" s="35"/>
      <c r="DE117" s="35"/>
      <c r="DF117" s="35"/>
      <c r="DG117" s="35"/>
      <c r="DH117" s="35"/>
      <c r="DI117" s="35"/>
      <c r="DJ117" s="35"/>
      <c r="DK117" s="35"/>
      <c r="DL117" s="35"/>
      <c r="DM117" s="35"/>
      <c r="DN117" s="35"/>
      <c r="DO117" s="35"/>
      <c r="DP117" s="35"/>
      <c r="DQ117" s="35"/>
      <c r="DR117" s="35"/>
      <c r="DS117" s="35"/>
      <c r="DT117" s="35"/>
      <c r="DU117" s="35"/>
      <c r="DV117" s="35"/>
      <c r="DW117" s="35"/>
      <c r="DX117" s="35"/>
      <c r="DY117" s="35"/>
      <c r="DZ117" s="35"/>
      <c r="EA117" s="35"/>
      <c r="EB117" s="35"/>
      <c r="EC117" s="35"/>
      <c r="ED117" s="35"/>
      <c r="EE117" s="35"/>
      <c r="EF117" s="35"/>
      <c r="EG117" s="35"/>
      <c r="EH117" s="35"/>
      <c r="EI117" s="35"/>
      <c r="EJ117" s="35"/>
      <c r="EK117" s="35"/>
      <c r="EL117" s="35"/>
      <c r="EM117" s="35"/>
      <c r="EN117" s="35"/>
      <c r="EO117" s="35"/>
      <c r="EP117" s="35"/>
      <c r="EQ117" s="35"/>
      <c r="ER117" s="35"/>
      <c r="ES117" s="35"/>
      <c r="ET117" s="35"/>
      <c r="EU117" s="35"/>
      <c r="EV117" s="35"/>
      <c r="EW117" s="34" t="s">
        <v>50</v>
      </c>
      <c r="EY117" s="34">
        <v>359032</v>
      </c>
    </row>
    <row r="118" spans="5:155">
      <c r="E118" s="34" t="s">
        <v>525</v>
      </c>
      <c r="F118" s="80">
        <v>45136</v>
      </c>
      <c r="G118" s="387">
        <v>359552</v>
      </c>
      <c r="H118" s="34" t="s">
        <v>1177</v>
      </c>
      <c r="I118" s="34" t="s">
        <v>441</v>
      </c>
      <c r="J118" s="34" t="s">
        <v>395</v>
      </c>
      <c r="BM118" s="31"/>
      <c r="BN118" s="31"/>
      <c r="BO118" s="34"/>
      <c r="BP118" s="34"/>
      <c r="BQ118" s="34" t="s">
        <v>1411</v>
      </c>
      <c r="BR118" s="34"/>
      <c r="BS118" s="34" t="s">
        <v>3017</v>
      </c>
      <c r="BT118" s="34"/>
      <c r="BU118" s="34"/>
      <c r="BV118" s="34"/>
      <c r="BW118" s="34"/>
      <c r="BX118" s="34"/>
      <c r="BY118" s="34"/>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4"/>
      <c r="CZ118" s="34"/>
      <c r="DA118" s="34"/>
      <c r="DB118" s="34"/>
      <c r="DC118" s="34"/>
      <c r="DD118" s="34"/>
      <c r="DE118" s="34"/>
      <c r="DF118" s="34"/>
      <c r="DG118" s="34"/>
      <c r="DH118" s="34"/>
      <c r="DI118" s="34"/>
      <c r="DJ118" s="34"/>
      <c r="DK118" s="34"/>
      <c r="DL118" s="34"/>
      <c r="DM118" s="34"/>
      <c r="DN118" s="34"/>
      <c r="DO118" s="34"/>
      <c r="DP118" s="34"/>
      <c r="DQ118" s="34"/>
      <c r="DR118" s="34"/>
      <c r="DS118" s="34"/>
      <c r="DT118" s="34"/>
      <c r="DU118" s="34"/>
      <c r="DV118" s="34"/>
      <c r="DW118" s="34"/>
      <c r="DX118" s="34"/>
      <c r="DY118" s="34"/>
      <c r="DZ118" s="34"/>
      <c r="EA118" s="34"/>
      <c r="EB118" s="34"/>
      <c r="EC118" s="34"/>
      <c r="ED118" s="34"/>
      <c r="EE118" s="34"/>
      <c r="EF118" s="34"/>
      <c r="EG118" s="34"/>
      <c r="EH118" s="34"/>
      <c r="EI118" s="34"/>
      <c r="EJ118" s="34"/>
      <c r="EK118" s="34"/>
      <c r="EL118" s="34"/>
      <c r="EM118" s="34"/>
      <c r="EN118" s="34"/>
      <c r="EO118" s="34"/>
      <c r="EP118" s="34"/>
      <c r="EQ118" s="34"/>
      <c r="ER118" s="34"/>
      <c r="ES118" s="34"/>
      <c r="ET118" s="34"/>
      <c r="EU118" s="34"/>
      <c r="EV118" s="34"/>
      <c r="EW118" s="34" t="s">
        <v>50</v>
      </c>
      <c r="EY118" s="34">
        <v>360870</v>
      </c>
    </row>
    <row r="119" spans="5:155">
      <c r="E119" s="34" t="s">
        <v>525</v>
      </c>
      <c r="F119" s="80">
        <v>45136</v>
      </c>
      <c r="G119" s="34">
        <v>359595</v>
      </c>
      <c r="H119" s="34" t="s">
        <v>3195</v>
      </c>
      <c r="I119" s="34" t="s">
        <v>441</v>
      </c>
      <c r="J119" s="34" t="s">
        <v>395</v>
      </c>
      <c r="BM119" s="31"/>
      <c r="BN119" s="31"/>
      <c r="BO119" s="34"/>
      <c r="BP119" s="34"/>
      <c r="BQ119" s="34" t="s">
        <v>1411</v>
      </c>
      <c r="BR119" s="34"/>
      <c r="BS119" s="34" t="s">
        <v>2965</v>
      </c>
      <c r="BT119" s="34"/>
      <c r="BU119" s="34"/>
      <c r="BV119" s="34"/>
      <c r="BW119" s="34"/>
      <c r="BX119" s="34"/>
      <c r="BY119" s="34"/>
      <c r="BZ119" s="34"/>
      <c r="CA119" s="34"/>
      <c r="CB119" s="34"/>
      <c r="CC119" s="34"/>
      <c r="CD119" s="34"/>
      <c r="CE119" s="34"/>
      <c r="CF119" s="34"/>
      <c r="CG119" s="34"/>
      <c r="CH119" s="34"/>
      <c r="CI119" s="34"/>
      <c r="CJ119" s="34"/>
      <c r="CK119" s="34"/>
      <c r="CL119" s="34"/>
      <c r="CM119" s="34"/>
      <c r="CN119" s="34"/>
      <c r="CO119" s="34"/>
      <c r="CP119" s="34"/>
      <c r="CQ119" s="34"/>
      <c r="CR119" s="34"/>
      <c r="CS119" s="34"/>
      <c r="CT119" s="34"/>
      <c r="CU119" s="34"/>
      <c r="CV119" s="34"/>
      <c r="CW119" s="34"/>
      <c r="CX119" s="34"/>
      <c r="CY119" s="34"/>
      <c r="CZ119" s="34"/>
      <c r="DA119" s="34"/>
      <c r="DB119" s="34"/>
      <c r="DC119" s="34"/>
      <c r="DD119" s="34"/>
      <c r="DE119" s="34"/>
      <c r="DF119" s="34"/>
      <c r="DG119" s="34"/>
      <c r="DH119" s="34"/>
      <c r="DI119" s="34"/>
      <c r="DJ119" s="34"/>
      <c r="DK119" s="34"/>
      <c r="DL119" s="34"/>
      <c r="DM119" s="34"/>
      <c r="DN119" s="34"/>
      <c r="DO119" s="34"/>
      <c r="DP119" s="34"/>
      <c r="DQ119" s="34"/>
      <c r="DR119" s="34"/>
      <c r="DS119" s="34"/>
      <c r="DT119" s="34"/>
      <c r="DU119" s="34"/>
      <c r="DV119" s="34"/>
      <c r="DW119" s="34"/>
      <c r="DX119" s="34"/>
      <c r="DY119" s="34"/>
      <c r="DZ119" s="34"/>
      <c r="EA119" s="34"/>
      <c r="EB119" s="34"/>
      <c r="EC119" s="34"/>
      <c r="ED119" s="34"/>
      <c r="EE119" s="34"/>
      <c r="EF119" s="34"/>
      <c r="EG119" s="34"/>
      <c r="EH119" s="34"/>
      <c r="EI119" s="34"/>
      <c r="EJ119" s="34"/>
      <c r="EK119" s="34"/>
      <c r="EL119" s="34"/>
      <c r="EM119" s="34"/>
      <c r="EN119" s="34"/>
      <c r="EO119" s="34"/>
      <c r="EP119" s="34"/>
      <c r="EQ119" s="34"/>
      <c r="ER119" s="34"/>
      <c r="ES119" s="34"/>
      <c r="ET119" s="34"/>
      <c r="EU119" s="34"/>
      <c r="EV119" s="34"/>
      <c r="EW119" s="34" t="s">
        <v>50</v>
      </c>
      <c r="EY119" s="34">
        <v>361135</v>
      </c>
    </row>
    <row r="120" spans="5:155">
      <c r="E120" s="34" t="s">
        <v>246</v>
      </c>
      <c r="F120" s="80">
        <v>45140</v>
      </c>
      <c r="G120" s="388">
        <v>360899</v>
      </c>
      <c r="H120" s="34" t="s">
        <v>3102</v>
      </c>
      <c r="I120" s="34" t="s">
        <v>3627</v>
      </c>
      <c r="J120" s="34" t="s">
        <v>395</v>
      </c>
      <c r="BM120" s="1"/>
      <c r="BN120" s="1"/>
      <c r="BO120" s="31"/>
      <c r="BP120" s="31"/>
      <c r="BQ120" s="31"/>
      <c r="BR120" s="31"/>
      <c r="BS120" s="280" t="s">
        <v>1411</v>
      </c>
      <c r="BT120" s="31"/>
      <c r="BU120" s="34"/>
      <c r="BV120" s="34"/>
      <c r="BW120" s="34" t="s">
        <v>395</v>
      </c>
      <c r="BX120" s="34" t="s">
        <v>50</v>
      </c>
      <c r="BY120" s="34"/>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34"/>
      <c r="DG120" s="34"/>
      <c r="DH120" s="34"/>
      <c r="DI120" s="34"/>
      <c r="DJ120" s="34"/>
      <c r="DK120" s="34"/>
      <c r="DL120" s="34"/>
      <c r="DM120" s="34"/>
      <c r="DN120" s="34"/>
      <c r="DO120" s="34"/>
      <c r="DP120" s="34"/>
      <c r="DQ120" s="34"/>
      <c r="DR120" s="34"/>
      <c r="DS120" s="34"/>
      <c r="DT120" s="34"/>
      <c r="DU120" s="34"/>
      <c r="DV120" s="34"/>
      <c r="DW120" s="34"/>
      <c r="DX120" s="34"/>
      <c r="DY120" s="34"/>
      <c r="DZ120" s="34"/>
      <c r="EA120" s="34"/>
      <c r="EB120" s="34"/>
      <c r="EC120" s="34"/>
      <c r="ED120" s="34"/>
      <c r="EE120" s="34"/>
      <c r="EF120" s="34"/>
      <c r="EG120" s="34"/>
      <c r="EH120" s="34"/>
      <c r="EI120" s="34"/>
      <c r="EJ120" s="34"/>
      <c r="EK120" s="34"/>
      <c r="EL120" s="34"/>
      <c r="EM120" s="34"/>
      <c r="EN120" s="34"/>
      <c r="EO120" s="34"/>
      <c r="EP120" s="34"/>
      <c r="EQ120" s="34"/>
      <c r="ER120" s="34"/>
      <c r="ES120" s="34"/>
      <c r="ET120" s="34"/>
      <c r="EU120" s="34"/>
      <c r="EV120" s="34"/>
      <c r="EW120" s="34" t="s">
        <v>50</v>
      </c>
      <c r="EY120" s="34">
        <v>361156</v>
      </c>
    </row>
    <row r="121" spans="5:155">
      <c r="E121" s="34" t="s">
        <v>3040</v>
      </c>
      <c r="F121" s="80">
        <v>45140</v>
      </c>
      <c r="G121" s="34">
        <v>360874</v>
      </c>
      <c r="H121" s="34" t="s">
        <v>3628</v>
      </c>
      <c r="I121" s="34" t="s">
        <v>3629</v>
      </c>
      <c r="J121" s="34" t="s">
        <v>395</v>
      </c>
      <c r="BM121" s="1"/>
      <c r="BN121" s="1"/>
      <c r="BO121" s="34"/>
      <c r="BP121" s="34"/>
      <c r="BQ121" s="34"/>
      <c r="BR121" s="34"/>
      <c r="BS121" s="34" t="s">
        <v>395</v>
      </c>
      <c r="BT121" s="34"/>
      <c r="BU121" s="34"/>
      <c r="BV121" s="34"/>
      <c r="BW121" s="34"/>
      <c r="BX121" s="34"/>
      <c r="BY121" s="34"/>
      <c r="BZ121" s="34"/>
      <c r="CA121" s="34"/>
      <c r="CB121" s="34"/>
      <c r="CC121" s="34"/>
      <c r="CD121" s="34"/>
      <c r="CE121" s="34"/>
      <c r="CF121" s="34"/>
      <c r="CG121" s="34"/>
      <c r="CH121" s="34"/>
      <c r="CI121" s="34"/>
      <c r="CJ121" s="34"/>
      <c r="CK121" s="34"/>
      <c r="CL121" s="34"/>
      <c r="CM121" s="34"/>
      <c r="CN121" s="34"/>
      <c r="CO121" s="34"/>
      <c r="CP121" s="34"/>
      <c r="CQ121" s="34"/>
      <c r="CR121" s="34"/>
      <c r="CS121" s="34"/>
      <c r="CT121" s="34"/>
      <c r="CU121" s="34"/>
      <c r="CV121" s="34"/>
      <c r="CW121" s="34"/>
      <c r="CX121" s="34"/>
      <c r="CY121" s="34"/>
      <c r="CZ121" s="34"/>
      <c r="DA121" s="34"/>
      <c r="DB121" s="34"/>
      <c r="DC121" s="34"/>
      <c r="DD121" s="34"/>
      <c r="DE121" s="34"/>
      <c r="DF121" s="34"/>
      <c r="DG121" s="34"/>
      <c r="DH121" s="34"/>
      <c r="DI121" s="34"/>
      <c r="DJ121" s="34"/>
      <c r="DK121" s="34"/>
      <c r="DL121" s="34"/>
      <c r="DM121" s="34"/>
      <c r="DN121" s="34"/>
      <c r="DO121" s="34"/>
      <c r="DP121" s="34"/>
      <c r="DQ121" s="34"/>
      <c r="DR121" s="34"/>
      <c r="DS121" s="34"/>
      <c r="DT121" s="34"/>
      <c r="DU121" s="34"/>
      <c r="DV121" s="34"/>
      <c r="DW121" s="34"/>
      <c r="DX121" s="34"/>
      <c r="DY121" s="34"/>
      <c r="DZ121" s="34"/>
      <c r="EA121" s="34"/>
      <c r="EB121" s="34"/>
      <c r="EC121" s="34"/>
      <c r="ED121" s="34"/>
      <c r="EE121" s="34"/>
      <c r="EF121" s="34"/>
      <c r="EG121" s="34"/>
      <c r="EH121" s="34"/>
      <c r="EI121" s="34"/>
      <c r="EJ121" s="34"/>
      <c r="EK121" s="34"/>
      <c r="EL121" s="34"/>
      <c r="EM121" s="34"/>
      <c r="EN121" s="34"/>
      <c r="EO121" s="34"/>
      <c r="EP121" s="34"/>
      <c r="EQ121" s="34"/>
      <c r="ER121" s="34"/>
      <c r="ES121" s="34"/>
      <c r="ET121" s="34"/>
      <c r="EU121" s="34"/>
      <c r="EV121" s="34"/>
      <c r="EW121" s="34" t="s">
        <v>50</v>
      </c>
      <c r="EY121" s="34">
        <v>361398</v>
      </c>
    </row>
    <row r="122" spans="5:155">
      <c r="E122" s="34" t="s">
        <v>3040</v>
      </c>
      <c r="F122" s="80">
        <v>45140</v>
      </c>
      <c r="G122" s="34">
        <v>360870</v>
      </c>
      <c r="H122" s="34" t="s">
        <v>3181</v>
      </c>
      <c r="I122" s="34" t="s">
        <v>3630</v>
      </c>
      <c r="J122" s="34" t="s">
        <v>395</v>
      </c>
      <c r="BM122" s="1"/>
      <c r="BN122" s="1"/>
      <c r="BO122" s="34"/>
      <c r="BP122" s="34"/>
      <c r="BQ122" s="34"/>
      <c r="BR122" s="34"/>
      <c r="BS122" s="34" t="s">
        <v>3271</v>
      </c>
      <c r="BT122" s="34" t="s">
        <v>395</v>
      </c>
      <c r="BU122" s="34"/>
      <c r="BV122" s="34"/>
      <c r="BW122" s="34"/>
      <c r="BX122" s="34"/>
      <c r="BY122" s="34"/>
      <c r="BZ122" s="34"/>
      <c r="CA122" s="34"/>
      <c r="CB122" s="34"/>
      <c r="CC122" s="34"/>
      <c r="CD122" s="34"/>
      <c r="CE122" s="34"/>
      <c r="CF122" s="34"/>
      <c r="CG122" s="34"/>
      <c r="CH122" s="34"/>
      <c r="CI122" s="34"/>
      <c r="CJ122" s="34"/>
      <c r="CK122" s="34"/>
      <c r="CL122" s="34"/>
      <c r="CM122" s="34"/>
      <c r="CN122" s="34"/>
      <c r="CO122" s="34"/>
      <c r="CP122" s="34"/>
      <c r="CQ122" s="34"/>
      <c r="CR122" s="34"/>
      <c r="CS122" s="34"/>
      <c r="CT122" s="34"/>
      <c r="CU122" s="34"/>
      <c r="CV122" s="34"/>
      <c r="CW122" s="34"/>
      <c r="CX122" s="34"/>
      <c r="CY122" s="34"/>
      <c r="CZ122" s="34"/>
      <c r="DA122" s="34"/>
      <c r="DB122" s="34"/>
      <c r="DC122" s="34"/>
      <c r="DD122" s="34"/>
      <c r="DE122" s="34"/>
      <c r="DF122" s="34"/>
      <c r="DG122" s="34"/>
      <c r="DH122" s="34"/>
      <c r="DI122" s="34"/>
      <c r="DJ122" s="34"/>
      <c r="DK122" s="34"/>
      <c r="DL122" s="34"/>
      <c r="DM122" s="34"/>
      <c r="DN122" s="34"/>
      <c r="DO122" s="34"/>
      <c r="DP122" s="34"/>
      <c r="DQ122" s="34"/>
      <c r="DR122" s="34"/>
      <c r="DS122" s="34"/>
      <c r="DT122" s="34"/>
      <c r="DU122" s="34"/>
      <c r="DV122" s="34"/>
      <c r="DW122" s="34"/>
      <c r="DX122" s="34"/>
      <c r="DY122" s="34"/>
      <c r="DZ122" s="34"/>
      <c r="EA122" s="34"/>
      <c r="EB122" s="34"/>
      <c r="EC122" s="34"/>
      <c r="ED122" s="34"/>
      <c r="EE122" s="34"/>
      <c r="EF122" s="34"/>
      <c r="EG122" s="34"/>
      <c r="EH122" s="34"/>
      <c r="EI122" s="34"/>
      <c r="EJ122" s="34"/>
      <c r="EK122" s="34"/>
      <c r="EL122" s="34"/>
      <c r="EM122" s="34"/>
      <c r="EN122" s="34"/>
      <c r="EO122" s="34"/>
      <c r="EP122" s="34"/>
      <c r="EQ122" s="34"/>
      <c r="ER122" s="34"/>
      <c r="ES122" s="34"/>
      <c r="ET122" s="34"/>
      <c r="EU122" s="34"/>
      <c r="EV122" s="34"/>
      <c r="EW122" s="34" t="s">
        <v>50</v>
      </c>
    </row>
    <row r="123" spans="5:155" ht="30">
      <c r="E123" s="34" t="s">
        <v>125</v>
      </c>
      <c r="F123" s="80">
        <v>45140</v>
      </c>
      <c r="G123" s="34">
        <v>351296</v>
      </c>
      <c r="H123" s="34" t="s">
        <v>3502</v>
      </c>
      <c r="I123" s="34" t="s">
        <v>3631</v>
      </c>
      <c r="J123" s="34" t="s">
        <v>3632</v>
      </c>
      <c r="BM123" s="1"/>
      <c r="BN123" s="1"/>
      <c r="BO123" s="31"/>
      <c r="BP123" s="31"/>
      <c r="BQ123" s="31"/>
      <c r="BR123" s="34"/>
      <c r="BS123" s="35" t="s">
        <v>3633</v>
      </c>
      <c r="BT123" s="35"/>
      <c r="BU123" s="35"/>
      <c r="BV123" s="35"/>
      <c r="BW123" s="35"/>
      <c r="BX123" s="35"/>
      <c r="BY123" s="35"/>
      <c r="BZ123" s="35"/>
      <c r="CA123" s="35"/>
      <c r="CB123" s="35"/>
      <c r="CC123" s="35"/>
      <c r="CD123" s="35"/>
      <c r="CE123" s="35"/>
      <c r="CF123" s="35"/>
      <c r="CG123" s="35"/>
      <c r="CH123" s="35"/>
      <c r="CI123" s="35"/>
      <c r="CJ123" s="35"/>
      <c r="CK123" s="35"/>
      <c r="CL123" s="35"/>
      <c r="CM123" s="35"/>
      <c r="CN123" s="35"/>
      <c r="CO123" s="35"/>
      <c r="CP123" s="35"/>
      <c r="CQ123" s="35"/>
      <c r="CR123" s="35"/>
      <c r="CS123" s="35"/>
      <c r="CT123" s="35"/>
      <c r="CU123" s="35"/>
      <c r="CV123" s="35"/>
      <c r="CW123" s="35"/>
      <c r="CX123" s="35"/>
      <c r="CY123" s="35"/>
      <c r="CZ123" s="35"/>
      <c r="DA123" s="35"/>
      <c r="DB123" s="35"/>
      <c r="DC123" s="35"/>
      <c r="DD123" s="35"/>
      <c r="DE123" s="35"/>
      <c r="DF123" s="35"/>
      <c r="DG123" s="35"/>
      <c r="DH123" s="35"/>
      <c r="DI123" s="35"/>
      <c r="DJ123" s="35"/>
      <c r="DK123" s="35"/>
      <c r="DL123" s="35"/>
      <c r="DM123" s="35"/>
      <c r="DN123" s="35"/>
      <c r="DO123" s="35"/>
      <c r="DP123" s="35"/>
      <c r="DQ123" s="35"/>
      <c r="DR123" s="35"/>
      <c r="DS123" s="35"/>
      <c r="DT123" s="35"/>
      <c r="DU123" s="35"/>
      <c r="DV123" s="35"/>
      <c r="DW123" s="35"/>
      <c r="DX123" s="35"/>
      <c r="DY123" s="35"/>
      <c r="DZ123" s="35"/>
      <c r="EA123" s="35"/>
      <c r="EB123" s="35"/>
      <c r="EC123" s="35"/>
      <c r="ED123" s="35"/>
      <c r="EE123" s="35"/>
      <c r="EF123" s="35"/>
      <c r="EG123" s="35"/>
      <c r="EH123" s="35"/>
      <c r="EI123" s="35"/>
      <c r="EJ123" s="35"/>
      <c r="EK123" s="35"/>
      <c r="EL123" s="35"/>
      <c r="EM123" s="35"/>
      <c r="EN123" s="35"/>
      <c r="EO123" s="35"/>
      <c r="EP123" s="35"/>
      <c r="EQ123" s="35"/>
      <c r="ER123" s="35"/>
      <c r="ES123" s="35"/>
      <c r="ET123" s="35"/>
      <c r="EU123" s="35"/>
      <c r="EV123" s="35"/>
      <c r="EW123" s="34" t="s">
        <v>50</v>
      </c>
    </row>
    <row r="124" spans="5:155">
      <c r="E124" s="34" t="s">
        <v>18</v>
      </c>
      <c r="F124" s="80">
        <v>45140</v>
      </c>
      <c r="G124" s="34">
        <v>361044</v>
      </c>
      <c r="H124" s="34" t="s">
        <v>3634</v>
      </c>
      <c r="I124" s="34" t="s">
        <v>3635</v>
      </c>
      <c r="J124" s="34" t="s">
        <v>395</v>
      </c>
      <c r="BM124" s="1"/>
      <c r="BN124" s="214"/>
      <c r="BO124" s="34"/>
      <c r="BP124" s="34"/>
      <c r="BQ124" s="34"/>
      <c r="BR124" s="34"/>
      <c r="BS124" s="34" t="s">
        <v>395</v>
      </c>
      <c r="BT124" s="34"/>
      <c r="BU124" s="34"/>
      <c r="BV124" s="34"/>
      <c r="BW124" s="34"/>
      <c r="BX124" s="34"/>
      <c r="BY124" s="34"/>
      <c r="BZ124" s="34"/>
      <c r="CA124" s="34"/>
      <c r="CB124" s="34"/>
      <c r="CC124" s="34"/>
      <c r="CD124" s="34"/>
      <c r="CE124" s="34"/>
      <c r="CF124" s="34"/>
      <c r="CG124" s="34"/>
      <c r="CH124" s="34"/>
      <c r="CI124" s="34"/>
      <c r="CJ124" s="34"/>
      <c r="CK124" s="34"/>
      <c r="CL124" s="34"/>
      <c r="CM124" s="34"/>
      <c r="CN124" s="34"/>
      <c r="CO124" s="34"/>
      <c r="CP124" s="34"/>
      <c r="CQ124" s="34"/>
      <c r="CR124" s="34"/>
      <c r="CS124" s="34"/>
      <c r="CT124" s="34"/>
      <c r="CU124" s="34"/>
      <c r="CV124" s="34"/>
      <c r="CW124" s="34"/>
      <c r="CX124" s="34"/>
      <c r="CY124" s="34"/>
      <c r="CZ124" s="34"/>
      <c r="DA124" s="34"/>
      <c r="DB124" s="34"/>
      <c r="DC124" s="34"/>
      <c r="DD124" s="34"/>
      <c r="DE124" s="34"/>
      <c r="DF124" s="34"/>
      <c r="DG124" s="34"/>
      <c r="DH124" s="34"/>
      <c r="DI124" s="34"/>
      <c r="DJ124" s="34"/>
      <c r="DK124" s="34"/>
      <c r="DL124" s="34"/>
      <c r="DM124" s="34"/>
      <c r="DN124" s="34"/>
      <c r="DO124" s="34"/>
      <c r="DP124" s="34"/>
      <c r="DQ124" s="34"/>
      <c r="DR124" s="34"/>
      <c r="DS124" s="34"/>
      <c r="DT124" s="34"/>
      <c r="DU124" s="34"/>
      <c r="DV124" s="34"/>
      <c r="DW124" s="34"/>
      <c r="DX124" s="34"/>
      <c r="DY124" s="34"/>
      <c r="DZ124" s="34"/>
      <c r="EA124" s="34"/>
      <c r="EB124" s="34"/>
      <c r="EC124" s="34"/>
      <c r="ED124" s="34"/>
      <c r="EE124" s="34"/>
      <c r="EF124" s="34"/>
      <c r="EG124" s="34"/>
      <c r="EH124" s="34"/>
      <c r="EI124" s="34"/>
      <c r="EJ124" s="34"/>
      <c r="EK124" s="34"/>
      <c r="EL124" s="34"/>
      <c r="EM124" s="34"/>
      <c r="EN124" s="34"/>
      <c r="EO124" s="34"/>
      <c r="EP124" s="34"/>
      <c r="EQ124" s="34"/>
      <c r="ER124" s="34"/>
      <c r="ES124" s="34"/>
      <c r="ET124" s="34"/>
      <c r="EU124" s="34"/>
      <c r="EV124" s="34"/>
      <c r="EW124" s="34" t="s">
        <v>50</v>
      </c>
    </row>
    <row r="125" spans="5:155">
      <c r="E125" s="34" t="s">
        <v>18</v>
      </c>
      <c r="F125" s="80">
        <v>45140</v>
      </c>
      <c r="G125" s="34">
        <v>360302</v>
      </c>
      <c r="H125" s="34" t="s">
        <v>3636</v>
      </c>
      <c r="I125" s="34" t="s">
        <v>3637</v>
      </c>
      <c r="J125" s="34" t="s">
        <v>395</v>
      </c>
      <c r="BO125" s="34"/>
      <c r="BP125" s="34"/>
      <c r="BQ125" s="34"/>
      <c r="BR125" s="34"/>
      <c r="BS125" s="34" t="s">
        <v>2158</v>
      </c>
      <c r="BT125" s="34"/>
      <c r="BU125" s="34"/>
      <c r="BV125" s="34"/>
      <c r="BW125" s="34"/>
      <c r="BX125" s="34"/>
      <c r="BY125" s="34"/>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34"/>
      <c r="DG125" s="34"/>
      <c r="DH125" s="34"/>
      <c r="DI125" s="34"/>
      <c r="DJ125" s="34"/>
      <c r="DK125" s="34"/>
      <c r="DL125" s="34"/>
      <c r="DM125" s="34"/>
      <c r="DN125" s="34"/>
      <c r="DO125" s="34"/>
      <c r="DP125" s="34"/>
      <c r="DQ125" s="34"/>
      <c r="DR125" s="34"/>
      <c r="DS125" s="34"/>
      <c r="DT125" s="34"/>
      <c r="DU125" s="34"/>
      <c r="DV125" s="34"/>
      <c r="DW125" s="34"/>
      <c r="DX125" s="34"/>
      <c r="DY125" s="34"/>
      <c r="DZ125" s="34"/>
      <c r="EA125" s="34"/>
      <c r="EB125" s="34"/>
      <c r="EC125" s="34"/>
      <c r="ED125" s="34"/>
      <c r="EE125" s="34"/>
      <c r="EF125" s="34"/>
      <c r="EG125" s="34"/>
      <c r="EH125" s="34"/>
      <c r="EI125" s="34"/>
      <c r="EJ125" s="34"/>
      <c r="EK125" s="34"/>
      <c r="EL125" s="34"/>
      <c r="EM125" s="34"/>
      <c r="EN125" s="34"/>
      <c r="EO125" s="34"/>
      <c r="EP125" s="34"/>
      <c r="EQ125" s="34"/>
      <c r="ER125" s="34"/>
      <c r="ES125" s="34"/>
      <c r="ET125" s="34"/>
      <c r="EU125" s="34"/>
      <c r="EV125" s="34"/>
      <c r="EW125" s="34" t="s">
        <v>50</v>
      </c>
    </row>
    <row r="126" spans="5:155">
      <c r="E126" s="34" t="s">
        <v>525</v>
      </c>
      <c r="F126" s="80">
        <v>45140</v>
      </c>
      <c r="G126" s="34">
        <v>361106</v>
      </c>
      <c r="H126" s="34" t="s">
        <v>1177</v>
      </c>
      <c r="I126" s="34" t="s">
        <v>3627</v>
      </c>
      <c r="J126" s="34" t="s">
        <v>395</v>
      </c>
      <c r="BO126" s="34"/>
      <c r="BP126" s="34"/>
      <c r="BQ126" s="34"/>
      <c r="BR126" s="34"/>
      <c r="BS126" s="34" t="s">
        <v>395</v>
      </c>
      <c r="BT126" s="34"/>
      <c r="BU126" s="34"/>
      <c r="BV126" s="34"/>
      <c r="BW126" s="34"/>
      <c r="BX126" s="34"/>
      <c r="BY126" s="34"/>
      <c r="BZ126" s="34"/>
      <c r="CA126" s="34"/>
      <c r="CB126" s="34"/>
      <c r="CC126" s="34"/>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34"/>
      <c r="DG126" s="34"/>
      <c r="DH126" s="34"/>
      <c r="DI126" s="34"/>
      <c r="DJ126" s="34"/>
      <c r="DK126" s="34"/>
      <c r="DL126" s="34"/>
      <c r="DM126" s="34"/>
      <c r="DN126" s="34"/>
      <c r="DO126" s="34"/>
      <c r="DP126" s="34"/>
      <c r="DQ126" s="34"/>
      <c r="DR126" s="34"/>
      <c r="DS126" s="34"/>
      <c r="DT126" s="34"/>
      <c r="DU126" s="34"/>
      <c r="DV126" s="34"/>
      <c r="DW126" s="34"/>
      <c r="DX126" s="34"/>
      <c r="DY126" s="34"/>
      <c r="DZ126" s="34"/>
      <c r="EA126" s="34"/>
      <c r="EB126" s="34"/>
      <c r="EC126" s="34"/>
      <c r="ED126" s="34"/>
      <c r="EE126" s="34"/>
      <c r="EF126" s="34"/>
      <c r="EG126" s="34"/>
      <c r="EH126" s="34"/>
      <c r="EI126" s="34"/>
      <c r="EJ126" s="34"/>
      <c r="EK126" s="34"/>
      <c r="EL126" s="34"/>
      <c r="EM126" s="34"/>
      <c r="EN126" s="34"/>
      <c r="EO126" s="34"/>
      <c r="EP126" s="34"/>
      <c r="EQ126" s="34"/>
      <c r="ER126" s="34"/>
      <c r="ES126" s="34"/>
      <c r="ET126" s="34"/>
      <c r="EU126" s="34"/>
      <c r="EV126" s="34"/>
      <c r="EW126" s="34" t="s">
        <v>50</v>
      </c>
      <c r="EY126" s="34"/>
    </row>
    <row r="127" spans="5:155">
      <c r="E127" s="34" t="s">
        <v>525</v>
      </c>
      <c r="F127" s="80">
        <v>45141</v>
      </c>
      <c r="G127" s="34">
        <v>361135</v>
      </c>
      <c r="H127" s="34" t="s">
        <v>3640</v>
      </c>
      <c r="I127" s="34" t="s">
        <v>3641</v>
      </c>
      <c r="J127" s="34" t="s">
        <v>395</v>
      </c>
      <c r="BO127" s="34"/>
      <c r="BP127" s="34"/>
      <c r="BQ127" s="34"/>
      <c r="BR127" s="34"/>
      <c r="BS127" s="34"/>
      <c r="BT127" s="34" t="s">
        <v>395</v>
      </c>
      <c r="BU127" s="34"/>
      <c r="BV127" s="34"/>
      <c r="BW127" s="34"/>
      <c r="BX127" s="34"/>
      <c r="BY127" s="34"/>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34"/>
      <c r="DG127" s="34"/>
      <c r="DH127" s="34"/>
      <c r="DI127" s="34"/>
      <c r="DJ127" s="34"/>
      <c r="DK127" s="34"/>
      <c r="DL127" s="34"/>
      <c r="DM127" s="34"/>
      <c r="DN127" s="34"/>
      <c r="DO127" s="34"/>
      <c r="DP127" s="34"/>
      <c r="DQ127" s="34"/>
      <c r="DR127" s="34"/>
      <c r="DS127" s="34"/>
      <c r="DT127" s="34"/>
      <c r="DU127" s="34"/>
      <c r="DV127" s="34"/>
      <c r="DW127" s="34"/>
      <c r="DX127" s="34"/>
      <c r="DY127" s="34"/>
      <c r="DZ127" s="34"/>
      <c r="EA127" s="34"/>
      <c r="EB127" s="34"/>
      <c r="EC127" s="34"/>
      <c r="ED127" s="34"/>
      <c r="EE127" s="34"/>
      <c r="EF127" s="34"/>
      <c r="EG127" s="34"/>
      <c r="EH127" s="34"/>
      <c r="EI127" s="34"/>
      <c r="EJ127" s="34"/>
      <c r="EK127" s="34"/>
      <c r="EL127" s="34"/>
      <c r="EM127" s="34"/>
      <c r="EN127" s="34"/>
      <c r="EO127" s="34"/>
      <c r="EP127" s="34"/>
      <c r="EQ127" s="34"/>
      <c r="ER127" s="34"/>
      <c r="ES127" s="34"/>
      <c r="ET127" s="34"/>
      <c r="EU127" s="34"/>
      <c r="EV127" s="34"/>
      <c r="EW127" s="34" t="s">
        <v>50</v>
      </c>
    </row>
    <row r="128" spans="5:155">
      <c r="E128" s="34" t="s">
        <v>525</v>
      </c>
      <c r="F128" s="80">
        <v>45141</v>
      </c>
      <c r="G128" s="34">
        <v>361156</v>
      </c>
      <c r="H128" s="34" t="s">
        <v>3181</v>
      </c>
      <c r="I128" s="34" t="s">
        <v>3642</v>
      </c>
      <c r="J128" s="34" t="s">
        <v>395</v>
      </c>
      <c r="BO128" s="34"/>
      <c r="BP128" s="34"/>
      <c r="BQ128" s="34"/>
      <c r="BR128" s="34"/>
      <c r="BS128" s="34"/>
      <c r="BT128" s="34" t="s">
        <v>395</v>
      </c>
      <c r="BU128" s="34"/>
      <c r="BV128" s="34"/>
      <c r="BW128" s="34"/>
      <c r="BX128" s="34"/>
      <c r="BY128" s="34"/>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34"/>
      <c r="DH128" s="34"/>
      <c r="DI128" s="34"/>
      <c r="DJ128" s="34"/>
      <c r="DK128" s="34"/>
      <c r="DL128" s="34"/>
      <c r="DM128" s="34"/>
      <c r="DN128" s="34"/>
      <c r="DO128" s="34"/>
      <c r="DP128" s="34"/>
      <c r="DQ128" s="34"/>
      <c r="DR128" s="34"/>
      <c r="DS128" s="34"/>
      <c r="DT128" s="34"/>
      <c r="DU128" s="34"/>
      <c r="DV128" s="34"/>
      <c r="DW128" s="34"/>
      <c r="DX128" s="34"/>
      <c r="DY128" s="34"/>
      <c r="DZ128" s="34"/>
      <c r="EA128" s="34"/>
      <c r="EB128" s="34"/>
      <c r="EC128" s="34"/>
      <c r="ED128" s="34"/>
      <c r="EE128" s="34"/>
      <c r="EF128" s="34"/>
      <c r="EG128" s="34"/>
      <c r="EH128" s="34"/>
      <c r="EI128" s="34"/>
      <c r="EJ128" s="34"/>
      <c r="EK128" s="34"/>
      <c r="EL128" s="34"/>
      <c r="EM128" s="34"/>
      <c r="EN128" s="34"/>
      <c r="EO128" s="34"/>
      <c r="EP128" s="34"/>
      <c r="EQ128" s="34"/>
      <c r="ER128" s="34"/>
      <c r="ES128" s="34"/>
      <c r="ET128" s="34"/>
      <c r="EU128" s="34"/>
      <c r="EV128" s="34"/>
      <c r="EW128" s="34" t="s">
        <v>50</v>
      </c>
    </row>
    <row r="129" spans="5:155" ht="45">
      <c r="E129" s="34" t="s">
        <v>18</v>
      </c>
      <c r="F129" s="80">
        <v>45141</v>
      </c>
      <c r="G129" s="34">
        <v>361398</v>
      </c>
      <c r="H129" s="34" t="s">
        <v>3643</v>
      </c>
      <c r="I129" s="34" t="s">
        <v>3642</v>
      </c>
      <c r="J129" s="34" t="s">
        <v>395</v>
      </c>
      <c r="BO129" s="34"/>
      <c r="BP129" s="34"/>
      <c r="BQ129" s="34"/>
      <c r="BR129" s="34"/>
      <c r="BS129" s="34"/>
      <c r="BT129" s="35" t="s">
        <v>3646</v>
      </c>
      <c r="BU129" s="35" t="s">
        <v>3115</v>
      </c>
      <c r="BV129" s="35" t="s">
        <v>395</v>
      </c>
      <c r="BW129" s="35"/>
      <c r="BX129" s="34" t="s">
        <v>50</v>
      </c>
      <c r="BY129" s="34"/>
      <c r="BZ129" s="34"/>
      <c r="CA129" s="34"/>
      <c r="CB129" s="34"/>
      <c r="CC129" s="34"/>
      <c r="CD129" s="34"/>
      <c r="CE129" s="34"/>
      <c r="CF129" s="34"/>
      <c r="CG129" s="34"/>
      <c r="CH129" s="34"/>
      <c r="CI129" s="34"/>
      <c r="CJ129" s="34"/>
      <c r="CK129" s="34"/>
      <c r="CL129" s="34"/>
      <c r="CM129" s="34"/>
      <c r="CN129" s="34"/>
      <c r="CO129" s="34"/>
      <c r="CP129" s="34"/>
      <c r="CQ129" s="34"/>
      <c r="CR129" s="34"/>
      <c r="CS129" s="34"/>
      <c r="CT129" s="34"/>
      <c r="CU129" s="34"/>
      <c r="CV129" s="34"/>
      <c r="CW129" s="34"/>
      <c r="CX129" s="34"/>
      <c r="CY129" s="34"/>
      <c r="CZ129" s="34"/>
      <c r="DA129" s="34"/>
      <c r="DB129" s="34"/>
      <c r="DC129" s="34"/>
      <c r="DD129" s="34"/>
      <c r="DE129" s="34"/>
      <c r="DF129" s="34"/>
      <c r="DG129" s="34"/>
      <c r="DH129" s="34"/>
      <c r="DI129" s="34"/>
      <c r="DJ129" s="34"/>
      <c r="DK129" s="34"/>
      <c r="DL129" s="34"/>
      <c r="DM129" s="34"/>
      <c r="DN129" s="34"/>
      <c r="DO129" s="34"/>
      <c r="DP129" s="34"/>
      <c r="DQ129" s="34"/>
      <c r="DR129" s="34"/>
      <c r="DS129" s="34"/>
      <c r="DT129" s="34"/>
      <c r="DU129" s="34"/>
      <c r="DV129" s="34"/>
      <c r="DW129" s="34"/>
      <c r="DX129" s="34"/>
      <c r="DY129" s="34"/>
      <c r="DZ129" s="34"/>
      <c r="EA129" s="34"/>
      <c r="EB129" s="34"/>
      <c r="EC129" s="34"/>
      <c r="ED129" s="34"/>
      <c r="EE129" s="34"/>
      <c r="EF129" s="34"/>
      <c r="EG129" s="34"/>
      <c r="EH129" s="34"/>
      <c r="EI129" s="34"/>
      <c r="EJ129" s="34"/>
      <c r="EK129" s="34"/>
      <c r="EL129" s="34"/>
      <c r="EM129" s="34"/>
      <c r="EN129" s="34"/>
      <c r="EO129" s="34"/>
      <c r="EP129" s="34"/>
      <c r="EQ129" s="34"/>
      <c r="ER129" s="34"/>
      <c r="ES129" s="34"/>
      <c r="ET129" s="34"/>
      <c r="EU129" s="34"/>
      <c r="EV129" s="34"/>
      <c r="EW129" s="34" t="s">
        <v>50</v>
      </c>
    </row>
    <row r="130" spans="5:155">
      <c r="E130" s="34" t="s">
        <v>525</v>
      </c>
      <c r="F130" s="80">
        <v>45141</v>
      </c>
      <c r="G130" s="34">
        <v>360663</v>
      </c>
      <c r="H130" s="34" t="s">
        <v>3644</v>
      </c>
      <c r="I130" s="34" t="s">
        <v>3645</v>
      </c>
      <c r="J130" s="34" t="s">
        <v>395</v>
      </c>
      <c r="BO130" s="31"/>
      <c r="BP130" s="31"/>
      <c r="BQ130" s="31"/>
      <c r="BR130" s="31"/>
      <c r="BS130" s="31"/>
      <c r="BT130" s="31" t="s">
        <v>1411</v>
      </c>
      <c r="BU130" s="31"/>
      <c r="BV130" s="34"/>
      <c r="BW130" s="34"/>
      <c r="BX130" s="34" t="s">
        <v>1467</v>
      </c>
      <c r="BY130" s="34"/>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34"/>
      <c r="DG130" s="34"/>
      <c r="DH130" s="34"/>
      <c r="DI130" s="34"/>
      <c r="DJ130" s="34"/>
      <c r="DK130" s="34"/>
      <c r="DL130" s="34"/>
      <c r="DM130" s="34"/>
      <c r="DN130" s="34"/>
      <c r="DO130" s="34"/>
      <c r="DP130" s="34"/>
      <c r="DQ130" s="34"/>
      <c r="DR130" s="34"/>
      <c r="DS130" s="34"/>
      <c r="DT130" s="34"/>
      <c r="DU130" s="34"/>
      <c r="DV130" s="34"/>
      <c r="DW130" s="34"/>
      <c r="DX130" s="34"/>
      <c r="DY130" s="34"/>
      <c r="DZ130" s="34"/>
      <c r="EA130" s="34"/>
      <c r="EB130" s="34"/>
      <c r="EC130" s="34"/>
      <c r="ED130" s="34"/>
      <c r="EE130" s="34"/>
      <c r="EF130" s="34"/>
      <c r="EG130" s="34"/>
      <c r="EH130" s="34"/>
      <c r="EI130" s="34"/>
      <c r="EJ130" s="34"/>
      <c r="EK130" s="34"/>
      <c r="EL130" s="34"/>
      <c r="EM130" s="34"/>
      <c r="EN130" s="34"/>
      <c r="EO130" s="34"/>
      <c r="EP130" s="34"/>
      <c r="EQ130" s="34"/>
      <c r="ER130" s="34"/>
      <c r="ES130" s="34"/>
      <c r="ET130" s="34"/>
      <c r="EU130" s="34"/>
      <c r="EV130" s="34"/>
      <c r="EW130" s="34" t="s">
        <v>50</v>
      </c>
      <c r="EY130" s="34">
        <v>360663</v>
      </c>
    </row>
    <row r="131" spans="5:155">
      <c r="E131" s="34" t="s">
        <v>18</v>
      </c>
      <c r="F131" s="80">
        <v>45142</v>
      </c>
      <c r="G131" s="34">
        <v>360262</v>
      </c>
      <c r="H131" s="34" t="s">
        <v>3648</v>
      </c>
      <c r="I131" s="34" t="s">
        <v>3649</v>
      </c>
      <c r="J131" s="34" t="s">
        <v>395</v>
      </c>
      <c r="BO131" s="1"/>
      <c r="BP131" s="1"/>
      <c r="BQ131" s="1"/>
      <c r="BR131" s="34"/>
      <c r="BS131" s="34"/>
      <c r="BT131" s="34"/>
      <c r="BU131" s="34" t="s">
        <v>2063</v>
      </c>
      <c r="BV131" s="34"/>
      <c r="BW131" s="34"/>
      <c r="BX131" s="34"/>
      <c r="BY131" s="34"/>
      <c r="BZ131" s="34"/>
      <c r="CA131" s="34"/>
      <c r="CB131" s="34"/>
      <c r="CC131" s="34"/>
      <c r="CD131" s="34"/>
      <c r="CE131" s="34"/>
      <c r="CF131" s="34"/>
      <c r="CG131" s="34"/>
      <c r="CH131" s="34"/>
      <c r="CI131" s="34"/>
      <c r="CJ131" s="34"/>
      <c r="CK131" s="34"/>
      <c r="CL131" s="34"/>
      <c r="CM131" s="34"/>
      <c r="CN131" s="34"/>
      <c r="CO131" s="34"/>
      <c r="CP131" s="34"/>
      <c r="CQ131" s="34"/>
      <c r="CR131" s="34"/>
      <c r="CS131" s="34"/>
      <c r="CT131" s="34"/>
      <c r="CU131" s="34"/>
      <c r="CV131" s="34"/>
      <c r="CW131" s="34"/>
      <c r="CX131" s="34"/>
      <c r="CY131" s="34"/>
      <c r="CZ131" s="34"/>
      <c r="DA131" s="34"/>
      <c r="DB131" s="34"/>
      <c r="DC131" s="34"/>
      <c r="DD131" s="34"/>
      <c r="DE131" s="34"/>
      <c r="DF131" s="34"/>
      <c r="DG131" s="34"/>
      <c r="DH131" s="34"/>
      <c r="DI131" s="34"/>
      <c r="DJ131" s="34"/>
      <c r="DK131" s="34"/>
      <c r="DL131" s="34"/>
      <c r="DM131" s="34"/>
      <c r="DN131" s="34"/>
      <c r="DO131" s="34"/>
      <c r="DP131" s="34"/>
      <c r="DQ131" s="34"/>
      <c r="DR131" s="34"/>
      <c r="DS131" s="34"/>
      <c r="DT131" s="34"/>
      <c r="DU131" s="34"/>
      <c r="DV131" s="34"/>
      <c r="DW131" s="34"/>
      <c r="DX131" s="34"/>
      <c r="DY131" s="34"/>
      <c r="DZ131" s="34"/>
      <c r="EA131" s="34"/>
      <c r="EB131" s="34"/>
      <c r="EC131" s="34"/>
      <c r="ED131" s="34"/>
      <c r="EE131" s="34"/>
      <c r="EF131" s="34"/>
      <c r="EG131" s="34"/>
      <c r="EH131" s="34"/>
      <c r="EI131" s="34"/>
      <c r="EJ131" s="34"/>
      <c r="EK131" s="34"/>
      <c r="EL131" s="34"/>
      <c r="EM131" s="34"/>
      <c r="EN131" s="34"/>
      <c r="EO131" s="34"/>
      <c r="EP131" s="34"/>
      <c r="EQ131" s="34"/>
      <c r="ER131" s="34"/>
      <c r="ES131" s="34"/>
      <c r="ET131" s="34"/>
      <c r="EU131" s="34"/>
      <c r="EV131" s="34"/>
      <c r="EW131" s="34" t="s">
        <v>50</v>
      </c>
      <c r="EY131" s="34">
        <v>361799</v>
      </c>
    </row>
    <row r="132" spans="5:155">
      <c r="E132" s="34" t="s">
        <v>18</v>
      </c>
      <c r="F132" s="80">
        <v>45142</v>
      </c>
      <c r="G132" s="34">
        <v>361623</v>
      </c>
      <c r="H132" s="34" t="s">
        <v>3648</v>
      </c>
      <c r="I132" s="34" t="s">
        <v>3650</v>
      </c>
      <c r="J132" s="34" t="s">
        <v>395</v>
      </c>
      <c r="BO132" s="1"/>
      <c r="BP132" s="1"/>
      <c r="BQ132" s="1"/>
      <c r="BR132" s="34"/>
      <c r="BS132" s="34"/>
      <c r="BT132" s="34"/>
      <c r="BU132" s="34" t="s">
        <v>2063</v>
      </c>
      <c r="BV132" s="34"/>
      <c r="BW132" s="34"/>
      <c r="BX132" s="34"/>
      <c r="BY132" s="34"/>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c r="CV132" s="34"/>
      <c r="CW132" s="34"/>
      <c r="CX132" s="34"/>
      <c r="CY132" s="34"/>
      <c r="CZ132" s="34"/>
      <c r="DA132" s="34"/>
      <c r="DB132" s="34"/>
      <c r="DC132" s="34"/>
      <c r="DD132" s="34"/>
      <c r="DE132" s="34"/>
      <c r="DF132" s="34"/>
      <c r="DG132" s="34"/>
      <c r="DH132" s="34"/>
      <c r="DI132" s="34"/>
      <c r="DJ132" s="34"/>
      <c r="DK132" s="34"/>
      <c r="DL132" s="34"/>
      <c r="DM132" s="34"/>
      <c r="DN132" s="34"/>
      <c r="DO132" s="34"/>
      <c r="DP132" s="34"/>
      <c r="DQ132" s="34"/>
      <c r="DR132" s="34"/>
      <c r="DS132" s="34"/>
      <c r="DT132" s="34"/>
      <c r="DU132" s="34"/>
      <c r="DV132" s="34"/>
      <c r="DW132" s="34"/>
      <c r="DX132" s="34"/>
      <c r="DY132" s="34"/>
      <c r="DZ132" s="34"/>
      <c r="EA132" s="34"/>
      <c r="EB132" s="34"/>
      <c r="EC132" s="34"/>
      <c r="ED132" s="34"/>
      <c r="EE132" s="34"/>
      <c r="EF132" s="34"/>
      <c r="EG132" s="34"/>
      <c r="EH132" s="34"/>
      <c r="EI132" s="34"/>
      <c r="EJ132" s="34"/>
      <c r="EK132" s="34"/>
      <c r="EL132" s="34"/>
      <c r="EM132" s="34"/>
      <c r="EN132" s="34"/>
      <c r="EO132" s="34"/>
      <c r="EP132" s="34"/>
      <c r="EQ132" s="34"/>
      <c r="ER132" s="34"/>
      <c r="ES132" s="34"/>
      <c r="ET132" s="34"/>
      <c r="EU132" s="34"/>
      <c r="EV132" s="34"/>
      <c r="EW132" s="34" t="s">
        <v>50</v>
      </c>
      <c r="EY132" s="34">
        <v>362144</v>
      </c>
    </row>
    <row r="133" spans="5:155">
      <c r="E133" s="34" t="s">
        <v>525</v>
      </c>
      <c r="F133" s="80">
        <v>45143</v>
      </c>
      <c r="G133" s="34">
        <v>361799</v>
      </c>
      <c r="H133" s="34" t="s">
        <v>3652</v>
      </c>
      <c r="I133" s="34" t="s">
        <v>3629</v>
      </c>
      <c r="J133" s="34" t="s">
        <v>395</v>
      </c>
      <c r="BO133" s="1"/>
      <c r="BP133" s="1"/>
      <c r="BQ133" s="1"/>
      <c r="BR133" s="31"/>
      <c r="BS133" s="31"/>
      <c r="BT133" s="31"/>
      <c r="BU133" s="31"/>
      <c r="BV133" s="31" t="s">
        <v>395</v>
      </c>
      <c r="BW133" s="31"/>
      <c r="BX133" s="31" t="s">
        <v>395</v>
      </c>
      <c r="BY133" s="31"/>
      <c r="BZ133" s="31"/>
      <c r="CA133" s="31" t="s">
        <v>2675</v>
      </c>
      <c r="CB133" s="34"/>
      <c r="CC133" s="34"/>
      <c r="CD133" s="34"/>
      <c r="CE133" s="34"/>
      <c r="CF133" s="34" t="s">
        <v>50</v>
      </c>
      <c r="CG133" s="34"/>
      <c r="CH133" s="34"/>
      <c r="CI133" s="34"/>
      <c r="CJ133" s="34"/>
      <c r="CK133" s="34"/>
      <c r="CL133" s="34"/>
      <c r="CM133" s="34"/>
      <c r="CN133" s="34"/>
      <c r="CO133" s="34"/>
      <c r="CP133" s="34"/>
      <c r="CQ133" s="34"/>
      <c r="CR133" s="34"/>
      <c r="CS133" s="34"/>
      <c r="CT133" s="34"/>
      <c r="CU133" s="34"/>
      <c r="CV133" s="34"/>
      <c r="CW133" s="34"/>
      <c r="CX133" s="34"/>
      <c r="CY133" s="34"/>
      <c r="CZ133" s="34"/>
      <c r="DA133" s="34"/>
      <c r="DB133" s="34"/>
      <c r="DC133" s="34"/>
      <c r="DD133" s="34"/>
      <c r="DE133" s="34"/>
      <c r="DF133" s="34"/>
      <c r="DG133" s="34"/>
      <c r="DH133" s="34"/>
      <c r="DI133" s="34"/>
      <c r="DJ133" s="34"/>
      <c r="DK133" s="34"/>
      <c r="DL133" s="34"/>
      <c r="DM133" s="34"/>
      <c r="DN133" s="34"/>
      <c r="DO133" s="34"/>
      <c r="DP133" s="34"/>
      <c r="DQ133" s="34"/>
      <c r="DR133" s="34"/>
      <c r="DS133" s="34"/>
      <c r="DT133" s="34"/>
      <c r="DU133" s="34"/>
      <c r="DV133" s="34"/>
      <c r="DW133" s="34"/>
      <c r="DX133" s="34"/>
      <c r="DY133" s="34"/>
      <c r="DZ133" s="34"/>
      <c r="EA133" s="34"/>
      <c r="EB133" s="34"/>
      <c r="EC133" s="34"/>
      <c r="ED133" s="34"/>
      <c r="EE133" s="34"/>
      <c r="EF133" s="34"/>
      <c r="EG133" s="34"/>
      <c r="EH133" s="34"/>
      <c r="EI133" s="34"/>
      <c r="EJ133" s="34"/>
      <c r="EK133" s="34"/>
      <c r="EL133" s="34"/>
      <c r="EM133" s="34"/>
      <c r="EN133" s="34"/>
      <c r="EO133" s="34"/>
      <c r="EP133" s="34"/>
      <c r="EQ133" s="34"/>
      <c r="ER133" s="34"/>
      <c r="ES133" s="34"/>
      <c r="ET133" s="34"/>
      <c r="EU133" s="34"/>
      <c r="EV133" s="34"/>
      <c r="EW133" s="34" t="s">
        <v>50</v>
      </c>
      <c r="EY133" s="34">
        <v>361281</v>
      </c>
    </row>
    <row r="134" spans="5:155">
      <c r="E134" s="34" t="s">
        <v>125</v>
      </c>
      <c r="F134" s="80">
        <v>45145</v>
      </c>
      <c r="G134" s="34">
        <v>362144</v>
      </c>
      <c r="H134" s="34" t="s">
        <v>3669</v>
      </c>
      <c r="I134" s="34" t="s">
        <v>3655</v>
      </c>
      <c r="J134" s="34" t="s">
        <v>395</v>
      </c>
      <c r="BO134" s="1"/>
      <c r="BP134" s="1"/>
      <c r="BQ134" s="1"/>
      <c r="BR134" s="1"/>
      <c r="BS134" s="1"/>
      <c r="BT134" s="1"/>
      <c r="BU134" s="34"/>
      <c r="BV134" s="34"/>
      <c r="BW134" s="34"/>
      <c r="BX134" s="34" t="s">
        <v>395</v>
      </c>
      <c r="BY134" s="34"/>
      <c r="BZ134" s="34"/>
      <c r="CA134" s="34"/>
      <c r="CB134" s="34"/>
      <c r="CC134" s="34"/>
      <c r="CD134" s="34"/>
      <c r="CE134" s="34"/>
      <c r="CF134" s="34"/>
      <c r="CG134" s="34"/>
      <c r="CH134" s="34"/>
      <c r="CI134" s="34"/>
      <c r="CJ134" s="34"/>
      <c r="CK134" s="34"/>
      <c r="CL134" s="34"/>
      <c r="CM134" s="34"/>
      <c r="CN134" s="34"/>
      <c r="CO134" s="34"/>
      <c r="CP134" s="34"/>
      <c r="CQ134" s="34"/>
      <c r="CR134" s="34"/>
      <c r="CS134" s="34"/>
      <c r="CT134" s="34"/>
      <c r="CU134" s="34"/>
      <c r="CV134" s="34"/>
      <c r="CW134" s="34"/>
      <c r="CX134" s="34"/>
      <c r="CY134" s="34"/>
      <c r="CZ134" s="34"/>
      <c r="DA134" s="34"/>
      <c r="DB134" s="34"/>
      <c r="DC134" s="34"/>
      <c r="DD134" s="34"/>
      <c r="DE134" s="34"/>
      <c r="DF134" s="34"/>
      <c r="DG134" s="34"/>
      <c r="DH134" s="34"/>
      <c r="DI134" s="34"/>
      <c r="DJ134" s="34"/>
      <c r="DK134" s="34"/>
      <c r="DL134" s="34"/>
      <c r="DM134" s="34"/>
      <c r="DN134" s="34"/>
      <c r="DO134" s="34"/>
      <c r="DP134" s="34"/>
      <c r="DQ134" s="34"/>
      <c r="DR134" s="34"/>
      <c r="DS134" s="34"/>
      <c r="DT134" s="34"/>
      <c r="DU134" s="34"/>
      <c r="DV134" s="34"/>
      <c r="DW134" s="34"/>
      <c r="DX134" s="34"/>
      <c r="DY134" s="34"/>
      <c r="DZ134" s="34"/>
      <c r="EA134" s="34"/>
      <c r="EB134" s="34"/>
      <c r="EC134" s="34"/>
      <c r="ED134" s="34"/>
      <c r="EE134" s="34"/>
      <c r="EF134" s="34"/>
      <c r="EG134" s="34"/>
      <c r="EH134" s="34"/>
      <c r="EI134" s="34"/>
      <c r="EJ134" s="34"/>
      <c r="EK134" s="34"/>
      <c r="EL134" s="34"/>
      <c r="EM134" s="34"/>
      <c r="EN134" s="34"/>
      <c r="EO134" s="34"/>
      <c r="EP134" s="34"/>
      <c r="EQ134" s="34"/>
      <c r="ER134" s="34"/>
      <c r="ES134" s="34"/>
      <c r="ET134" s="34"/>
      <c r="EU134" s="34"/>
      <c r="EV134" s="34"/>
      <c r="EW134" s="34" t="s">
        <v>50</v>
      </c>
      <c r="EY134" s="34">
        <v>362284</v>
      </c>
    </row>
    <row r="135" spans="5:155">
      <c r="E135" s="34" t="s">
        <v>3040</v>
      </c>
      <c r="F135" s="80">
        <v>45145</v>
      </c>
      <c r="G135" s="34">
        <v>361281</v>
      </c>
      <c r="H135" s="34" t="s">
        <v>3656</v>
      </c>
      <c r="I135" s="34" t="s">
        <v>1899</v>
      </c>
      <c r="J135" s="34" t="s">
        <v>395</v>
      </c>
      <c r="BO135" s="1"/>
      <c r="BP135" s="1"/>
      <c r="BQ135" s="1"/>
      <c r="BR135" s="1"/>
      <c r="BS135" s="1"/>
      <c r="BT135" s="1"/>
      <c r="BU135" s="34"/>
      <c r="BV135" s="34"/>
      <c r="BW135" s="34"/>
      <c r="BX135" s="34" t="s">
        <v>395</v>
      </c>
      <c r="BY135" s="34" t="s">
        <v>395</v>
      </c>
      <c r="BZ135" s="31" t="s">
        <v>1411</v>
      </c>
      <c r="CA135" s="31"/>
      <c r="CB135" s="34"/>
      <c r="CC135" s="34"/>
      <c r="CD135" s="34"/>
      <c r="CE135" s="34"/>
      <c r="CF135" s="34"/>
      <c r="CG135" s="34"/>
      <c r="CH135" s="34"/>
      <c r="CI135" s="34"/>
      <c r="CJ135" s="34"/>
      <c r="CK135" s="34"/>
      <c r="CL135" s="34"/>
      <c r="CM135" s="34"/>
      <c r="CN135" s="34"/>
      <c r="CO135" s="34"/>
      <c r="CP135" s="34"/>
      <c r="CQ135" s="34"/>
      <c r="CR135" s="34"/>
      <c r="CS135" s="34"/>
      <c r="CT135" s="34"/>
      <c r="CU135" s="34"/>
      <c r="CV135" s="34"/>
      <c r="CW135" s="34"/>
      <c r="CX135" s="34"/>
      <c r="CY135" s="34"/>
      <c r="CZ135" s="34"/>
      <c r="DA135" s="34"/>
      <c r="DB135" s="34"/>
      <c r="DC135" s="34"/>
      <c r="DD135" s="34"/>
      <c r="DE135" s="34"/>
      <c r="DF135" s="34"/>
      <c r="DG135" s="34"/>
      <c r="DH135" s="34"/>
      <c r="DI135" s="34"/>
      <c r="DJ135" s="34"/>
      <c r="DK135" s="34"/>
      <c r="DL135" s="34"/>
      <c r="DM135" s="34"/>
      <c r="DN135" s="34"/>
      <c r="DO135" s="34"/>
      <c r="DP135" s="34"/>
      <c r="DQ135" s="34"/>
      <c r="DR135" s="34"/>
      <c r="DS135" s="34"/>
      <c r="DT135" s="34"/>
      <c r="DU135" s="34"/>
      <c r="DV135" s="34"/>
      <c r="DW135" s="34"/>
      <c r="DX135" s="34"/>
      <c r="DY135" s="34"/>
      <c r="DZ135" s="34"/>
      <c r="EA135" s="34"/>
      <c r="EB135" s="34"/>
      <c r="EC135" s="34"/>
      <c r="ED135" s="34"/>
      <c r="EE135" s="34"/>
      <c r="EF135" s="34"/>
      <c r="EG135" s="34"/>
      <c r="EH135" s="34"/>
      <c r="EI135" s="34"/>
      <c r="EJ135" s="34"/>
      <c r="EK135" s="34"/>
      <c r="EL135" s="34"/>
      <c r="EM135" s="34"/>
      <c r="EN135" s="34"/>
      <c r="EO135" s="34"/>
      <c r="EP135" s="34"/>
      <c r="EQ135" s="34"/>
      <c r="ER135" s="34"/>
      <c r="ES135" s="34"/>
      <c r="ET135" s="34"/>
      <c r="EU135" s="34"/>
      <c r="EV135" s="34"/>
      <c r="EW135" s="34" t="s">
        <v>50</v>
      </c>
      <c r="EY135" s="34">
        <v>362367</v>
      </c>
    </row>
    <row r="136" spans="5:155">
      <c r="E136" s="34" t="s">
        <v>18</v>
      </c>
      <c r="F136" s="80">
        <v>45145</v>
      </c>
      <c r="G136" s="34">
        <v>362284</v>
      </c>
      <c r="H136" s="34" t="s">
        <v>3657</v>
      </c>
      <c r="I136" s="34" t="s">
        <v>233</v>
      </c>
      <c r="J136" s="34" t="s">
        <v>395</v>
      </c>
      <c r="BO136" s="1"/>
      <c r="BP136" s="1"/>
      <c r="BQ136" s="1"/>
      <c r="BR136" s="1"/>
      <c r="BS136" s="1"/>
      <c r="BT136" s="1"/>
      <c r="BU136" s="31"/>
      <c r="BV136" s="34"/>
      <c r="BW136" s="34"/>
      <c r="BX136" s="34" t="s">
        <v>2407</v>
      </c>
      <c r="BY136" s="34" t="s">
        <v>3663</v>
      </c>
      <c r="BZ136" s="34"/>
      <c r="CA136" s="34"/>
      <c r="CB136" s="34"/>
      <c r="CC136" s="34"/>
      <c r="CD136" s="34"/>
      <c r="CE136" s="34"/>
      <c r="CF136" s="34"/>
      <c r="CG136" s="34"/>
      <c r="CH136" s="34"/>
      <c r="CI136" s="34"/>
      <c r="CJ136" s="34"/>
      <c r="CK136" s="34"/>
      <c r="CL136" s="34"/>
      <c r="CM136" s="34"/>
      <c r="CN136" s="34"/>
      <c r="CO136" s="34"/>
      <c r="CP136" s="34"/>
      <c r="CQ136" s="34"/>
      <c r="CR136" s="34"/>
      <c r="CS136" s="34"/>
      <c r="CT136" s="34"/>
      <c r="CU136" s="34"/>
      <c r="CV136" s="34"/>
      <c r="CW136" s="34"/>
      <c r="CX136" s="34"/>
      <c r="CY136" s="34"/>
      <c r="CZ136" s="34"/>
      <c r="DA136" s="34"/>
      <c r="DB136" s="34"/>
      <c r="DC136" s="34"/>
      <c r="DD136" s="34"/>
      <c r="DE136" s="34"/>
      <c r="DF136" s="34"/>
      <c r="DG136" s="34"/>
      <c r="DH136" s="34"/>
      <c r="DI136" s="34"/>
      <c r="DJ136" s="34"/>
      <c r="DK136" s="34"/>
      <c r="DL136" s="34"/>
      <c r="DM136" s="34"/>
      <c r="DN136" s="34"/>
      <c r="DO136" s="34"/>
      <c r="DP136" s="34"/>
      <c r="DQ136" s="34"/>
      <c r="DR136" s="34"/>
      <c r="DS136" s="34"/>
      <c r="DT136" s="34"/>
      <c r="DU136" s="34"/>
      <c r="DV136" s="34"/>
      <c r="DW136" s="34"/>
      <c r="DX136" s="34"/>
      <c r="DY136" s="34"/>
      <c r="DZ136" s="34"/>
      <c r="EA136" s="34"/>
      <c r="EB136" s="34"/>
      <c r="EC136" s="34"/>
      <c r="ED136" s="34"/>
      <c r="EE136" s="34"/>
      <c r="EF136" s="34"/>
      <c r="EG136" s="34"/>
      <c r="EH136" s="34"/>
      <c r="EI136" s="34"/>
      <c r="EJ136" s="34"/>
      <c r="EK136" s="34"/>
      <c r="EL136" s="34"/>
      <c r="EM136" s="34"/>
      <c r="EN136" s="34"/>
      <c r="EO136" s="34"/>
      <c r="EP136" s="34"/>
      <c r="EQ136" s="34"/>
      <c r="ER136" s="34"/>
      <c r="ES136" s="34"/>
      <c r="ET136" s="34"/>
      <c r="EU136" s="34"/>
      <c r="EV136" s="34"/>
      <c r="EW136" s="34" t="s">
        <v>50</v>
      </c>
      <c r="EY136" s="34">
        <v>362376</v>
      </c>
    </row>
    <row r="137" spans="5:155">
      <c r="E137" s="34" t="s">
        <v>3040</v>
      </c>
      <c r="F137" s="80">
        <v>45145</v>
      </c>
      <c r="G137" s="34">
        <v>362367</v>
      </c>
      <c r="H137" s="34" t="s">
        <v>3658</v>
      </c>
      <c r="I137" s="34" t="s">
        <v>779</v>
      </c>
      <c r="J137" s="34" t="s">
        <v>395</v>
      </c>
      <c r="BO137" s="1"/>
      <c r="BP137" s="1"/>
      <c r="BQ137" s="1"/>
      <c r="BR137" s="1"/>
      <c r="BS137" s="1"/>
      <c r="BT137" s="1"/>
      <c r="BU137" s="31"/>
      <c r="BV137" s="31"/>
      <c r="BW137" s="31"/>
      <c r="BX137" s="31" t="s">
        <v>2756</v>
      </c>
      <c r="BY137" s="34"/>
      <c r="BZ137" s="34"/>
      <c r="CA137" s="34"/>
      <c r="CB137" s="34"/>
      <c r="CC137" s="34"/>
      <c r="CD137" s="34" t="s">
        <v>3679</v>
      </c>
      <c r="CE137" s="34"/>
      <c r="CF137" s="34"/>
      <c r="CG137" s="34"/>
      <c r="CH137" s="34"/>
      <c r="CI137" s="34"/>
      <c r="CJ137" s="34"/>
      <c r="CK137" s="34"/>
      <c r="CL137" s="34"/>
      <c r="CM137" s="34"/>
      <c r="CN137" s="34"/>
      <c r="CO137" s="34"/>
      <c r="CP137" s="34"/>
      <c r="CQ137" s="34"/>
      <c r="CR137" s="34"/>
      <c r="CS137" s="34"/>
      <c r="CT137" s="34"/>
      <c r="CU137" s="34"/>
      <c r="CV137" s="34"/>
      <c r="CW137" s="34"/>
      <c r="CX137" s="34"/>
      <c r="CY137" s="34"/>
      <c r="CZ137" s="34"/>
      <c r="DA137" s="34"/>
      <c r="DB137" s="34"/>
      <c r="DC137" s="34"/>
      <c r="DD137" s="34"/>
      <c r="DE137" s="34"/>
      <c r="DF137" s="34"/>
      <c r="DG137" s="34"/>
      <c r="DH137" s="34"/>
      <c r="DI137" s="34"/>
      <c r="DJ137" s="34"/>
      <c r="DK137" s="34"/>
      <c r="DL137" s="34"/>
      <c r="DM137" s="34"/>
      <c r="DN137" s="34"/>
      <c r="DO137" s="34"/>
      <c r="DP137" s="34"/>
      <c r="DQ137" s="34"/>
      <c r="DR137" s="34"/>
      <c r="DS137" s="34"/>
      <c r="DT137" s="34"/>
      <c r="DU137" s="34"/>
      <c r="DV137" s="34"/>
      <c r="DW137" s="34"/>
      <c r="DX137" s="34"/>
      <c r="DY137" s="34"/>
      <c r="DZ137" s="34"/>
      <c r="EA137" s="34"/>
      <c r="EB137" s="34"/>
      <c r="EC137" s="34"/>
      <c r="ED137" s="34"/>
      <c r="EE137" s="34"/>
      <c r="EF137" s="34"/>
      <c r="EG137" s="34"/>
      <c r="EH137" s="34"/>
      <c r="EI137" s="34"/>
      <c r="EJ137" s="34"/>
      <c r="EK137" s="34"/>
      <c r="EL137" s="34"/>
      <c r="EM137" s="34"/>
      <c r="EN137" s="34"/>
      <c r="EO137" s="34"/>
      <c r="EP137" s="34"/>
      <c r="EQ137" s="34"/>
      <c r="ER137" s="34"/>
      <c r="ES137" s="34"/>
      <c r="ET137" s="34"/>
      <c r="EU137" s="34"/>
      <c r="EV137" s="34"/>
      <c r="EW137" s="34" t="s">
        <v>50</v>
      </c>
      <c r="EY137" s="34">
        <v>362164</v>
      </c>
    </row>
    <row r="138" spans="5:155">
      <c r="E138" s="34" t="s">
        <v>3040</v>
      </c>
      <c r="F138" s="80">
        <v>45145</v>
      </c>
      <c r="G138" s="34">
        <v>362376</v>
      </c>
      <c r="H138" s="34" t="s">
        <v>3444</v>
      </c>
      <c r="I138" s="34" t="s">
        <v>3655</v>
      </c>
      <c r="J138" s="34" t="s">
        <v>395</v>
      </c>
      <c r="BO138" s="1"/>
      <c r="BP138" s="1"/>
      <c r="BQ138" s="1"/>
      <c r="BR138" s="1"/>
      <c r="BS138" s="1"/>
      <c r="BT138" s="1"/>
      <c r="BU138" s="31"/>
      <c r="BV138" s="31"/>
      <c r="BW138" s="31"/>
      <c r="BX138" s="31" t="s">
        <v>2407</v>
      </c>
      <c r="BY138" s="34" t="s">
        <v>2063</v>
      </c>
      <c r="BZ138" s="34"/>
      <c r="CA138" s="34"/>
      <c r="CB138" s="34"/>
      <c r="CC138" s="34"/>
      <c r="CD138" s="34"/>
      <c r="CE138" s="34"/>
      <c r="CF138" s="34"/>
      <c r="CG138" s="34"/>
      <c r="CH138" s="34"/>
      <c r="CI138" s="34"/>
      <c r="CJ138" s="34"/>
      <c r="CK138" s="34"/>
      <c r="CL138" s="34"/>
      <c r="CM138" s="34"/>
      <c r="CN138" s="34"/>
      <c r="CO138" s="34"/>
      <c r="CP138" s="34"/>
      <c r="CQ138" s="34"/>
      <c r="CR138" s="34"/>
      <c r="CS138" s="34"/>
      <c r="CT138" s="34"/>
      <c r="CU138" s="34"/>
      <c r="CV138" s="34"/>
      <c r="CW138" s="34"/>
      <c r="CX138" s="34"/>
      <c r="CY138" s="34"/>
      <c r="CZ138" s="34"/>
      <c r="DA138" s="34"/>
      <c r="DB138" s="34"/>
      <c r="DC138" s="34"/>
      <c r="DD138" s="34"/>
      <c r="DE138" s="34"/>
      <c r="DF138" s="34"/>
      <c r="DG138" s="34"/>
      <c r="DH138" s="34"/>
      <c r="DI138" s="34"/>
      <c r="DJ138" s="34"/>
      <c r="DK138" s="34"/>
      <c r="DL138" s="34"/>
      <c r="DM138" s="34"/>
      <c r="DN138" s="34"/>
      <c r="DO138" s="34"/>
      <c r="DP138" s="34"/>
      <c r="DQ138" s="34"/>
      <c r="DR138" s="34"/>
      <c r="DS138" s="34"/>
      <c r="DT138" s="34"/>
      <c r="DU138" s="34"/>
      <c r="DV138" s="34"/>
      <c r="DW138" s="34"/>
      <c r="DX138" s="34"/>
      <c r="DY138" s="34"/>
      <c r="DZ138" s="34"/>
      <c r="EA138" s="34"/>
      <c r="EB138" s="34"/>
      <c r="EC138" s="34"/>
      <c r="ED138" s="34"/>
      <c r="EE138" s="34"/>
      <c r="EF138" s="34"/>
      <c r="EG138" s="34"/>
      <c r="EH138" s="34"/>
      <c r="EI138" s="34"/>
      <c r="EJ138" s="34"/>
      <c r="EK138" s="34"/>
      <c r="EL138" s="34"/>
      <c r="EM138" s="34"/>
      <c r="EN138" s="34"/>
      <c r="EO138" s="34"/>
      <c r="EP138" s="34"/>
      <c r="EQ138" s="34"/>
      <c r="ER138" s="34"/>
      <c r="ES138" s="34"/>
      <c r="ET138" s="34"/>
      <c r="EU138" s="34"/>
      <c r="EV138" s="34"/>
      <c r="EW138" s="34" t="s">
        <v>1550</v>
      </c>
      <c r="EX138" s="31" t="s">
        <v>3665</v>
      </c>
    </row>
    <row r="139" spans="5:155">
      <c r="E139" s="34" t="s">
        <v>3040</v>
      </c>
      <c r="F139" s="80">
        <v>45145</v>
      </c>
      <c r="G139" s="34">
        <v>362164</v>
      </c>
      <c r="H139" s="34" t="s">
        <v>2882</v>
      </c>
      <c r="I139" s="34" t="s">
        <v>3659</v>
      </c>
      <c r="J139" s="34" t="s">
        <v>395</v>
      </c>
      <c r="BO139" s="1"/>
      <c r="BP139" s="1"/>
      <c r="BQ139" s="1"/>
      <c r="BR139" s="1"/>
      <c r="BS139" s="1"/>
      <c r="BT139" s="1"/>
      <c r="BU139" s="214"/>
      <c r="BV139" s="31"/>
      <c r="BW139" s="31"/>
      <c r="BX139" s="31" t="s">
        <v>2407</v>
      </c>
      <c r="BY139" s="34" t="s">
        <v>2063</v>
      </c>
      <c r="BZ139" s="34"/>
      <c r="CA139" s="34"/>
      <c r="CB139" s="34"/>
      <c r="CC139" s="34"/>
      <c r="CD139" s="34"/>
      <c r="CE139" s="34"/>
      <c r="CF139" s="34"/>
      <c r="CG139" s="34"/>
      <c r="CH139" s="34"/>
      <c r="CI139" s="34"/>
      <c r="CJ139" s="34"/>
      <c r="CK139" s="34"/>
      <c r="CL139" s="34"/>
      <c r="CM139" s="34"/>
      <c r="CN139" s="34"/>
      <c r="CO139" s="34"/>
      <c r="CP139" s="34"/>
      <c r="CQ139" s="34"/>
      <c r="CR139" s="34"/>
      <c r="CS139" s="34"/>
      <c r="CT139" s="34"/>
      <c r="CU139" s="34"/>
      <c r="CV139" s="34"/>
      <c r="CW139" s="34"/>
      <c r="CX139" s="34"/>
      <c r="CY139" s="34"/>
      <c r="CZ139" s="34"/>
      <c r="DA139" s="34"/>
      <c r="DB139" s="34"/>
      <c r="DC139" s="34"/>
      <c r="DD139" s="34"/>
      <c r="DE139" s="34"/>
      <c r="DF139" s="34"/>
      <c r="DG139" s="34"/>
      <c r="DH139" s="34"/>
      <c r="DI139" s="34"/>
      <c r="DJ139" s="34"/>
      <c r="DK139" s="34"/>
      <c r="DL139" s="34"/>
      <c r="DM139" s="34"/>
      <c r="DN139" s="34"/>
      <c r="DO139" s="34"/>
      <c r="DP139" s="34"/>
      <c r="DQ139" s="34"/>
      <c r="DR139" s="34"/>
      <c r="DS139" s="34"/>
      <c r="DT139" s="34"/>
      <c r="DU139" s="34"/>
      <c r="DV139" s="34"/>
      <c r="DW139" s="34"/>
      <c r="DX139" s="34"/>
      <c r="DY139" s="34"/>
      <c r="DZ139" s="34"/>
      <c r="EA139" s="34"/>
      <c r="EB139" s="34"/>
      <c r="EC139" s="34"/>
      <c r="ED139" s="34"/>
      <c r="EE139" s="34"/>
      <c r="EF139" s="34"/>
      <c r="EG139" s="34"/>
      <c r="EH139" s="34"/>
      <c r="EI139" s="34"/>
      <c r="EJ139" s="34"/>
      <c r="EK139" s="34"/>
      <c r="EL139" s="34"/>
      <c r="EM139" s="34"/>
      <c r="EN139" s="34"/>
      <c r="EO139" s="34"/>
      <c r="EP139" s="34"/>
      <c r="EQ139" s="34"/>
      <c r="ER139" s="34"/>
      <c r="ES139" s="34"/>
      <c r="ET139" s="34"/>
      <c r="EU139" s="34"/>
      <c r="EV139" s="34"/>
      <c r="EW139" s="34" t="s">
        <v>1550</v>
      </c>
      <c r="EX139" s="31" t="s">
        <v>3666</v>
      </c>
    </row>
    <row r="140" spans="5:155">
      <c r="E140" s="34" t="s">
        <v>3040</v>
      </c>
      <c r="F140" s="80">
        <v>45146</v>
      </c>
      <c r="G140" s="34">
        <v>362920</v>
      </c>
      <c r="H140" s="34" t="s">
        <v>3661</v>
      </c>
      <c r="I140" s="34" t="s">
        <v>3662</v>
      </c>
      <c r="J140" s="34" t="s">
        <v>395</v>
      </c>
      <c r="BV140" s="34"/>
      <c r="BW140" s="34"/>
      <c r="BX140" s="34"/>
      <c r="BY140" s="34" t="s">
        <v>2063</v>
      </c>
      <c r="BZ140" s="34"/>
      <c r="CA140" s="34"/>
      <c r="CB140" s="34"/>
      <c r="CC140" s="34"/>
      <c r="CD140" s="34"/>
      <c r="CE140" s="34"/>
      <c r="CF140" s="34"/>
      <c r="CG140" s="34"/>
      <c r="CH140" s="34"/>
      <c r="CI140" s="34"/>
      <c r="CJ140" s="34"/>
      <c r="CK140" s="34"/>
      <c r="CL140" s="34"/>
      <c r="CM140" s="34"/>
      <c r="CN140" s="34"/>
      <c r="CO140" s="34"/>
      <c r="CP140" s="34"/>
      <c r="CQ140" s="34"/>
      <c r="CR140" s="34"/>
      <c r="CS140" s="34"/>
      <c r="CT140" s="34"/>
      <c r="CU140" s="34"/>
      <c r="CV140" s="34"/>
      <c r="CW140" s="34"/>
      <c r="CX140" s="34"/>
      <c r="CY140" s="34"/>
      <c r="CZ140" s="34"/>
      <c r="DA140" s="34"/>
      <c r="DB140" s="34"/>
      <c r="DC140" s="34"/>
      <c r="DD140" s="34"/>
      <c r="DE140" s="34"/>
      <c r="DF140" s="34"/>
      <c r="DG140" s="34"/>
      <c r="DH140" s="34"/>
      <c r="DI140" s="34"/>
      <c r="DJ140" s="34"/>
      <c r="DK140" s="34"/>
      <c r="DL140" s="34"/>
      <c r="DM140" s="34"/>
      <c r="DN140" s="34"/>
      <c r="DO140" s="34"/>
      <c r="DP140" s="34"/>
      <c r="DQ140" s="34"/>
      <c r="DR140" s="34"/>
      <c r="DS140" s="34"/>
      <c r="DT140" s="34"/>
      <c r="DU140" s="34"/>
      <c r="DV140" s="34"/>
      <c r="DW140" s="34"/>
      <c r="DX140" s="34"/>
      <c r="DY140" s="34"/>
      <c r="DZ140" s="34"/>
      <c r="EA140" s="34"/>
      <c r="EB140" s="34"/>
      <c r="EC140" s="34"/>
      <c r="ED140" s="34"/>
      <c r="EE140" s="34"/>
      <c r="EF140" s="34"/>
      <c r="EG140" s="34"/>
      <c r="EH140" s="34"/>
      <c r="EI140" s="34"/>
      <c r="EJ140" s="34"/>
      <c r="EK140" s="34"/>
      <c r="EL140" s="34"/>
      <c r="EM140" s="34"/>
      <c r="EN140" s="34"/>
      <c r="EO140" s="34"/>
      <c r="EP140" s="34"/>
      <c r="EQ140" s="34"/>
      <c r="ER140" s="34"/>
      <c r="ES140" s="34"/>
      <c r="ET140" s="34"/>
      <c r="EU140" s="34"/>
      <c r="EV140" s="34"/>
      <c r="EW140" s="34" t="s">
        <v>1550</v>
      </c>
      <c r="EX140" s="31" t="s">
        <v>3664</v>
      </c>
    </row>
    <row r="141" spans="5:155">
      <c r="E141" s="34" t="s">
        <v>3040</v>
      </c>
      <c r="F141" s="80">
        <v>45146</v>
      </c>
      <c r="G141" s="34">
        <v>367737</v>
      </c>
      <c r="H141" s="34" t="s">
        <v>3670</v>
      </c>
      <c r="I141" s="34" t="s">
        <v>779</v>
      </c>
      <c r="J141" s="34" t="s">
        <v>395</v>
      </c>
      <c r="BV141" s="1"/>
      <c r="BW141" s="1"/>
      <c r="BX141" s="1"/>
      <c r="BY141" s="34"/>
      <c r="BZ141" s="34"/>
      <c r="CA141" s="34" t="s">
        <v>395</v>
      </c>
      <c r="CB141" s="34" t="s">
        <v>395</v>
      </c>
      <c r="CC141" s="34"/>
      <c r="CD141" s="34" t="s">
        <v>50</v>
      </c>
      <c r="CE141" s="34"/>
      <c r="CF141" s="34"/>
      <c r="CG141" s="34"/>
      <c r="CH141" s="34"/>
      <c r="CI141" s="34"/>
      <c r="CJ141" s="34"/>
      <c r="CK141" s="34"/>
      <c r="CL141" s="34"/>
      <c r="CM141" s="34"/>
      <c r="CN141" s="34"/>
      <c r="CO141" s="34"/>
      <c r="CP141" s="34"/>
      <c r="CQ141" s="34"/>
      <c r="CR141" s="34"/>
      <c r="CS141" s="34"/>
      <c r="CT141" s="34"/>
      <c r="CU141" s="34"/>
      <c r="CV141" s="34"/>
      <c r="CW141" s="34"/>
      <c r="CX141" s="34"/>
      <c r="CY141" s="34"/>
      <c r="CZ141" s="34"/>
      <c r="DA141" s="34"/>
      <c r="DB141" s="34"/>
      <c r="DC141" s="34"/>
      <c r="DD141" s="34"/>
      <c r="DE141" s="34"/>
      <c r="DF141" s="34"/>
      <c r="DG141" s="34"/>
      <c r="DH141" s="34"/>
      <c r="DI141" s="34"/>
      <c r="DJ141" s="34"/>
      <c r="DK141" s="34"/>
      <c r="DL141" s="34"/>
      <c r="DM141" s="34"/>
      <c r="DN141" s="34"/>
      <c r="DO141" s="34"/>
      <c r="DP141" s="34"/>
      <c r="DQ141" s="34"/>
      <c r="DR141" s="34"/>
      <c r="DS141" s="34"/>
      <c r="DT141" s="34"/>
      <c r="DU141" s="34"/>
      <c r="DV141" s="34"/>
      <c r="DW141" s="34"/>
      <c r="DX141" s="34"/>
      <c r="DY141" s="34"/>
      <c r="DZ141" s="34"/>
      <c r="EA141" s="34"/>
      <c r="EB141" s="34"/>
      <c r="EC141" s="34"/>
      <c r="ED141" s="34"/>
      <c r="EE141" s="34"/>
      <c r="EF141" s="34"/>
      <c r="EG141" s="34"/>
      <c r="EH141" s="34"/>
      <c r="EI141" s="34"/>
      <c r="EJ141" s="34"/>
      <c r="EK141" s="34"/>
      <c r="EL141" s="34"/>
      <c r="EM141" s="34"/>
      <c r="EN141" s="34"/>
      <c r="EO141" s="34"/>
      <c r="EP141" s="34"/>
      <c r="EQ141" s="34"/>
      <c r="ER141" s="34"/>
      <c r="ES141" s="34"/>
      <c r="ET141" s="34"/>
      <c r="EU141" s="34"/>
      <c r="EV141" s="34"/>
      <c r="EW141" s="34" t="s">
        <v>50</v>
      </c>
    </row>
    <row r="142" spans="5:155" ht="60">
      <c r="E142" s="34" t="s">
        <v>18</v>
      </c>
      <c r="F142" s="80">
        <v>45149</v>
      </c>
      <c r="G142" s="34">
        <v>363682</v>
      </c>
      <c r="H142" s="34" t="s">
        <v>3502</v>
      </c>
      <c r="I142" s="34" t="s">
        <v>3619</v>
      </c>
      <c r="J142" s="34" t="s">
        <v>395</v>
      </c>
      <c r="BV142" s="1"/>
      <c r="BW142" s="1"/>
      <c r="BX142" s="1"/>
      <c r="BY142" s="34"/>
      <c r="BZ142" s="34"/>
      <c r="CA142" s="34"/>
      <c r="CB142" s="35" t="s">
        <v>3672</v>
      </c>
      <c r="CC142" s="35"/>
      <c r="CD142" s="35"/>
      <c r="CE142" s="35"/>
      <c r="CF142" s="35"/>
      <c r="CG142" s="35"/>
      <c r="CH142" s="35"/>
      <c r="CI142" s="35"/>
      <c r="CJ142" s="35"/>
      <c r="CK142" s="35"/>
      <c r="CL142" s="35"/>
      <c r="CM142" s="35"/>
      <c r="CN142" s="35"/>
      <c r="CO142" s="35"/>
      <c r="CP142" s="35"/>
      <c r="CQ142" s="35"/>
      <c r="CR142" s="35"/>
      <c r="CS142" s="35"/>
      <c r="CT142" s="35"/>
      <c r="CU142" s="35"/>
      <c r="CV142" s="35"/>
      <c r="CW142" s="35"/>
      <c r="CX142" s="35"/>
      <c r="CY142" s="35"/>
      <c r="CZ142" s="35"/>
      <c r="DA142" s="35"/>
      <c r="DB142" s="35"/>
      <c r="DC142" s="35"/>
      <c r="DD142" s="35"/>
      <c r="DE142" s="35"/>
      <c r="DF142" s="35"/>
      <c r="DG142" s="35"/>
      <c r="DH142" s="35"/>
      <c r="DI142" s="35"/>
      <c r="DJ142" s="35"/>
      <c r="DK142" s="35"/>
      <c r="DL142" s="35"/>
      <c r="DM142" s="35"/>
      <c r="DN142" s="35"/>
      <c r="DO142" s="35"/>
      <c r="DP142" s="35"/>
      <c r="DQ142" s="35"/>
      <c r="DR142" s="35"/>
      <c r="DS142" s="35"/>
      <c r="DT142" s="35"/>
      <c r="DU142" s="35"/>
      <c r="DV142" s="35"/>
      <c r="DW142" s="35"/>
      <c r="DX142" s="35"/>
      <c r="DY142" s="35"/>
      <c r="DZ142" s="35"/>
      <c r="EA142" s="35"/>
      <c r="EB142" s="35"/>
      <c r="EC142" s="35"/>
      <c r="ED142" s="35"/>
      <c r="EE142" s="35"/>
      <c r="EF142" s="35"/>
      <c r="EG142" s="35"/>
      <c r="EH142" s="35"/>
      <c r="EI142" s="35"/>
      <c r="EJ142" s="35"/>
      <c r="EK142" s="35"/>
      <c r="EL142" s="35"/>
      <c r="EM142" s="35"/>
      <c r="EN142" s="35"/>
      <c r="EO142" s="35"/>
      <c r="EP142" s="35"/>
      <c r="EQ142" s="35"/>
      <c r="ER142" s="35"/>
      <c r="ES142" s="35"/>
      <c r="ET142" s="35"/>
      <c r="EU142" s="35"/>
      <c r="EV142" s="35"/>
      <c r="EW142" s="34" t="s">
        <v>50</v>
      </c>
    </row>
    <row r="143" spans="5:155">
      <c r="E143" s="34" t="s">
        <v>18</v>
      </c>
      <c r="F143" s="80">
        <v>45150</v>
      </c>
      <c r="G143" s="34">
        <v>364113</v>
      </c>
      <c r="H143" s="34" t="s">
        <v>3674</v>
      </c>
      <c r="I143" s="34" t="s">
        <v>3675</v>
      </c>
      <c r="J143" s="34" t="s">
        <v>395</v>
      </c>
      <c r="BV143" s="1"/>
      <c r="BW143" s="1"/>
      <c r="BX143" s="1"/>
      <c r="BY143" s="34"/>
      <c r="BZ143" s="34"/>
      <c r="CA143" s="34"/>
      <c r="CB143" s="34"/>
      <c r="CC143" s="34" t="s">
        <v>395</v>
      </c>
      <c r="CD143" s="34" t="s">
        <v>50</v>
      </c>
      <c r="CE143" s="34"/>
      <c r="CF143" s="34"/>
      <c r="CG143" s="34"/>
      <c r="CH143" s="34"/>
      <c r="CI143" s="34"/>
      <c r="CJ143" s="34"/>
      <c r="CK143" s="34"/>
      <c r="CL143" s="34"/>
      <c r="CM143" s="34"/>
      <c r="CN143" s="34"/>
      <c r="CO143" s="34"/>
      <c r="CP143" s="34"/>
      <c r="CQ143" s="34"/>
      <c r="CR143" s="34"/>
      <c r="CS143" s="34"/>
      <c r="CT143" s="34"/>
      <c r="CU143" s="34"/>
      <c r="CV143" s="34"/>
      <c r="CW143" s="34"/>
      <c r="CX143" s="34"/>
      <c r="CY143" s="34"/>
      <c r="CZ143" s="34"/>
      <c r="DA143" s="34"/>
      <c r="DB143" s="34"/>
      <c r="DC143" s="34"/>
      <c r="DD143" s="34"/>
      <c r="DE143" s="34"/>
      <c r="DF143" s="34"/>
      <c r="DG143" s="34"/>
      <c r="DH143" s="34"/>
      <c r="DI143" s="34"/>
      <c r="DJ143" s="34"/>
      <c r="DK143" s="34"/>
      <c r="DL143" s="34"/>
      <c r="DM143" s="34"/>
      <c r="DN143" s="34"/>
      <c r="DO143" s="34"/>
      <c r="DP143" s="34"/>
      <c r="DQ143" s="34"/>
      <c r="DR143" s="34"/>
      <c r="DS143" s="34"/>
      <c r="DT143" s="34"/>
      <c r="DU143" s="34"/>
      <c r="DV143" s="34"/>
      <c r="DW143" s="34"/>
      <c r="DX143" s="34"/>
      <c r="DY143" s="34"/>
      <c r="DZ143" s="34"/>
      <c r="EA143" s="34"/>
      <c r="EB143" s="34"/>
      <c r="EC143" s="34"/>
      <c r="ED143" s="34"/>
      <c r="EE143" s="34"/>
      <c r="EF143" s="34"/>
      <c r="EG143" s="34"/>
      <c r="EH143" s="34"/>
      <c r="EI143" s="34"/>
      <c r="EJ143" s="34"/>
      <c r="EK143" s="34"/>
      <c r="EL143" s="34"/>
      <c r="EM143" s="34"/>
      <c r="EN143" s="34"/>
      <c r="EO143" s="34"/>
      <c r="EP143" s="34"/>
      <c r="EQ143" s="34"/>
      <c r="ER143" s="34"/>
      <c r="ES143" s="34"/>
      <c r="ET143" s="34"/>
      <c r="EU143" s="34"/>
      <c r="EV143" s="34"/>
      <c r="EW143" s="34" t="s">
        <v>50</v>
      </c>
    </row>
    <row r="144" spans="5:155">
      <c r="E144" s="34" t="s">
        <v>3040</v>
      </c>
      <c r="F144" s="80">
        <v>45150</v>
      </c>
      <c r="G144" s="34">
        <v>364269</v>
      </c>
      <c r="H144" s="34" t="s">
        <v>3676</v>
      </c>
      <c r="I144" s="34" t="s">
        <v>3619</v>
      </c>
      <c r="J144" s="34" t="s">
        <v>395</v>
      </c>
      <c r="BV144" s="1"/>
      <c r="BW144" s="1"/>
      <c r="BX144" s="1"/>
      <c r="BY144" s="34"/>
      <c r="BZ144" s="34"/>
      <c r="CA144" s="34"/>
      <c r="CB144" s="34"/>
      <c r="CC144" s="34" t="s">
        <v>395</v>
      </c>
      <c r="CD144" s="34" t="s">
        <v>2502</v>
      </c>
      <c r="CE144" s="34"/>
      <c r="CF144" s="34"/>
      <c r="CG144" s="34"/>
      <c r="CH144" s="34"/>
      <c r="CI144" s="34"/>
      <c r="CJ144" s="34"/>
      <c r="CK144" s="34"/>
      <c r="CL144" s="34"/>
      <c r="CM144" s="34"/>
      <c r="CN144" s="34"/>
      <c r="CO144" s="34"/>
      <c r="CP144" s="34"/>
      <c r="CQ144" s="34"/>
      <c r="CR144" s="34"/>
      <c r="CS144" s="34"/>
      <c r="CT144" s="34"/>
      <c r="CU144" s="34"/>
      <c r="CV144" s="34"/>
      <c r="CW144" s="34"/>
      <c r="CX144" s="34"/>
      <c r="CY144" s="34"/>
      <c r="CZ144" s="34"/>
      <c r="DA144" s="34"/>
      <c r="DB144" s="34"/>
      <c r="DC144" s="34"/>
      <c r="DD144" s="34"/>
      <c r="DE144" s="34"/>
      <c r="DF144" s="34"/>
      <c r="DG144" s="34"/>
      <c r="DH144" s="34"/>
      <c r="DI144" s="34"/>
      <c r="DJ144" s="34"/>
      <c r="DK144" s="34"/>
      <c r="DL144" s="34"/>
      <c r="DM144" s="34"/>
      <c r="DN144" s="34"/>
      <c r="DO144" s="34"/>
      <c r="DP144" s="34"/>
      <c r="DQ144" s="34"/>
      <c r="DR144" s="34"/>
      <c r="DS144" s="34"/>
      <c r="DT144" s="34"/>
      <c r="DU144" s="34"/>
      <c r="DV144" s="34"/>
      <c r="DW144" s="34"/>
      <c r="DX144" s="34"/>
      <c r="DY144" s="34"/>
      <c r="DZ144" s="34"/>
      <c r="EA144" s="34"/>
      <c r="EB144" s="34"/>
      <c r="EC144" s="34"/>
      <c r="ED144" s="34"/>
      <c r="EE144" s="34"/>
      <c r="EF144" s="34"/>
      <c r="EG144" s="34"/>
      <c r="EH144" s="34"/>
      <c r="EI144" s="34"/>
      <c r="EJ144" s="34"/>
      <c r="EK144" s="34"/>
      <c r="EL144" s="34"/>
      <c r="EM144" s="34"/>
      <c r="EN144" s="34"/>
      <c r="EO144" s="34"/>
      <c r="EP144" s="34"/>
      <c r="EQ144" s="34"/>
      <c r="ER144" s="34"/>
      <c r="ES144" s="34"/>
      <c r="ET144" s="34"/>
      <c r="EU144" s="34"/>
      <c r="EV144" s="34"/>
      <c r="EW144" s="34" t="s">
        <v>50</v>
      </c>
    </row>
    <row r="145" spans="5:155">
      <c r="E145" s="34" t="s">
        <v>18</v>
      </c>
      <c r="F145" s="80">
        <v>45150</v>
      </c>
      <c r="G145" s="34">
        <v>364326</v>
      </c>
      <c r="H145" s="34" t="s">
        <v>3559</v>
      </c>
      <c r="I145" s="34" t="s">
        <v>779</v>
      </c>
      <c r="J145" s="34" t="s">
        <v>395</v>
      </c>
      <c r="BV145" s="1"/>
      <c r="BW145" s="1"/>
      <c r="BX145" s="1"/>
      <c r="BY145" s="34"/>
      <c r="BZ145" s="34"/>
      <c r="CA145" s="34"/>
      <c r="CB145" s="34"/>
      <c r="CC145" s="34" t="s">
        <v>395</v>
      </c>
      <c r="CD145" s="34"/>
      <c r="CE145" s="34"/>
      <c r="CF145" s="34"/>
      <c r="CG145" s="34"/>
      <c r="CH145" s="34"/>
      <c r="CI145" s="34"/>
      <c r="CJ145" s="34"/>
      <c r="CK145" s="34"/>
      <c r="CL145" s="34"/>
      <c r="CM145" s="34"/>
      <c r="CN145" s="34"/>
      <c r="CO145" s="34"/>
      <c r="CP145" s="34"/>
      <c r="CQ145" s="34"/>
      <c r="CR145" s="34"/>
      <c r="CS145" s="34"/>
      <c r="CT145" s="34"/>
      <c r="CU145" s="34"/>
      <c r="CV145" s="34"/>
      <c r="CW145" s="34"/>
      <c r="CX145" s="34"/>
      <c r="CY145" s="34"/>
      <c r="CZ145" s="34"/>
      <c r="DA145" s="34"/>
      <c r="DB145" s="34"/>
      <c r="DC145" s="34"/>
      <c r="DD145" s="34"/>
      <c r="DE145" s="34"/>
      <c r="DF145" s="34"/>
      <c r="DG145" s="34"/>
      <c r="DH145" s="34"/>
      <c r="DI145" s="34"/>
      <c r="DJ145" s="34"/>
      <c r="DK145" s="34"/>
      <c r="DL145" s="34"/>
      <c r="DM145" s="34"/>
      <c r="DN145" s="34"/>
      <c r="DO145" s="34"/>
      <c r="DP145" s="34"/>
      <c r="DQ145" s="34"/>
      <c r="DR145" s="34"/>
      <c r="DS145" s="34"/>
      <c r="DT145" s="34"/>
      <c r="DU145" s="34"/>
      <c r="DV145" s="34"/>
      <c r="DW145" s="34"/>
      <c r="DX145" s="34"/>
      <c r="DY145" s="34"/>
      <c r="DZ145" s="34"/>
      <c r="EA145" s="34"/>
      <c r="EB145" s="34"/>
      <c r="EC145" s="34"/>
      <c r="ED145" s="34"/>
      <c r="EE145" s="34"/>
      <c r="EF145" s="34"/>
      <c r="EG145" s="34"/>
      <c r="EH145" s="34"/>
      <c r="EI145" s="34"/>
      <c r="EJ145" s="34"/>
      <c r="EK145" s="34"/>
      <c r="EL145" s="34"/>
      <c r="EM145" s="34"/>
      <c r="EN145" s="34"/>
      <c r="EO145" s="34"/>
      <c r="EP145" s="34"/>
      <c r="EQ145" s="34"/>
      <c r="ER145" s="34"/>
      <c r="ES145" s="34"/>
      <c r="ET145" s="34"/>
      <c r="EU145" s="34"/>
      <c r="EV145" s="34"/>
      <c r="EW145" s="34" t="s">
        <v>50</v>
      </c>
    </row>
    <row r="146" spans="5:155">
      <c r="E146" s="34" t="s">
        <v>18</v>
      </c>
      <c r="F146" s="80">
        <v>45152</v>
      </c>
      <c r="G146" s="34">
        <v>364638</v>
      </c>
      <c r="H146" s="34" t="s">
        <v>3670</v>
      </c>
      <c r="I146" s="34" t="s">
        <v>3678</v>
      </c>
      <c r="J146" s="34" t="s">
        <v>395</v>
      </c>
      <c r="BV146" s="1"/>
      <c r="BW146" s="1"/>
      <c r="BX146" s="1"/>
      <c r="BY146" s="34"/>
      <c r="BZ146" s="34"/>
      <c r="CA146" s="34"/>
      <c r="CB146" s="34"/>
      <c r="CC146" s="34"/>
      <c r="CD146" s="34" t="s">
        <v>395</v>
      </c>
      <c r="CE146" s="34"/>
      <c r="CF146" s="34"/>
      <c r="CG146" s="34"/>
      <c r="CH146" s="34"/>
      <c r="CI146" s="34"/>
      <c r="CJ146" s="34"/>
      <c r="CK146" s="34"/>
      <c r="CL146" s="34"/>
      <c r="CM146" s="34"/>
      <c r="CN146" s="34"/>
      <c r="CO146" s="34"/>
      <c r="CP146" s="34"/>
      <c r="CQ146" s="34"/>
      <c r="CR146" s="34"/>
      <c r="CS146" s="34"/>
      <c r="CT146" s="34"/>
      <c r="CU146" s="34"/>
      <c r="CV146" s="34"/>
      <c r="CW146" s="34"/>
      <c r="CX146" s="34"/>
      <c r="CY146" s="34"/>
      <c r="CZ146" s="34"/>
      <c r="DA146" s="34"/>
      <c r="DB146" s="34"/>
      <c r="DC146" s="34"/>
      <c r="DD146" s="34"/>
      <c r="DE146" s="34"/>
      <c r="DF146" s="34"/>
      <c r="DG146" s="34"/>
      <c r="DH146" s="34"/>
      <c r="DI146" s="34"/>
      <c r="DJ146" s="34"/>
      <c r="DK146" s="34"/>
      <c r="DL146" s="34"/>
      <c r="DM146" s="34"/>
      <c r="DN146" s="34"/>
      <c r="DO146" s="34"/>
      <c r="DP146" s="34"/>
      <c r="DQ146" s="34"/>
      <c r="DR146" s="34"/>
      <c r="DS146" s="34"/>
      <c r="DT146" s="34"/>
      <c r="DU146" s="34"/>
      <c r="DV146" s="34"/>
      <c r="DW146" s="34"/>
      <c r="DX146" s="34"/>
      <c r="DY146" s="34"/>
      <c r="DZ146" s="34"/>
      <c r="EA146" s="34"/>
      <c r="EB146" s="34"/>
      <c r="EC146" s="34"/>
      <c r="ED146" s="34"/>
      <c r="EE146" s="34"/>
      <c r="EF146" s="34"/>
      <c r="EG146" s="34"/>
      <c r="EH146" s="34"/>
      <c r="EI146" s="34"/>
      <c r="EJ146" s="34"/>
      <c r="EK146" s="34"/>
      <c r="EL146" s="34"/>
      <c r="EM146" s="34"/>
      <c r="EN146" s="34"/>
      <c r="EO146" s="34"/>
      <c r="EP146" s="34"/>
      <c r="EQ146" s="34"/>
      <c r="ER146" s="34"/>
      <c r="ES146" s="34"/>
      <c r="ET146" s="34"/>
      <c r="EU146" s="34"/>
      <c r="EV146" s="34"/>
      <c r="EW146" s="34" t="s">
        <v>50</v>
      </c>
    </row>
    <row r="147" spans="5:155">
      <c r="E147" s="34" t="s">
        <v>525</v>
      </c>
      <c r="F147" s="80">
        <v>45152</v>
      </c>
      <c r="G147" s="34">
        <v>364992</v>
      </c>
      <c r="H147" s="34" t="s">
        <v>3680</v>
      </c>
      <c r="I147" s="34" t="s">
        <v>2757</v>
      </c>
      <c r="J147" s="34" t="s">
        <v>395</v>
      </c>
      <c r="BV147" s="1"/>
      <c r="BW147" s="1"/>
      <c r="BX147" s="1"/>
      <c r="BY147" s="31"/>
      <c r="BZ147" s="31"/>
      <c r="CA147" s="31"/>
      <c r="CB147" s="34"/>
      <c r="CC147" s="34"/>
      <c r="CD147" s="34" t="s">
        <v>1411</v>
      </c>
      <c r="CE147" s="34"/>
      <c r="CF147" s="34" t="s">
        <v>395</v>
      </c>
      <c r="CG147" s="34" t="s">
        <v>395</v>
      </c>
      <c r="CH147" s="34"/>
      <c r="CI147" s="34"/>
      <c r="CJ147" s="34"/>
      <c r="CK147" s="34"/>
      <c r="CL147" s="34"/>
      <c r="CM147" s="34"/>
      <c r="CN147" s="34"/>
      <c r="CO147" s="34"/>
      <c r="CP147" s="34"/>
      <c r="CQ147" s="34"/>
      <c r="CR147" s="34"/>
      <c r="CS147" s="34"/>
      <c r="CT147" s="34"/>
      <c r="CU147" s="34"/>
      <c r="CV147" s="34"/>
      <c r="CW147" s="34"/>
      <c r="CX147" s="34"/>
      <c r="CY147" s="34"/>
      <c r="CZ147" s="34"/>
      <c r="DA147" s="34"/>
      <c r="DB147" s="34"/>
      <c r="DC147" s="34"/>
      <c r="DD147" s="34"/>
      <c r="DE147" s="34"/>
      <c r="DF147" s="34"/>
      <c r="DG147" s="34"/>
      <c r="DH147" s="34"/>
      <c r="DI147" s="34"/>
      <c r="DJ147" s="34"/>
      <c r="DK147" s="34"/>
      <c r="DL147" s="34"/>
      <c r="DM147" s="34"/>
      <c r="DN147" s="34"/>
      <c r="DO147" s="34"/>
      <c r="DP147" s="34"/>
      <c r="DQ147" s="34"/>
      <c r="DR147" s="34"/>
      <c r="DS147" s="34"/>
      <c r="DT147" s="34"/>
      <c r="DU147" s="34"/>
      <c r="DV147" s="34"/>
      <c r="DW147" s="34"/>
      <c r="DX147" s="34"/>
      <c r="DY147" s="34"/>
      <c r="DZ147" s="34"/>
      <c r="EA147" s="34"/>
      <c r="EB147" s="34"/>
      <c r="EC147" s="34"/>
      <c r="ED147" s="34"/>
      <c r="EE147" s="34"/>
      <c r="EF147" s="34"/>
      <c r="EG147" s="34"/>
      <c r="EH147" s="34"/>
      <c r="EI147" s="34"/>
      <c r="EJ147" s="34"/>
      <c r="EK147" s="34"/>
      <c r="EL147" s="34"/>
      <c r="EM147" s="34"/>
      <c r="EN147" s="34"/>
      <c r="EO147" s="34"/>
      <c r="EP147" s="34"/>
      <c r="EQ147" s="34"/>
      <c r="ER147" s="34"/>
      <c r="ES147" s="34"/>
      <c r="ET147" s="34"/>
      <c r="EU147" s="34"/>
      <c r="EV147" s="34"/>
      <c r="EW147" s="34" t="s">
        <v>50</v>
      </c>
      <c r="EY147" s="34"/>
    </row>
    <row r="148" spans="5:155">
      <c r="E148" s="34" t="s">
        <v>18</v>
      </c>
      <c r="F148" s="80">
        <v>45152</v>
      </c>
      <c r="G148" s="34">
        <v>364897</v>
      </c>
      <c r="H148" s="34" t="s">
        <v>3643</v>
      </c>
      <c r="I148" s="34" t="s">
        <v>1945</v>
      </c>
      <c r="J148" s="34" t="s">
        <v>395</v>
      </c>
      <c r="BV148" s="1"/>
      <c r="BW148" s="1"/>
      <c r="BX148" s="1"/>
      <c r="BY148" s="34"/>
      <c r="BZ148" s="34"/>
      <c r="CA148" s="34"/>
      <c r="CB148" s="34"/>
      <c r="CC148" s="34"/>
      <c r="CD148" s="34" t="s">
        <v>395</v>
      </c>
      <c r="CE148" s="34"/>
      <c r="CF148" s="34"/>
      <c r="CG148" s="34"/>
      <c r="CH148" s="34"/>
      <c r="CI148" s="34"/>
      <c r="CJ148" s="34"/>
      <c r="CK148" s="34"/>
      <c r="CL148" s="34"/>
      <c r="CM148" s="34"/>
      <c r="CN148" s="34"/>
      <c r="CO148" s="34"/>
      <c r="CP148" s="34"/>
      <c r="CQ148" s="34"/>
      <c r="CR148" s="34"/>
      <c r="CS148" s="34"/>
      <c r="CT148" s="34"/>
      <c r="CU148" s="34"/>
      <c r="CV148" s="34"/>
      <c r="CW148" s="34"/>
      <c r="CX148" s="34"/>
      <c r="CY148" s="34"/>
      <c r="CZ148" s="34"/>
      <c r="DA148" s="34"/>
      <c r="DB148" s="34"/>
      <c r="DC148" s="34"/>
      <c r="DD148" s="34"/>
      <c r="DE148" s="34"/>
      <c r="DF148" s="34"/>
      <c r="DG148" s="34"/>
      <c r="DH148" s="34"/>
      <c r="DI148" s="34"/>
      <c r="DJ148" s="34"/>
      <c r="DK148" s="34"/>
      <c r="DL148" s="34"/>
      <c r="DM148" s="34"/>
      <c r="DN148" s="34"/>
      <c r="DO148" s="34"/>
      <c r="DP148" s="34"/>
      <c r="DQ148" s="34"/>
      <c r="DR148" s="34"/>
      <c r="DS148" s="34"/>
      <c r="DT148" s="34"/>
      <c r="DU148" s="34"/>
      <c r="DV148" s="34"/>
      <c r="DW148" s="34"/>
      <c r="DX148" s="34"/>
      <c r="DY148" s="34"/>
      <c r="DZ148" s="34"/>
      <c r="EA148" s="34"/>
      <c r="EB148" s="34"/>
      <c r="EC148" s="34"/>
      <c r="ED148" s="34"/>
      <c r="EE148" s="34"/>
      <c r="EF148" s="34"/>
      <c r="EG148" s="34"/>
      <c r="EH148" s="34"/>
      <c r="EI148" s="34"/>
      <c r="EJ148" s="34"/>
      <c r="EK148" s="34"/>
      <c r="EL148" s="34"/>
      <c r="EM148" s="34"/>
      <c r="EN148" s="34"/>
      <c r="EO148" s="34"/>
      <c r="EP148" s="34"/>
      <c r="EQ148" s="34"/>
      <c r="ER148" s="34"/>
      <c r="ES148" s="34"/>
      <c r="ET148" s="34"/>
      <c r="EU148" s="34"/>
      <c r="EV148" s="34"/>
      <c r="EW148" s="34" t="s">
        <v>50</v>
      </c>
      <c r="EY148" s="34"/>
    </row>
    <row r="149" spans="5:155">
      <c r="E149" s="34" t="s">
        <v>525</v>
      </c>
      <c r="F149" s="80">
        <v>45154</v>
      </c>
      <c r="G149" s="34">
        <v>365390</v>
      </c>
      <c r="H149" s="34" t="s">
        <v>3176</v>
      </c>
      <c r="I149" s="34" t="s">
        <v>779</v>
      </c>
      <c r="J149" s="34" t="s">
        <v>395</v>
      </c>
      <c r="BV149" s="1"/>
      <c r="BW149" s="1"/>
      <c r="BX149" s="1"/>
      <c r="BY149" s="34"/>
      <c r="BZ149" s="34"/>
      <c r="CA149" s="34"/>
      <c r="CB149" s="34"/>
      <c r="CC149" s="34"/>
      <c r="CD149" s="34"/>
      <c r="CE149" s="34" t="s">
        <v>3550</v>
      </c>
      <c r="CF149" s="34"/>
      <c r="CG149" s="34"/>
      <c r="CH149" s="34"/>
      <c r="CI149" s="34"/>
      <c r="CJ149" s="34"/>
      <c r="CK149" s="34"/>
      <c r="CL149" s="34"/>
      <c r="CM149" s="34"/>
      <c r="CN149" s="34"/>
      <c r="CO149" s="34"/>
      <c r="CP149" s="34"/>
      <c r="CQ149" s="34"/>
      <c r="CR149" s="34"/>
      <c r="CS149" s="34"/>
      <c r="CT149" s="34"/>
      <c r="CU149" s="34"/>
      <c r="CV149" s="34"/>
      <c r="CW149" s="34"/>
      <c r="CX149" s="34"/>
      <c r="CY149" s="34"/>
      <c r="CZ149" s="34"/>
      <c r="DA149" s="34"/>
      <c r="DB149" s="34"/>
      <c r="DC149" s="34"/>
      <c r="DD149" s="34"/>
      <c r="DE149" s="34"/>
      <c r="DF149" s="34"/>
      <c r="DG149" s="34"/>
      <c r="DH149" s="34"/>
      <c r="DI149" s="34"/>
      <c r="DJ149" s="34"/>
      <c r="DK149" s="34"/>
      <c r="DL149" s="34"/>
      <c r="DM149" s="34"/>
      <c r="DN149" s="34"/>
      <c r="DO149" s="34"/>
      <c r="DP149" s="34"/>
      <c r="DQ149" s="34"/>
      <c r="DR149" s="34"/>
      <c r="DS149" s="34"/>
      <c r="DT149" s="34"/>
      <c r="DU149" s="34"/>
      <c r="DV149" s="34"/>
      <c r="DW149" s="34"/>
      <c r="DX149" s="34"/>
      <c r="DY149" s="34"/>
      <c r="DZ149" s="34"/>
      <c r="EA149" s="34"/>
      <c r="EB149" s="34"/>
      <c r="EC149" s="34"/>
      <c r="ED149" s="34"/>
      <c r="EE149" s="34"/>
      <c r="EF149" s="34"/>
      <c r="EG149" s="34"/>
      <c r="EH149" s="34"/>
      <c r="EI149" s="34"/>
      <c r="EJ149" s="34"/>
      <c r="EK149" s="34"/>
      <c r="EL149" s="34"/>
      <c r="EM149" s="34"/>
      <c r="EN149" s="34"/>
      <c r="EO149" s="34"/>
      <c r="EP149" s="34"/>
      <c r="EQ149" s="34"/>
      <c r="ER149" s="34"/>
      <c r="ES149" s="34"/>
      <c r="ET149" s="34"/>
      <c r="EU149" s="34"/>
      <c r="EV149" s="34"/>
      <c r="EW149" s="34" t="s">
        <v>50</v>
      </c>
      <c r="EY149" s="34"/>
    </row>
    <row r="150" spans="5:155">
      <c r="E150" s="34" t="s">
        <v>18</v>
      </c>
      <c r="F150" s="80">
        <v>45154</v>
      </c>
      <c r="G150" s="34">
        <v>365568</v>
      </c>
      <c r="H150" s="34" t="s">
        <v>3682</v>
      </c>
      <c r="I150" s="34" t="s">
        <v>3683</v>
      </c>
      <c r="J150" s="34" t="s">
        <v>395</v>
      </c>
      <c r="BV150" s="1"/>
      <c r="BW150" s="1"/>
      <c r="BX150" s="1"/>
      <c r="BY150" s="34"/>
      <c r="BZ150" s="34"/>
      <c r="CA150" s="34"/>
      <c r="CB150" s="34"/>
      <c r="CC150" s="34"/>
      <c r="CD150" s="34"/>
      <c r="CE150" s="34" t="s">
        <v>2675</v>
      </c>
      <c r="CF150" s="34" t="s">
        <v>2443</v>
      </c>
      <c r="CG150" s="34" t="s">
        <v>2063</v>
      </c>
      <c r="CH150" s="34"/>
      <c r="CI150" s="34"/>
      <c r="CJ150" s="34"/>
      <c r="CK150" s="34"/>
      <c r="CL150" s="34"/>
      <c r="CM150" s="34"/>
      <c r="CN150" s="34"/>
      <c r="CO150" s="34"/>
      <c r="CP150" s="34"/>
      <c r="CQ150" s="34"/>
      <c r="CR150" s="34"/>
      <c r="CS150" s="34"/>
      <c r="CT150" s="34"/>
      <c r="CU150" s="34"/>
      <c r="CV150" s="34"/>
      <c r="CW150" s="34"/>
      <c r="CX150" s="34"/>
      <c r="CY150" s="34"/>
      <c r="CZ150" s="34"/>
      <c r="DA150" s="34"/>
      <c r="DB150" s="34"/>
      <c r="DC150" s="34"/>
      <c r="DD150" s="34"/>
      <c r="DE150" s="34"/>
      <c r="DF150" s="34"/>
      <c r="DG150" s="34"/>
      <c r="DH150" s="34"/>
      <c r="DI150" s="34"/>
      <c r="DJ150" s="34"/>
      <c r="DK150" s="34"/>
      <c r="DL150" s="34"/>
      <c r="DM150" s="34"/>
      <c r="DN150" s="34"/>
      <c r="DO150" s="34"/>
      <c r="DP150" s="34"/>
      <c r="DQ150" s="34"/>
      <c r="DR150" s="34"/>
      <c r="DS150" s="34"/>
      <c r="DT150" s="34"/>
      <c r="DU150" s="34"/>
      <c r="DV150" s="34"/>
      <c r="DW150" s="34"/>
      <c r="DX150" s="34"/>
      <c r="DY150" s="34"/>
      <c r="DZ150" s="34"/>
      <c r="EA150" s="34"/>
      <c r="EB150" s="34"/>
      <c r="EC150" s="34"/>
      <c r="ED150" s="34"/>
      <c r="EE150" s="34"/>
      <c r="EF150" s="34"/>
      <c r="EG150" s="34"/>
      <c r="EH150" s="34"/>
      <c r="EI150" s="34"/>
      <c r="EJ150" s="34"/>
      <c r="EK150" s="34"/>
      <c r="EL150" s="34"/>
      <c r="EM150" s="34"/>
      <c r="EN150" s="34"/>
      <c r="EO150" s="34"/>
      <c r="EP150" s="34"/>
      <c r="EQ150" s="34"/>
      <c r="ER150" s="34"/>
      <c r="ES150" s="34"/>
      <c r="ET150" s="34"/>
      <c r="EU150" s="34"/>
      <c r="EV150" s="34"/>
      <c r="EW150" s="34" t="s">
        <v>50</v>
      </c>
      <c r="EY150" s="34"/>
    </row>
    <row r="151" spans="5:155">
      <c r="E151" s="34" t="s">
        <v>18</v>
      </c>
      <c r="F151" s="80">
        <v>45154</v>
      </c>
      <c r="G151" s="34">
        <v>365100</v>
      </c>
      <c r="H151" s="34" t="s">
        <v>3684</v>
      </c>
      <c r="I151" s="34" t="s">
        <v>233</v>
      </c>
      <c r="J151" s="34" t="s">
        <v>395</v>
      </c>
      <c r="BV151" s="1"/>
      <c r="BW151" s="1"/>
      <c r="BX151" s="1"/>
      <c r="BY151" s="34"/>
      <c r="BZ151" s="34"/>
      <c r="CA151" s="34"/>
      <c r="CB151" s="34"/>
      <c r="CC151" s="34"/>
      <c r="CD151" s="34"/>
      <c r="CE151" s="34" t="s">
        <v>395</v>
      </c>
      <c r="CF151" s="34" t="s">
        <v>2247</v>
      </c>
      <c r="CG151" s="34"/>
      <c r="CH151" s="34"/>
      <c r="CI151" s="34"/>
      <c r="CJ151" s="34"/>
      <c r="CK151" s="34"/>
      <c r="CL151" s="34"/>
      <c r="CM151" s="34"/>
      <c r="CN151" s="34"/>
      <c r="CO151" s="34"/>
      <c r="CP151" s="34"/>
      <c r="CQ151" s="34"/>
      <c r="CR151" s="34"/>
      <c r="CS151" s="34"/>
      <c r="CT151" s="34"/>
      <c r="CU151" s="34"/>
      <c r="CV151" s="34"/>
      <c r="CW151" s="34"/>
      <c r="CX151" s="34"/>
      <c r="CY151" s="34"/>
      <c r="CZ151" s="34"/>
      <c r="DA151" s="34"/>
      <c r="DB151" s="34"/>
      <c r="DC151" s="34"/>
      <c r="DD151" s="34"/>
      <c r="DE151" s="34"/>
      <c r="DF151" s="34"/>
      <c r="DG151" s="34"/>
      <c r="DH151" s="34"/>
      <c r="DI151" s="34"/>
      <c r="DJ151" s="34"/>
      <c r="DK151" s="34"/>
      <c r="DL151" s="34"/>
      <c r="DM151" s="34"/>
      <c r="DN151" s="34"/>
      <c r="DO151" s="34"/>
      <c r="DP151" s="34"/>
      <c r="DQ151" s="34"/>
      <c r="DR151" s="34"/>
      <c r="DS151" s="34"/>
      <c r="DT151" s="34"/>
      <c r="DU151" s="34"/>
      <c r="DV151" s="34"/>
      <c r="DW151" s="34"/>
      <c r="DX151" s="34"/>
      <c r="DY151" s="34"/>
      <c r="DZ151" s="34"/>
      <c r="EA151" s="34"/>
      <c r="EB151" s="34"/>
      <c r="EC151" s="34"/>
      <c r="ED151" s="34"/>
      <c r="EE151" s="34"/>
      <c r="EF151" s="34"/>
      <c r="EG151" s="34"/>
      <c r="EH151" s="34"/>
      <c r="EI151" s="34"/>
      <c r="EJ151" s="34"/>
      <c r="EK151" s="34"/>
      <c r="EL151" s="34"/>
      <c r="EM151" s="34"/>
      <c r="EN151" s="34"/>
      <c r="EO151" s="34"/>
      <c r="EP151" s="34"/>
      <c r="EQ151" s="34"/>
      <c r="ER151" s="34"/>
      <c r="ES151" s="34"/>
      <c r="ET151" s="34"/>
      <c r="EU151" s="34"/>
      <c r="EV151" s="34"/>
      <c r="EW151" s="34" t="s">
        <v>50</v>
      </c>
    </row>
    <row r="152" spans="5:155">
      <c r="E152" s="34" t="s">
        <v>18</v>
      </c>
      <c r="F152" s="80">
        <v>45155</v>
      </c>
      <c r="G152" s="34">
        <v>366044</v>
      </c>
      <c r="H152" s="34" t="s">
        <v>3706</v>
      </c>
      <c r="I152" s="34" t="s">
        <v>779</v>
      </c>
      <c r="J152" s="34" t="s">
        <v>395</v>
      </c>
      <c r="BV152" s="1"/>
      <c r="BW152" s="1"/>
      <c r="BX152" s="1"/>
      <c r="BY152" s="1"/>
      <c r="BZ152" s="1"/>
      <c r="CA152" s="1"/>
      <c r="CB152" s="34"/>
      <c r="CC152" s="34"/>
      <c r="CD152" s="34"/>
      <c r="CE152" s="34"/>
      <c r="CF152" s="34" t="s">
        <v>395</v>
      </c>
      <c r="CG152" s="34" t="s">
        <v>395</v>
      </c>
      <c r="CH152" s="34"/>
      <c r="CI152" s="34"/>
      <c r="CJ152" s="34" t="s">
        <v>2063</v>
      </c>
      <c r="CK152" s="34"/>
      <c r="CL152" s="34"/>
      <c r="CM152" s="34"/>
      <c r="CN152" s="34"/>
      <c r="CO152" s="34"/>
      <c r="CP152" s="34"/>
      <c r="CQ152" s="34"/>
      <c r="CR152" s="34"/>
      <c r="CS152" s="34"/>
      <c r="CT152" s="34"/>
      <c r="CU152" s="34"/>
      <c r="CV152" s="34"/>
      <c r="CW152" s="34"/>
      <c r="CX152" s="34"/>
      <c r="CY152" s="34"/>
      <c r="CZ152" s="34"/>
      <c r="DA152" s="34"/>
      <c r="DB152" s="34"/>
      <c r="DC152" s="34"/>
      <c r="DD152" s="34"/>
      <c r="DE152" s="34"/>
      <c r="DF152" s="34"/>
      <c r="DG152" s="34"/>
      <c r="DH152" s="34"/>
      <c r="DI152" s="34"/>
      <c r="DJ152" s="34"/>
      <c r="DK152" s="34"/>
      <c r="DL152" s="34"/>
      <c r="DM152" s="34"/>
      <c r="DN152" s="34"/>
      <c r="DO152" s="34"/>
      <c r="DP152" s="34"/>
      <c r="DQ152" s="34"/>
      <c r="DR152" s="34"/>
      <c r="DS152" s="34"/>
      <c r="DT152" s="34"/>
      <c r="DU152" s="34"/>
      <c r="DV152" s="34"/>
      <c r="DW152" s="34"/>
      <c r="DX152" s="34"/>
      <c r="DY152" s="34"/>
      <c r="DZ152" s="34"/>
      <c r="EA152" s="34"/>
      <c r="EB152" s="34"/>
      <c r="EC152" s="34"/>
      <c r="ED152" s="34"/>
      <c r="EE152" s="34"/>
      <c r="EF152" s="34"/>
      <c r="EG152" s="34"/>
      <c r="EH152" s="34"/>
      <c r="EI152" s="34"/>
      <c r="EJ152" s="34"/>
      <c r="EK152" s="34"/>
      <c r="EL152" s="34"/>
      <c r="EM152" s="34"/>
      <c r="EN152" s="34"/>
      <c r="EO152" s="34"/>
      <c r="EP152" s="34"/>
      <c r="EQ152" s="34"/>
      <c r="ER152" s="34"/>
      <c r="ES152" s="34"/>
      <c r="ET152" s="34"/>
      <c r="EU152" s="34"/>
      <c r="EV152" s="34"/>
      <c r="EW152" s="34" t="s">
        <v>50</v>
      </c>
      <c r="EY152" s="34"/>
    </row>
    <row r="153" spans="5:155">
      <c r="E153" s="34" t="s">
        <v>18</v>
      </c>
      <c r="F153" s="80">
        <v>45155</v>
      </c>
      <c r="G153" s="34">
        <v>366011</v>
      </c>
      <c r="H153" s="34" t="s">
        <v>3116</v>
      </c>
      <c r="I153" s="34" t="s">
        <v>233</v>
      </c>
      <c r="J153" s="34" t="s">
        <v>395</v>
      </c>
      <c r="BV153" s="1"/>
      <c r="BW153" s="1"/>
      <c r="BX153" s="1"/>
      <c r="BY153" s="1"/>
      <c r="BZ153" s="1"/>
      <c r="CA153" s="1"/>
      <c r="CB153" s="34"/>
      <c r="CC153" s="34"/>
      <c r="CD153" s="34"/>
      <c r="CE153" s="34"/>
      <c r="CF153" s="34" t="s">
        <v>395</v>
      </c>
      <c r="CG153" s="34"/>
      <c r="CH153" s="34"/>
      <c r="CI153" s="34" t="s">
        <v>2407</v>
      </c>
      <c r="CJ153" s="34" t="s">
        <v>2063</v>
      </c>
      <c r="CK153" s="34"/>
      <c r="CL153" s="34"/>
      <c r="CM153" s="34"/>
      <c r="CN153" s="34"/>
      <c r="CO153" s="34"/>
      <c r="CP153" s="34"/>
      <c r="CQ153" s="34"/>
      <c r="CR153" s="34"/>
      <c r="CS153" s="34"/>
      <c r="CT153" s="34"/>
      <c r="CU153" s="34"/>
      <c r="CV153" s="34"/>
      <c r="CW153" s="34"/>
      <c r="CX153" s="34"/>
      <c r="CY153" s="34"/>
      <c r="CZ153" s="34"/>
      <c r="DA153" s="34"/>
      <c r="DB153" s="34"/>
      <c r="DC153" s="34"/>
      <c r="DD153" s="34"/>
      <c r="DE153" s="34"/>
      <c r="DF153" s="34"/>
      <c r="DG153" s="34"/>
      <c r="DH153" s="34"/>
      <c r="DI153" s="34"/>
      <c r="DJ153" s="34"/>
      <c r="DK153" s="34"/>
      <c r="DL153" s="34"/>
      <c r="DM153" s="34"/>
      <c r="DN153" s="34"/>
      <c r="DO153" s="34"/>
      <c r="DP153" s="34"/>
      <c r="DQ153" s="34"/>
      <c r="DR153" s="34"/>
      <c r="DS153" s="34"/>
      <c r="DT153" s="34"/>
      <c r="DU153" s="34"/>
      <c r="DV153" s="34"/>
      <c r="DW153" s="34"/>
      <c r="DX153" s="34"/>
      <c r="DY153" s="34"/>
      <c r="DZ153" s="34"/>
      <c r="EA153" s="34"/>
      <c r="EB153" s="34"/>
      <c r="EC153" s="34"/>
      <c r="ED153" s="34"/>
      <c r="EE153" s="34"/>
      <c r="EF153" s="34"/>
      <c r="EG153" s="34"/>
      <c r="EH153" s="34"/>
      <c r="EI153" s="34"/>
      <c r="EJ153" s="34"/>
      <c r="EK153" s="34"/>
      <c r="EL153" s="34"/>
      <c r="EM153" s="34"/>
      <c r="EN153" s="34"/>
      <c r="EO153" s="34"/>
      <c r="EP153" s="34"/>
      <c r="EQ153" s="34"/>
      <c r="ER153" s="34"/>
      <c r="ES153" s="34"/>
      <c r="ET153" s="34"/>
      <c r="EU153" s="34"/>
      <c r="EV153" s="34"/>
      <c r="EW153" s="34" t="s">
        <v>50</v>
      </c>
      <c r="EY153" s="34"/>
    </row>
    <row r="154" spans="5:155">
      <c r="E154" s="34" t="s">
        <v>18</v>
      </c>
      <c r="F154" s="80">
        <v>45155</v>
      </c>
      <c r="G154" s="34">
        <v>366119</v>
      </c>
      <c r="H154" s="34" t="s">
        <v>3604</v>
      </c>
      <c r="I154" s="34" t="s">
        <v>779</v>
      </c>
      <c r="J154" s="34" t="s">
        <v>395</v>
      </c>
      <c r="BV154" s="1"/>
      <c r="BW154" s="1"/>
      <c r="BX154" s="1"/>
      <c r="BY154" s="1"/>
      <c r="BZ154" s="1"/>
      <c r="CA154" s="1"/>
      <c r="CB154" s="31"/>
      <c r="CC154" s="31"/>
      <c r="CD154" s="31"/>
      <c r="CE154" s="34"/>
      <c r="CF154" s="34" t="s">
        <v>2756</v>
      </c>
      <c r="CG154" s="34" t="s">
        <v>1411</v>
      </c>
      <c r="CH154" s="34"/>
      <c r="CI154" s="34" t="s">
        <v>1467</v>
      </c>
      <c r="CJ154" s="34" t="s">
        <v>2063</v>
      </c>
      <c r="CK154" s="34"/>
      <c r="CL154" s="34"/>
      <c r="CM154" s="34"/>
      <c r="CN154" s="34"/>
      <c r="CO154" s="34"/>
      <c r="CP154" s="34"/>
      <c r="CQ154" s="34"/>
      <c r="CR154" s="34"/>
      <c r="CS154" s="34"/>
      <c r="CT154" s="34"/>
      <c r="CU154" s="34"/>
      <c r="CV154" s="34"/>
      <c r="CW154" s="34"/>
      <c r="CX154" s="34"/>
      <c r="CY154" s="34"/>
      <c r="CZ154" s="34"/>
      <c r="DA154" s="34"/>
      <c r="DB154" s="34"/>
      <c r="DC154" s="34"/>
      <c r="DD154" s="34"/>
      <c r="DE154" s="34"/>
      <c r="DF154" s="34"/>
      <c r="DG154" s="34"/>
      <c r="DH154" s="34"/>
      <c r="DI154" s="34"/>
      <c r="DJ154" s="34"/>
      <c r="DK154" s="34"/>
      <c r="DL154" s="34"/>
      <c r="DM154" s="34"/>
      <c r="DN154" s="34"/>
      <c r="DO154" s="34"/>
      <c r="DP154" s="34"/>
      <c r="DQ154" s="34"/>
      <c r="DR154" s="34"/>
      <c r="DS154" s="34"/>
      <c r="DT154" s="34"/>
      <c r="DU154" s="34"/>
      <c r="DV154" s="34"/>
      <c r="DW154" s="34"/>
      <c r="DX154" s="34"/>
      <c r="DY154" s="34"/>
      <c r="DZ154" s="34"/>
      <c r="EA154" s="34"/>
      <c r="EB154" s="34"/>
      <c r="EC154" s="34"/>
      <c r="ED154" s="34"/>
      <c r="EE154" s="34"/>
      <c r="EF154" s="34"/>
      <c r="EG154" s="34"/>
      <c r="EH154" s="34"/>
      <c r="EI154" s="34"/>
      <c r="EJ154" s="34"/>
      <c r="EK154" s="34"/>
      <c r="EL154" s="34"/>
      <c r="EM154" s="34"/>
      <c r="EN154" s="34"/>
      <c r="EO154" s="34"/>
      <c r="EP154" s="34"/>
      <c r="EQ154" s="34"/>
      <c r="ER154" s="34"/>
      <c r="ES154" s="34"/>
      <c r="ET154" s="34"/>
      <c r="EU154" s="34"/>
      <c r="EV154" s="34"/>
      <c r="EW154" s="34" t="s">
        <v>50</v>
      </c>
      <c r="EY154" s="34"/>
    </row>
    <row r="155" spans="5:155" ht="30">
      <c r="E155" s="34" t="s">
        <v>3040</v>
      </c>
      <c r="F155" s="80">
        <v>45156</v>
      </c>
      <c r="G155" s="34">
        <v>366143</v>
      </c>
      <c r="H155" s="34" t="s">
        <v>3102</v>
      </c>
      <c r="I155" s="34" t="s">
        <v>3708</v>
      </c>
      <c r="J155" s="34" t="s">
        <v>395</v>
      </c>
      <c r="BV155" s="1"/>
      <c r="BW155" s="1"/>
      <c r="BX155" s="1"/>
      <c r="BY155" s="1"/>
      <c r="BZ155" s="1"/>
      <c r="CA155" s="1"/>
      <c r="CB155" s="31"/>
      <c r="CC155" s="31"/>
      <c r="CD155" s="31"/>
      <c r="CE155" s="34"/>
      <c r="CF155" s="34"/>
      <c r="CG155" s="35" t="s">
        <v>3709</v>
      </c>
      <c r="CH155" s="35"/>
      <c r="CI155" s="35"/>
      <c r="CJ155" s="35" t="s">
        <v>3728</v>
      </c>
      <c r="CK155" s="35"/>
      <c r="CL155" s="35"/>
      <c r="CM155" s="35"/>
      <c r="CN155" s="35"/>
      <c r="CO155" s="35"/>
      <c r="CP155" s="35"/>
      <c r="CQ155" s="35"/>
      <c r="CR155" s="35"/>
      <c r="CS155" s="35"/>
      <c r="CT155" s="35"/>
      <c r="CU155" s="35"/>
      <c r="CV155" s="35"/>
      <c r="CW155" s="35"/>
      <c r="CX155" s="35"/>
      <c r="CY155" s="35"/>
      <c r="CZ155" s="35"/>
      <c r="DA155" s="35"/>
      <c r="DB155" s="35"/>
      <c r="DC155" s="35"/>
      <c r="DD155" s="35"/>
      <c r="DE155" s="35"/>
      <c r="DF155" s="35"/>
      <c r="DG155" s="35"/>
      <c r="DH155" s="35"/>
      <c r="DI155" s="35"/>
      <c r="DJ155" s="35"/>
      <c r="DK155" s="35"/>
      <c r="DL155" s="35"/>
      <c r="DM155" s="35"/>
      <c r="DN155" s="35"/>
      <c r="DO155" s="35"/>
      <c r="DP155" s="35"/>
      <c r="DQ155" s="35"/>
      <c r="DR155" s="35"/>
      <c r="DS155" s="35"/>
      <c r="DT155" s="35"/>
      <c r="DU155" s="35"/>
      <c r="DV155" s="35"/>
      <c r="DW155" s="35"/>
      <c r="DX155" s="35"/>
      <c r="DY155" s="35"/>
      <c r="DZ155" s="35"/>
      <c r="EA155" s="35"/>
      <c r="EB155" s="35"/>
      <c r="EC155" s="35"/>
      <c r="ED155" s="35"/>
      <c r="EE155" s="35"/>
      <c r="EF155" s="35"/>
      <c r="EG155" s="35"/>
      <c r="EH155" s="35"/>
      <c r="EI155" s="35"/>
      <c r="EJ155" s="35"/>
      <c r="EK155" s="35"/>
      <c r="EL155" s="35"/>
      <c r="EM155" s="35"/>
      <c r="EN155" s="35"/>
      <c r="EO155" s="35"/>
      <c r="EP155" s="35"/>
      <c r="EQ155" s="35"/>
      <c r="ER155" s="35"/>
      <c r="ES155" s="35"/>
      <c r="ET155" s="35"/>
      <c r="EU155" s="35"/>
      <c r="EV155" s="35"/>
      <c r="EW155" s="34" t="s">
        <v>49</v>
      </c>
      <c r="EY155" s="34"/>
    </row>
    <row r="156" spans="5:155">
      <c r="E156" s="34" t="s">
        <v>3040</v>
      </c>
      <c r="F156" s="80">
        <v>45157</v>
      </c>
      <c r="G156" s="34">
        <v>366471</v>
      </c>
      <c r="H156" s="34" t="s">
        <v>1203</v>
      </c>
      <c r="I156" s="34" t="s">
        <v>441</v>
      </c>
      <c r="J156" s="34" t="s">
        <v>395</v>
      </c>
      <c r="BV156" s="1"/>
      <c r="BW156" s="1"/>
      <c r="BX156" s="1"/>
      <c r="BY156" s="1"/>
      <c r="BZ156" s="1"/>
      <c r="CA156" s="1"/>
      <c r="CB156" s="31"/>
      <c r="CC156" s="31"/>
      <c r="CD156" s="220"/>
      <c r="CE156" s="34"/>
      <c r="CF156" s="34"/>
      <c r="CG156" s="34"/>
      <c r="CH156" s="34" t="s">
        <v>2756</v>
      </c>
      <c r="CI156" s="34" t="s">
        <v>1411</v>
      </c>
      <c r="CJ156" s="34" t="s">
        <v>3730</v>
      </c>
      <c r="CK156" s="34" t="s">
        <v>1467</v>
      </c>
      <c r="CL156" s="31" t="s">
        <v>401</v>
      </c>
      <c r="CM156" s="34"/>
      <c r="CN156" s="34"/>
      <c r="CO156" s="34"/>
      <c r="CP156" s="34"/>
      <c r="CQ156" s="34"/>
      <c r="CR156" s="34"/>
      <c r="CS156" s="34"/>
      <c r="CT156" s="34"/>
      <c r="CU156" s="34"/>
      <c r="CV156" s="34"/>
      <c r="CW156" s="34"/>
      <c r="CX156" s="34"/>
      <c r="CY156" s="34"/>
      <c r="CZ156" s="34"/>
      <c r="DA156" s="34"/>
      <c r="DB156" s="34"/>
      <c r="DC156" s="34"/>
      <c r="DD156" s="34"/>
      <c r="DE156" s="34"/>
      <c r="DF156" s="34"/>
      <c r="DG156" s="34"/>
      <c r="DH156" s="34"/>
      <c r="DI156" s="34"/>
      <c r="DJ156" s="34"/>
      <c r="DK156" s="34"/>
      <c r="DL156" s="34"/>
      <c r="DM156" s="34"/>
      <c r="DN156" s="34"/>
      <c r="DO156" s="34"/>
      <c r="DP156" s="34"/>
      <c r="DQ156" s="34"/>
      <c r="DR156" s="34"/>
      <c r="DS156" s="34"/>
      <c r="DT156" s="34"/>
      <c r="DU156" s="34"/>
      <c r="DV156" s="34"/>
      <c r="DW156" s="34"/>
      <c r="DX156" s="34"/>
      <c r="DY156" s="34"/>
      <c r="DZ156" s="34"/>
      <c r="EA156" s="34"/>
      <c r="EB156" s="34"/>
      <c r="EC156" s="34"/>
      <c r="ED156" s="34"/>
      <c r="EE156" s="34"/>
      <c r="EF156" s="34"/>
      <c r="EG156" s="34"/>
      <c r="EH156" s="34"/>
      <c r="EI156" s="34"/>
      <c r="EJ156" s="34"/>
      <c r="EK156" s="34"/>
      <c r="EL156" s="34"/>
      <c r="EM156" s="34"/>
      <c r="EN156" s="34"/>
      <c r="EO156" s="34"/>
      <c r="EP156" s="34"/>
      <c r="EQ156" s="34"/>
      <c r="ER156" s="34"/>
      <c r="ES156" s="34"/>
      <c r="ET156" s="34"/>
      <c r="EU156" s="34"/>
      <c r="EV156" s="34"/>
      <c r="EW156" s="34" t="s">
        <v>50</v>
      </c>
      <c r="EY156" s="34"/>
    </row>
    <row r="157" spans="5:155">
      <c r="E157" s="34" t="s">
        <v>18</v>
      </c>
      <c r="F157" s="80">
        <v>45159</v>
      </c>
      <c r="G157" s="34">
        <v>367276</v>
      </c>
      <c r="H157" s="34" t="s">
        <v>3718</v>
      </c>
      <c r="I157" s="34" t="s">
        <v>779</v>
      </c>
      <c r="J157" s="34" t="s">
        <v>395</v>
      </c>
      <c r="BV157" s="1"/>
      <c r="BW157" s="1"/>
      <c r="BX157" s="1"/>
      <c r="BY157" s="1"/>
      <c r="BZ157" s="1"/>
      <c r="CA157" s="1"/>
      <c r="CB157" s="1"/>
      <c r="CC157" s="1"/>
      <c r="CD157" s="214"/>
      <c r="CE157" s="34"/>
      <c r="CF157" s="34"/>
      <c r="CG157" s="34"/>
      <c r="CH157" s="34"/>
      <c r="CI157" s="34" t="s">
        <v>2646</v>
      </c>
      <c r="CJ157" s="34" t="s">
        <v>1411</v>
      </c>
      <c r="CK157" s="34" t="s">
        <v>395</v>
      </c>
      <c r="CL157" s="34"/>
      <c r="CM157" s="34" t="s">
        <v>395</v>
      </c>
      <c r="CN157" s="34"/>
      <c r="CO157" s="34"/>
      <c r="CP157" s="34"/>
      <c r="CQ157" s="34"/>
      <c r="CR157" s="34"/>
      <c r="CS157" s="34"/>
      <c r="CT157" s="34"/>
      <c r="CU157" s="34"/>
      <c r="CV157" s="34"/>
      <c r="CW157" s="34"/>
      <c r="CX157" s="34"/>
      <c r="CY157" s="34"/>
      <c r="CZ157" s="34"/>
      <c r="DA157" s="34"/>
      <c r="DB157" s="34"/>
      <c r="DC157" s="34"/>
      <c r="DD157" s="34"/>
      <c r="DE157" s="34"/>
      <c r="DF157" s="34"/>
      <c r="DG157" s="34"/>
      <c r="DH157" s="34"/>
      <c r="DI157" s="34"/>
      <c r="DJ157" s="34"/>
      <c r="DK157" s="34"/>
      <c r="DL157" s="34"/>
      <c r="DM157" s="34"/>
      <c r="DN157" s="34"/>
      <c r="DO157" s="34"/>
      <c r="DP157" s="34"/>
      <c r="DQ157" s="34"/>
      <c r="DR157" s="34"/>
      <c r="DS157" s="34"/>
      <c r="DT157" s="34"/>
      <c r="DU157" s="34"/>
      <c r="DV157" s="34"/>
      <c r="DW157" s="34"/>
      <c r="DX157" s="34"/>
      <c r="DY157" s="34"/>
      <c r="DZ157" s="34"/>
      <c r="EA157" s="34"/>
      <c r="EB157" s="34"/>
      <c r="EC157" s="34"/>
      <c r="ED157" s="34"/>
      <c r="EE157" s="34"/>
      <c r="EF157" s="34"/>
      <c r="EG157" s="34"/>
      <c r="EH157" s="34"/>
      <c r="EI157" s="34"/>
      <c r="EJ157" s="34"/>
      <c r="EK157" s="34"/>
      <c r="EL157" s="34"/>
      <c r="EM157" s="34"/>
      <c r="EN157" s="34"/>
      <c r="EO157" s="34"/>
      <c r="EP157" s="34"/>
      <c r="EQ157" s="34"/>
      <c r="ER157" s="34"/>
      <c r="ES157" s="34"/>
      <c r="ET157" s="34"/>
      <c r="EU157" s="34"/>
      <c r="EV157" s="34"/>
      <c r="EW157" s="34" t="s">
        <v>50</v>
      </c>
      <c r="EY157" s="34"/>
    </row>
    <row r="158" spans="5:155">
      <c r="E158" s="112" t="s">
        <v>3040</v>
      </c>
      <c r="F158" s="158">
        <v>45159</v>
      </c>
      <c r="G158" s="112">
        <v>367072</v>
      </c>
      <c r="H158" s="112" t="s">
        <v>3719</v>
      </c>
      <c r="I158" s="112" t="s">
        <v>779</v>
      </c>
      <c r="J158" s="112" t="s">
        <v>395</v>
      </c>
      <c r="CE158" s="31"/>
      <c r="CF158" s="31"/>
      <c r="CG158" s="31"/>
      <c r="CH158" s="34"/>
      <c r="CI158" s="34" t="s">
        <v>3720</v>
      </c>
      <c r="CJ158" s="34"/>
      <c r="CK158" s="34"/>
      <c r="CL158" s="34" t="s">
        <v>1467</v>
      </c>
      <c r="CM158" s="34"/>
      <c r="CN158" s="34"/>
      <c r="CO158" s="34"/>
      <c r="CP158" s="34"/>
      <c r="CQ158" s="34"/>
      <c r="CR158" s="34"/>
      <c r="CS158" s="34"/>
      <c r="CT158" s="34"/>
      <c r="CU158" s="34"/>
      <c r="CV158" s="34"/>
      <c r="CW158" s="34"/>
      <c r="CX158" s="34"/>
      <c r="CY158" s="34"/>
      <c r="CZ158" s="34"/>
      <c r="DA158" s="34"/>
      <c r="DB158" s="34"/>
      <c r="DC158" s="34"/>
      <c r="DD158" s="34"/>
      <c r="DE158" s="34"/>
      <c r="DF158" s="34"/>
      <c r="DG158" s="34"/>
      <c r="DH158" s="34"/>
      <c r="DI158" s="34"/>
      <c r="DJ158" s="34"/>
      <c r="DK158" s="34"/>
      <c r="DL158" s="34"/>
      <c r="DM158" s="34"/>
      <c r="DN158" s="34"/>
      <c r="DO158" s="34"/>
      <c r="DP158" s="34"/>
      <c r="DQ158" s="34"/>
      <c r="DR158" s="34"/>
      <c r="DS158" s="34"/>
      <c r="DT158" s="34"/>
      <c r="DU158" s="34"/>
      <c r="DV158" s="34"/>
      <c r="DW158" s="34"/>
      <c r="DX158" s="34"/>
      <c r="DY158" s="34"/>
      <c r="DZ158" s="34"/>
      <c r="EA158" s="34"/>
      <c r="EB158" s="34"/>
      <c r="EC158" s="34"/>
      <c r="ED158" s="34"/>
      <c r="EE158" s="34"/>
      <c r="EF158" s="34"/>
      <c r="EG158" s="34"/>
      <c r="EH158" s="34"/>
      <c r="EI158" s="34"/>
      <c r="EJ158" s="34"/>
      <c r="EK158" s="34"/>
      <c r="EL158" s="34"/>
      <c r="EM158" s="34"/>
      <c r="EN158" s="34"/>
      <c r="EO158" s="34"/>
      <c r="EP158" s="34"/>
      <c r="EQ158" s="34"/>
      <c r="ER158" s="34"/>
      <c r="ES158" s="34"/>
      <c r="ET158" s="34"/>
      <c r="EU158" s="34"/>
      <c r="EV158" s="34"/>
      <c r="EW158" s="34" t="s">
        <v>50</v>
      </c>
    </row>
    <row r="159" spans="5:155">
      <c r="E159" s="34" t="s">
        <v>18</v>
      </c>
      <c r="F159" s="80">
        <v>45160</v>
      </c>
      <c r="G159" s="34">
        <v>367745</v>
      </c>
      <c r="H159" s="34" t="s">
        <v>3726</v>
      </c>
      <c r="I159" s="34" t="s">
        <v>3727</v>
      </c>
      <c r="J159" s="34" t="s">
        <v>395</v>
      </c>
      <c r="CE159" s="34"/>
      <c r="CF159" s="34"/>
      <c r="CG159" s="34"/>
      <c r="CH159" s="34"/>
      <c r="CI159" s="34"/>
      <c r="CJ159" s="34" t="s">
        <v>395</v>
      </c>
      <c r="CK159" s="34" t="s">
        <v>2247</v>
      </c>
      <c r="CL159" s="34"/>
      <c r="CM159" s="34"/>
      <c r="CN159" s="34"/>
      <c r="CO159" s="34"/>
      <c r="CP159" s="34"/>
      <c r="CQ159" s="34"/>
      <c r="CR159" s="34"/>
      <c r="CS159" s="34"/>
      <c r="CT159" s="34"/>
      <c r="CU159" s="34"/>
      <c r="CV159" s="34"/>
      <c r="CW159" s="34"/>
      <c r="CX159" s="34"/>
      <c r="CY159" s="34"/>
      <c r="CZ159" s="34"/>
      <c r="DA159" s="34"/>
      <c r="DB159" s="34"/>
      <c r="DC159" s="34"/>
      <c r="DD159" s="34"/>
      <c r="DE159" s="34"/>
      <c r="DF159" s="34"/>
      <c r="DG159" s="34"/>
      <c r="DH159" s="34"/>
      <c r="DI159" s="34"/>
      <c r="DJ159" s="34"/>
      <c r="DK159" s="34"/>
      <c r="DL159" s="34"/>
      <c r="DM159" s="34"/>
      <c r="DN159" s="34"/>
      <c r="DO159" s="34"/>
      <c r="DP159" s="34"/>
      <c r="DQ159" s="34"/>
      <c r="DR159" s="34"/>
      <c r="DS159" s="34"/>
      <c r="DT159" s="34"/>
      <c r="DU159" s="34"/>
      <c r="DV159" s="34"/>
      <c r="DW159" s="34"/>
      <c r="DX159" s="34"/>
      <c r="DY159" s="34"/>
      <c r="DZ159" s="34"/>
      <c r="EA159" s="34"/>
      <c r="EB159" s="34"/>
      <c r="EC159" s="34"/>
      <c r="ED159" s="34"/>
      <c r="EE159" s="34"/>
      <c r="EF159" s="34"/>
      <c r="EG159" s="34"/>
      <c r="EH159" s="34"/>
      <c r="EI159" s="34"/>
      <c r="EJ159" s="34"/>
      <c r="EK159" s="34"/>
      <c r="EL159" s="34"/>
      <c r="EM159" s="34"/>
      <c r="EN159" s="34"/>
      <c r="EO159" s="34"/>
      <c r="EP159" s="34"/>
      <c r="EQ159" s="34"/>
      <c r="ER159" s="34"/>
      <c r="ES159" s="34"/>
      <c r="ET159" s="34"/>
      <c r="EU159" s="34"/>
      <c r="EV159" s="34"/>
      <c r="EW159" s="34" t="s">
        <v>50</v>
      </c>
    </row>
    <row r="160" spans="5:155">
      <c r="E160" s="34" t="s">
        <v>18</v>
      </c>
      <c r="F160" s="80">
        <v>45160</v>
      </c>
      <c r="G160" s="34">
        <v>367858</v>
      </c>
      <c r="H160" s="34" t="s">
        <v>3729</v>
      </c>
      <c r="I160" s="34" t="s">
        <v>779</v>
      </c>
      <c r="J160" s="34" t="s">
        <v>395</v>
      </c>
      <c r="CE160" s="34"/>
      <c r="CF160" s="34"/>
      <c r="CG160" s="34"/>
      <c r="CH160" s="34"/>
      <c r="CI160" s="34"/>
      <c r="CJ160" s="34" t="s">
        <v>395</v>
      </c>
      <c r="CK160" s="34" t="s">
        <v>50</v>
      </c>
      <c r="CL160" s="34"/>
      <c r="CM160" s="34"/>
      <c r="CN160" s="34"/>
      <c r="CO160" s="34"/>
      <c r="CP160" s="34"/>
      <c r="CQ160" s="34"/>
      <c r="CR160" s="34"/>
      <c r="CS160" s="34"/>
      <c r="CT160" s="34"/>
      <c r="CU160" s="34"/>
      <c r="CV160" s="34"/>
      <c r="CW160" s="34"/>
      <c r="CX160" s="34"/>
      <c r="CY160" s="34"/>
      <c r="CZ160" s="34"/>
      <c r="DA160" s="34"/>
      <c r="DB160" s="34"/>
      <c r="DC160" s="34"/>
      <c r="DD160" s="34"/>
      <c r="DE160" s="34"/>
      <c r="DF160" s="34"/>
      <c r="DG160" s="34"/>
      <c r="DH160" s="34"/>
      <c r="DI160" s="34"/>
      <c r="DJ160" s="34"/>
      <c r="DK160" s="34"/>
      <c r="DL160" s="34"/>
      <c r="DM160" s="34"/>
      <c r="DN160" s="34"/>
      <c r="DO160" s="34"/>
      <c r="DP160" s="34"/>
      <c r="DQ160" s="34"/>
      <c r="DR160" s="34"/>
      <c r="DS160" s="34"/>
      <c r="DT160" s="34"/>
      <c r="DU160" s="34"/>
      <c r="DV160" s="34"/>
      <c r="DW160" s="34"/>
      <c r="DX160" s="34"/>
      <c r="DY160" s="34"/>
      <c r="DZ160" s="34"/>
      <c r="EA160" s="34"/>
      <c r="EB160" s="34"/>
      <c r="EC160" s="34"/>
      <c r="ED160" s="34"/>
      <c r="EE160" s="34"/>
      <c r="EF160" s="34"/>
      <c r="EG160" s="34"/>
      <c r="EH160" s="34"/>
      <c r="EI160" s="34"/>
      <c r="EJ160" s="34"/>
      <c r="EK160" s="34"/>
      <c r="EL160" s="34"/>
      <c r="EM160" s="34"/>
      <c r="EN160" s="34"/>
      <c r="EO160" s="34"/>
      <c r="EP160" s="34"/>
      <c r="EQ160" s="34"/>
      <c r="ER160" s="34"/>
      <c r="ES160" s="34"/>
      <c r="ET160" s="34"/>
      <c r="EU160" s="34"/>
      <c r="EV160" s="34"/>
      <c r="EW160" s="34" t="s">
        <v>50</v>
      </c>
    </row>
    <row r="161" spans="5:155">
      <c r="E161" s="34" t="s">
        <v>18</v>
      </c>
      <c r="F161" s="80">
        <v>45162</v>
      </c>
      <c r="G161" s="34">
        <v>367813</v>
      </c>
      <c r="H161" s="34" t="s">
        <v>3733</v>
      </c>
      <c r="I161" s="34" t="s">
        <v>779</v>
      </c>
      <c r="J161" s="34" t="s">
        <v>395</v>
      </c>
      <c r="CE161" s="1"/>
      <c r="CF161" s="1"/>
      <c r="CG161" s="1"/>
      <c r="CH161" s="34"/>
      <c r="CI161" s="34"/>
      <c r="CJ161" s="34"/>
      <c r="CK161" s="34"/>
      <c r="CL161" s="34" t="s">
        <v>395</v>
      </c>
      <c r="CM161" s="34"/>
      <c r="CN161" s="34"/>
      <c r="CO161" s="34"/>
      <c r="CP161" s="34"/>
      <c r="CQ161" s="34"/>
      <c r="CR161" s="34"/>
      <c r="CS161" s="34"/>
      <c r="CT161" s="34"/>
      <c r="CU161" s="34"/>
      <c r="CV161" s="34"/>
      <c r="CW161" s="34"/>
      <c r="CX161" s="34"/>
      <c r="CY161" s="34"/>
      <c r="CZ161" s="34"/>
      <c r="DA161" s="34"/>
      <c r="DB161" s="34"/>
      <c r="DC161" s="34"/>
      <c r="DD161" s="34"/>
      <c r="DE161" s="34"/>
      <c r="DF161" s="34"/>
      <c r="DG161" s="34"/>
      <c r="DH161" s="34"/>
      <c r="DI161" s="34"/>
      <c r="DJ161" s="34"/>
      <c r="DK161" s="34"/>
      <c r="DL161" s="34"/>
      <c r="DM161" s="34"/>
      <c r="DN161" s="34"/>
      <c r="DO161" s="34"/>
      <c r="DP161" s="34"/>
      <c r="DQ161" s="34"/>
      <c r="DR161" s="34"/>
      <c r="DS161" s="34"/>
      <c r="DT161" s="34"/>
      <c r="DU161" s="34"/>
      <c r="DV161" s="34"/>
      <c r="DW161" s="34"/>
      <c r="DX161" s="34"/>
      <c r="DY161" s="34"/>
      <c r="DZ161" s="34"/>
      <c r="EA161" s="34"/>
      <c r="EB161" s="34"/>
      <c r="EC161" s="34"/>
      <c r="ED161" s="34"/>
      <c r="EE161" s="34"/>
      <c r="EF161" s="34"/>
      <c r="EG161" s="34"/>
      <c r="EH161" s="34"/>
      <c r="EI161" s="34"/>
      <c r="EJ161" s="34"/>
      <c r="EK161" s="34"/>
      <c r="EL161" s="34"/>
      <c r="EM161" s="34"/>
      <c r="EN161" s="34"/>
      <c r="EO161" s="34"/>
      <c r="EP161" s="34"/>
      <c r="EQ161" s="34"/>
      <c r="ER161" s="34"/>
      <c r="ES161" s="34"/>
      <c r="ET161" s="34"/>
      <c r="EU161" s="34"/>
      <c r="EV161" s="34"/>
      <c r="EW161" s="34" t="s">
        <v>50</v>
      </c>
    </row>
    <row r="162" spans="5:155">
      <c r="E162" s="34" t="s">
        <v>125</v>
      </c>
      <c r="F162" s="80">
        <v>45162</v>
      </c>
      <c r="G162" s="34">
        <v>368227</v>
      </c>
      <c r="H162" s="34" t="s">
        <v>3737</v>
      </c>
      <c r="I162" s="34" t="s">
        <v>3734</v>
      </c>
      <c r="J162" s="34" t="s">
        <v>395</v>
      </c>
      <c r="CE162" s="1"/>
      <c r="CF162" s="1"/>
      <c r="CG162" s="1"/>
      <c r="CH162" s="34"/>
      <c r="CI162" s="34"/>
      <c r="CJ162" s="34"/>
      <c r="CK162" s="34"/>
      <c r="CL162" s="34" t="s">
        <v>395</v>
      </c>
      <c r="CM162" s="34"/>
      <c r="CN162" s="34"/>
      <c r="CO162" s="34"/>
      <c r="CP162" s="34"/>
      <c r="CQ162" s="34"/>
      <c r="CR162" s="34"/>
      <c r="CS162" s="34"/>
      <c r="CT162" s="34"/>
      <c r="CU162" s="34"/>
      <c r="CV162" s="34"/>
      <c r="CW162" s="34"/>
      <c r="CX162" s="34"/>
      <c r="CY162" s="34"/>
      <c r="CZ162" s="34"/>
      <c r="DA162" s="34"/>
      <c r="DB162" s="34"/>
      <c r="DC162" s="34"/>
      <c r="DD162" s="34"/>
      <c r="DE162" s="34"/>
      <c r="DF162" s="34"/>
      <c r="DG162" s="34"/>
      <c r="DH162" s="34"/>
      <c r="DI162" s="34"/>
      <c r="DJ162" s="34"/>
      <c r="DK162" s="34"/>
      <c r="DL162" s="34"/>
      <c r="DM162" s="34"/>
      <c r="DN162" s="34"/>
      <c r="DO162" s="34"/>
      <c r="DP162" s="34"/>
      <c r="DQ162" s="34"/>
      <c r="DR162" s="34"/>
      <c r="DS162" s="34"/>
      <c r="DT162" s="34"/>
      <c r="DU162" s="34"/>
      <c r="DV162" s="34"/>
      <c r="DW162" s="34"/>
      <c r="DX162" s="34"/>
      <c r="DY162" s="34"/>
      <c r="DZ162" s="34"/>
      <c r="EA162" s="34"/>
      <c r="EB162" s="34"/>
      <c r="EC162" s="34"/>
      <c r="ED162" s="34"/>
      <c r="EE162" s="34"/>
      <c r="EF162" s="34"/>
      <c r="EG162" s="34"/>
      <c r="EH162" s="34"/>
      <c r="EI162" s="34"/>
      <c r="EJ162" s="34"/>
      <c r="EK162" s="34"/>
      <c r="EL162" s="34"/>
      <c r="EM162" s="34"/>
      <c r="EN162" s="34"/>
      <c r="EO162" s="34"/>
      <c r="EP162" s="34"/>
      <c r="EQ162" s="34"/>
      <c r="ER162" s="34"/>
      <c r="ES162" s="34"/>
      <c r="ET162" s="34"/>
      <c r="EU162" s="34"/>
      <c r="EV162" s="34"/>
      <c r="EW162" s="34" t="s">
        <v>50</v>
      </c>
    </row>
    <row r="163" spans="5:155">
      <c r="E163" s="34" t="s">
        <v>18</v>
      </c>
      <c r="F163" s="80">
        <v>45163</v>
      </c>
      <c r="G163" s="34">
        <v>368722</v>
      </c>
      <c r="H163" s="34" t="s">
        <v>3736</v>
      </c>
      <c r="I163" s="34" t="s">
        <v>2912</v>
      </c>
      <c r="J163" s="34" t="s">
        <v>395</v>
      </c>
      <c r="CE163" s="1"/>
      <c r="CF163" s="1"/>
      <c r="CG163" s="1"/>
      <c r="CH163" s="34"/>
      <c r="CI163" s="34"/>
      <c r="CJ163" s="34"/>
      <c r="CK163" s="34"/>
      <c r="CL163" s="34"/>
      <c r="CM163" s="34" t="s">
        <v>1467</v>
      </c>
      <c r="CN163" s="34"/>
      <c r="CO163" s="34"/>
      <c r="CP163" s="34"/>
      <c r="CQ163" s="34"/>
      <c r="CR163" s="34"/>
      <c r="CS163" s="34"/>
      <c r="CT163" s="34"/>
      <c r="CU163" s="34"/>
      <c r="CV163" s="34"/>
      <c r="CW163" s="34"/>
      <c r="CX163" s="34"/>
      <c r="CY163" s="34"/>
      <c r="CZ163" s="34"/>
      <c r="DA163" s="34"/>
      <c r="DB163" s="34"/>
      <c r="DC163" s="34"/>
      <c r="DD163" s="34"/>
      <c r="DE163" s="34"/>
      <c r="DF163" s="34"/>
      <c r="DG163" s="34"/>
      <c r="DH163" s="34"/>
      <c r="DI163" s="34"/>
      <c r="DJ163" s="34"/>
      <c r="DK163" s="34"/>
      <c r="DL163" s="34"/>
      <c r="DM163" s="34"/>
      <c r="DN163" s="34"/>
      <c r="DO163" s="34"/>
      <c r="DP163" s="34"/>
      <c r="DQ163" s="34"/>
      <c r="DR163" s="34"/>
      <c r="DS163" s="34"/>
      <c r="DT163" s="34"/>
      <c r="DU163" s="34"/>
      <c r="DV163" s="34"/>
      <c r="DW163" s="34"/>
      <c r="DX163" s="34"/>
      <c r="DY163" s="34"/>
      <c r="DZ163" s="34"/>
      <c r="EA163" s="34"/>
      <c r="EB163" s="34"/>
      <c r="EC163" s="34"/>
      <c r="ED163" s="34"/>
      <c r="EE163" s="34"/>
      <c r="EF163" s="34"/>
      <c r="EG163" s="34"/>
      <c r="EH163" s="34"/>
      <c r="EI163" s="34"/>
      <c r="EJ163" s="34"/>
      <c r="EK163" s="34"/>
      <c r="EL163" s="34"/>
      <c r="EM163" s="34"/>
      <c r="EN163" s="34"/>
      <c r="EO163" s="34"/>
      <c r="EP163" s="34"/>
      <c r="EQ163" s="34"/>
      <c r="ER163" s="34"/>
      <c r="ES163" s="34"/>
      <c r="ET163" s="34"/>
      <c r="EU163" s="34"/>
      <c r="EV163" s="34"/>
      <c r="EW163" s="34" t="s">
        <v>50</v>
      </c>
    </row>
    <row r="164" spans="5:155">
      <c r="E164" s="34" t="s">
        <v>3040</v>
      </c>
      <c r="F164" s="80">
        <v>45166</v>
      </c>
      <c r="G164" s="34">
        <v>369196</v>
      </c>
      <c r="H164" s="34" t="s">
        <v>3740</v>
      </c>
      <c r="I164" s="34" t="s">
        <v>3741</v>
      </c>
      <c r="J164" s="34" t="s">
        <v>395</v>
      </c>
      <c r="CE164" s="1"/>
      <c r="CF164" s="1"/>
      <c r="CG164" s="1"/>
      <c r="CH164" s="34"/>
      <c r="CI164" s="34"/>
      <c r="CJ164" s="34"/>
      <c r="CK164" s="34"/>
      <c r="CL164" s="34"/>
      <c r="CM164" s="34"/>
      <c r="CN164" s="34"/>
      <c r="CO164" s="34" t="s">
        <v>395</v>
      </c>
      <c r="CP164" s="34"/>
      <c r="CQ164" s="34"/>
      <c r="CR164" s="34"/>
      <c r="CS164" s="34"/>
      <c r="CT164" s="34"/>
      <c r="CU164" s="34"/>
      <c r="CV164" s="34"/>
      <c r="CW164" s="34"/>
      <c r="CX164" s="34"/>
      <c r="CY164" s="34"/>
      <c r="CZ164" s="34"/>
      <c r="DA164" s="34"/>
      <c r="DB164" s="34"/>
      <c r="DC164" s="34"/>
      <c r="DD164" s="34"/>
      <c r="DE164" s="34"/>
      <c r="DF164" s="34"/>
      <c r="DG164" s="34"/>
      <c r="DH164" s="34"/>
      <c r="DI164" s="34"/>
      <c r="DJ164" s="34"/>
      <c r="DK164" s="34"/>
      <c r="DL164" s="34"/>
      <c r="DM164" s="34"/>
      <c r="DN164" s="34"/>
      <c r="DO164" s="34"/>
      <c r="DP164" s="34"/>
      <c r="DQ164" s="34"/>
      <c r="DR164" s="34"/>
      <c r="DS164" s="34"/>
      <c r="DT164" s="34"/>
      <c r="DU164" s="34"/>
      <c r="DV164" s="34"/>
      <c r="DW164" s="34"/>
      <c r="DX164" s="34"/>
      <c r="DY164" s="34"/>
      <c r="DZ164" s="34"/>
      <c r="EA164" s="34"/>
      <c r="EB164" s="34"/>
      <c r="EC164" s="34"/>
      <c r="ED164" s="34"/>
      <c r="EE164" s="34"/>
      <c r="EF164" s="34"/>
      <c r="EG164" s="34"/>
      <c r="EH164" s="34"/>
      <c r="EI164" s="34"/>
      <c r="EJ164" s="34"/>
      <c r="EK164" s="34"/>
      <c r="EL164" s="34"/>
      <c r="EM164" s="34"/>
      <c r="EN164" s="34"/>
      <c r="EO164" s="34"/>
      <c r="EP164" s="34"/>
      <c r="EQ164" s="34"/>
      <c r="ER164" s="34"/>
      <c r="ES164" s="34"/>
      <c r="ET164" s="34"/>
      <c r="EU164" s="34"/>
      <c r="EV164" s="34"/>
      <c r="EW164" s="34" t="s">
        <v>50</v>
      </c>
    </row>
    <row r="165" spans="5:155">
      <c r="E165" s="34" t="s">
        <v>525</v>
      </c>
      <c r="F165" s="80">
        <v>45166</v>
      </c>
      <c r="G165" s="34">
        <v>369722</v>
      </c>
      <c r="H165" s="34" t="s">
        <v>3742</v>
      </c>
      <c r="I165" s="34" t="s">
        <v>1646</v>
      </c>
      <c r="J165" s="34" t="s">
        <v>395</v>
      </c>
      <c r="CE165" s="1"/>
      <c r="CF165" s="1"/>
      <c r="CG165" s="1"/>
      <c r="CH165" s="1"/>
      <c r="CI165" s="1"/>
      <c r="CJ165" s="1"/>
      <c r="CK165" s="34"/>
      <c r="CL165" s="34"/>
      <c r="CM165" s="34"/>
      <c r="CN165" s="34"/>
      <c r="CO165" s="34" t="s">
        <v>395</v>
      </c>
      <c r="CP165" s="34"/>
      <c r="CQ165" s="34"/>
      <c r="CR165" s="34"/>
      <c r="CS165" s="34"/>
      <c r="CT165" s="34"/>
      <c r="CU165" s="34"/>
      <c r="CV165" s="34"/>
      <c r="CW165" s="34"/>
      <c r="CX165" s="34"/>
      <c r="CY165" s="34"/>
      <c r="CZ165" s="34"/>
      <c r="DA165" s="34"/>
      <c r="DB165" s="34"/>
      <c r="DC165" s="34"/>
      <c r="DD165" s="34"/>
      <c r="DE165" s="34"/>
      <c r="DF165" s="34"/>
      <c r="DG165" s="34"/>
      <c r="DH165" s="34"/>
      <c r="DI165" s="34"/>
      <c r="DJ165" s="34"/>
      <c r="DK165" s="34"/>
      <c r="DL165" s="34"/>
      <c r="DM165" s="34"/>
      <c r="DN165" s="34"/>
      <c r="DO165" s="34"/>
      <c r="DP165" s="34"/>
      <c r="DQ165" s="34"/>
      <c r="DR165" s="34"/>
      <c r="DS165" s="34"/>
      <c r="DT165" s="34"/>
      <c r="DU165" s="34"/>
      <c r="DV165" s="34"/>
      <c r="DW165" s="34"/>
      <c r="DX165" s="34"/>
      <c r="DY165" s="34"/>
      <c r="DZ165" s="34"/>
      <c r="EA165" s="34"/>
      <c r="EB165" s="34"/>
      <c r="EC165" s="34"/>
      <c r="ED165" s="34"/>
      <c r="EE165" s="34"/>
      <c r="EF165" s="34"/>
      <c r="EG165" s="34"/>
      <c r="EH165" s="34"/>
      <c r="EI165" s="34"/>
      <c r="EJ165" s="34"/>
      <c r="EK165" s="34"/>
      <c r="EL165" s="34"/>
      <c r="EM165" s="34"/>
      <c r="EN165" s="34"/>
      <c r="EO165" s="34"/>
      <c r="EP165" s="34"/>
      <c r="EQ165" s="34"/>
      <c r="ER165" s="34"/>
      <c r="ES165" s="34"/>
      <c r="ET165" s="34"/>
      <c r="EU165" s="34"/>
      <c r="EV165" s="34"/>
      <c r="EW165" s="34" t="s">
        <v>50</v>
      </c>
    </row>
    <row r="166" spans="5:155">
      <c r="E166" s="34" t="s">
        <v>525</v>
      </c>
      <c r="F166" s="80">
        <v>45166</v>
      </c>
      <c r="G166" s="34">
        <v>369754</v>
      </c>
      <c r="H166" s="34" t="s">
        <v>3743</v>
      </c>
      <c r="I166" s="34" t="s">
        <v>1705</v>
      </c>
      <c r="J166" s="34" t="s">
        <v>395</v>
      </c>
      <c r="CE166" s="1"/>
      <c r="CF166" s="1"/>
      <c r="CG166" s="1"/>
      <c r="CH166" s="1"/>
      <c r="CI166" s="1"/>
      <c r="CJ166" s="1"/>
      <c r="CK166" s="31"/>
      <c r="CL166" s="31"/>
      <c r="CM166" s="31"/>
      <c r="CN166" s="31"/>
      <c r="CO166" s="31" t="s">
        <v>3744</v>
      </c>
      <c r="CP166" s="31"/>
      <c r="CQ166" s="34"/>
      <c r="CR166" s="34"/>
      <c r="CS166" s="34"/>
      <c r="CT166" s="35" t="s">
        <v>1467</v>
      </c>
      <c r="CU166" s="35"/>
      <c r="CV166" s="35" t="s">
        <v>50</v>
      </c>
      <c r="CW166" s="35"/>
      <c r="CX166" s="35"/>
      <c r="CY166" s="35"/>
      <c r="CZ166" s="35"/>
      <c r="DA166" s="35"/>
      <c r="DB166" s="35"/>
      <c r="DC166" s="35"/>
      <c r="DD166" s="35"/>
      <c r="DE166" s="35"/>
      <c r="DF166" s="35"/>
      <c r="DG166" s="35"/>
      <c r="DH166" s="35"/>
      <c r="DI166" s="35"/>
      <c r="DJ166" s="35"/>
      <c r="DK166" s="35"/>
      <c r="DL166" s="35"/>
      <c r="DM166" s="35"/>
      <c r="DN166" s="35"/>
      <c r="DO166" s="35"/>
      <c r="DP166" s="35"/>
      <c r="DQ166" s="35"/>
      <c r="DR166" s="35"/>
      <c r="DS166" s="35"/>
      <c r="DT166" s="35"/>
      <c r="DU166" s="35"/>
      <c r="DV166" s="35"/>
      <c r="DW166" s="35"/>
      <c r="DX166" s="35"/>
      <c r="DY166" s="35"/>
      <c r="DZ166" s="35"/>
      <c r="EA166" s="35"/>
      <c r="EB166" s="35"/>
      <c r="EC166" s="35"/>
      <c r="ED166" s="35"/>
      <c r="EE166" s="35"/>
      <c r="EF166" s="35"/>
      <c r="EG166" s="35"/>
      <c r="EH166" s="35"/>
      <c r="EI166" s="35"/>
      <c r="EJ166" s="35"/>
      <c r="EK166" s="35"/>
      <c r="EL166" s="35"/>
      <c r="EM166" s="35"/>
      <c r="EN166" s="35"/>
      <c r="EO166" s="35"/>
      <c r="EP166" s="35"/>
      <c r="EQ166" s="35"/>
      <c r="ER166" s="35"/>
      <c r="ES166" s="35"/>
      <c r="ET166" s="35"/>
      <c r="EU166" s="35"/>
      <c r="EV166" s="35"/>
      <c r="EW166" s="34" t="s">
        <v>50</v>
      </c>
      <c r="EY166" s="34">
        <v>369754</v>
      </c>
    </row>
    <row r="167" spans="5:155" ht="30">
      <c r="E167" s="34" t="s">
        <v>55</v>
      </c>
      <c r="F167" s="80">
        <v>45166</v>
      </c>
      <c r="G167" s="34">
        <v>369856</v>
      </c>
      <c r="H167" s="34" t="s">
        <v>3787</v>
      </c>
      <c r="I167" s="34" t="s">
        <v>3788</v>
      </c>
      <c r="J167" s="34" t="s">
        <v>395</v>
      </c>
      <c r="CE167" s="1"/>
      <c r="CF167" s="1"/>
      <c r="CG167" s="1"/>
      <c r="CH167" s="1"/>
      <c r="CI167" s="1"/>
      <c r="CJ167" s="1"/>
      <c r="CK167" s="34"/>
      <c r="CL167" s="208"/>
      <c r="CM167" s="34"/>
      <c r="CN167" s="34"/>
      <c r="CO167" s="35" t="s">
        <v>3789</v>
      </c>
      <c r="CP167" s="35"/>
      <c r="CQ167" s="35"/>
      <c r="CR167" s="35"/>
      <c r="CS167" s="35"/>
      <c r="CT167" s="35"/>
      <c r="CU167" s="35"/>
      <c r="CV167" s="35"/>
      <c r="CW167" s="35"/>
      <c r="CX167" s="35"/>
      <c r="CY167" s="35"/>
      <c r="CZ167" s="35"/>
      <c r="DA167" s="35"/>
      <c r="DB167" s="35"/>
      <c r="DC167" s="35"/>
      <c r="DD167" s="35"/>
      <c r="DE167" s="35"/>
      <c r="DF167" s="35"/>
      <c r="DG167" s="35"/>
      <c r="DH167" s="35"/>
      <c r="DI167" s="35"/>
      <c r="DJ167" s="35"/>
      <c r="DK167" s="35"/>
      <c r="DL167" s="35"/>
      <c r="DM167" s="35"/>
      <c r="DN167" s="35"/>
      <c r="DO167" s="35"/>
      <c r="DP167" s="35"/>
      <c r="DQ167" s="35"/>
      <c r="DR167" s="35"/>
      <c r="DS167" s="35"/>
      <c r="DT167" s="35"/>
      <c r="DU167" s="35"/>
      <c r="DV167" s="35"/>
      <c r="DW167" s="35"/>
      <c r="DX167" s="35"/>
      <c r="DY167" s="35"/>
      <c r="DZ167" s="35"/>
      <c r="EA167" s="35"/>
      <c r="EB167" s="35"/>
      <c r="EC167" s="35"/>
      <c r="ED167" s="35"/>
      <c r="EE167" s="35"/>
      <c r="EF167" s="35"/>
      <c r="EG167" s="35"/>
      <c r="EH167" s="35"/>
      <c r="EI167" s="35"/>
      <c r="EJ167" s="35"/>
      <c r="EK167" s="35"/>
      <c r="EL167" s="35"/>
      <c r="EM167" s="35"/>
      <c r="EN167" s="35"/>
      <c r="EO167" s="35"/>
      <c r="EP167" s="35"/>
      <c r="EQ167" s="35"/>
      <c r="ER167" s="35"/>
      <c r="ES167" s="35"/>
      <c r="ET167" s="35"/>
      <c r="EU167" s="35"/>
      <c r="EV167" s="35"/>
      <c r="EW167" s="34" t="s">
        <v>3799</v>
      </c>
      <c r="EY167" s="34">
        <v>370162</v>
      </c>
    </row>
    <row r="168" spans="5:155" ht="45">
      <c r="E168" s="34" t="s">
        <v>18</v>
      </c>
      <c r="F168" s="80">
        <v>45167</v>
      </c>
      <c r="G168" s="34">
        <v>370108</v>
      </c>
      <c r="H168" s="34" t="s">
        <v>3726</v>
      </c>
      <c r="I168" s="34" t="s">
        <v>3791</v>
      </c>
      <c r="J168" s="34" t="s">
        <v>395</v>
      </c>
      <c r="CE168" s="1"/>
      <c r="CF168" s="1"/>
      <c r="CG168" s="1"/>
      <c r="CH168" s="1"/>
      <c r="CI168" s="1"/>
      <c r="CJ168" s="1"/>
      <c r="CK168" s="1"/>
      <c r="CL168" s="214"/>
      <c r="CM168" s="34"/>
      <c r="CN168" s="34"/>
      <c r="CO168" s="34"/>
      <c r="CP168" s="35" t="s">
        <v>3794</v>
      </c>
      <c r="CQ168" s="35"/>
      <c r="CR168" s="35"/>
      <c r="CS168" s="35"/>
      <c r="CT168" s="35"/>
      <c r="CU168" s="35"/>
      <c r="CV168" s="35"/>
      <c r="CW168" s="35"/>
      <c r="CX168" s="35"/>
      <c r="CY168" s="35"/>
      <c r="CZ168" s="35"/>
      <c r="DA168" s="35"/>
      <c r="DB168" s="35"/>
      <c r="DC168" s="35"/>
      <c r="DD168" s="35"/>
      <c r="DE168" s="35"/>
      <c r="DF168" s="35"/>
      <c r="DG168" s="35"/>
      <c r="DH168" s="35"/>
      <c r="DI168" s="35"/>
      <c r="DJ168" s="35"/>
      <c r="DK168" s="35"/>
      <c r="DL168" s="35"/>
      <c r="DM168" s="35"/>
      <c r="DN168" s="35"/>
      <c r="DO168" s="35"/>
      <c r="DP168" s="35"/>
      <c r="DQ168" s="35"/>
      <c r="DR168" s="35"/>
      <c r="DS168" s="35"/>
      <c r="DT168" s="35"/>
      <c r="DU168" s="35"/>
      <c r="DV168" s="35"/>
      <c r="DW168" s="35"/>
      <c r="DX168" s="35"/>
      <c r="DY168" s="35"/>
      <c r="DZ168" s="35"/>
      <c r="EA168" s="35"/>
      <c r="EB168" s="35"/>
      <c r="EC168" s="35"/>
      <c r="ED168" s="35"/>
      <c r="EE168" s="35"/>
      <c r="EF168" s="35"/>
      <c r="EG168" s="35"/>
      <c r="EH168" s="35"/>
      <c r="EI168" s="35"/>
      <c r="EJ168" s="35"/>
      <c r="EK168" s="35"/>
      <c r="EL168" s="35"/>
      <c r="EM168" s="35"/>
      <c r="EN168" s="35"/>
      <c r="EO168" s="35"/>
      <c r="EP168" s="35"/>
      <c r="EQ168" s="35"/>
      <c r="ER168" s="35"/>
      <c r="ES168" s="35"/>
      <c r="ET168" s="35"/>
      <c r="EU168" s="35"/>
      <c r="EV168" s="35"/>
      <c r="EW168" s="34" t="s">
        <v>50</v>
      </c>
      <c r="EY168" s="34">
        <v>370621</v>
      </c>
    </row>
    <row r="169" spans="5:155">
      <c r="E169" s="34" t="s">
        <v>18</v>
      </c>
      <c r="F169" s="80">
        <v>45167</v>
      </c>
      <c r="G169" s="34">
        <v>370139</v>
      </c>
      <c r="H169" s="34" t="s">
        <v>3792</v>
      </c>
      <c r="I169" s="34" t="s">
        <v>233</v>
      </c>
      <c r="J169" s="34" t="s">
        <v>395</v>
      </c>
      <c r="CM169" s="34"/>
      <c r="CN169" s="34"/>
      <c r="CO169" s="34"/>
      <c r="CP169" s="34" t="s">
        <v>3793</v>
      </c>
      <c r="CQ169" s="34"/>
      <c r="CR169" s="34"/>
      <c r="CS169" s="34"/>
      <c r="CT169" s="34"/>
      <c r="CU169" s="34"/>
      <c r="CV169" s="34"/>
      <c r="CW169" s="34"/>
      <c r="CX169" s="34"/>
      <c r="CY169" s="34"/>
      <c r="CZ169" s="34"/>
      <c r="DA169" s="34"/>
      <c r="DB169" s="34"/>
      <c r="DC169" s="34"/>
      <c r="DD169" s="34"/>
      <c r="DE169" s="34"/>
      <c r="DF169" s="34"/>
      <c r="DG169" s="34"/>
      <c r="DH169" s="34"/>
      <c r="DI169" s="34"/>
      <c r="DJ169" s="34"/>
      <c r="DK169" s="34"/>
      <c r="DL169" s="34"/>
      <c r="DM169" s="34"/>
      <c r="DN169" s="34"/>
      <c r="DO169" s="34"/>
      <c r="DP169" s="34" t="s">
        <v>3882</v>
      </c>
      <c r="DQ169" s="34"/>
      <c r="DR169" s="34"/>
      <c r="DS169" s="34"/>
      <c r="DT169" s="34"/>
      <c r="DU169" s="34"/>
      <c r="DV169" s="34"/>
      <c r="DW169" s="34"/>
      <c r="DX169" s="34"/>
      <c r="DY169" s="34"/>
      <c r="DZ169" s="34"/>
      <c r="EA169" s="34"/>
      <c r="EB169" s="34"/>
      <c r="EC169" s="34"/>
      <c r="ED169" s="34"/>
      <c r="EE169" s="34"/>
      <c r="EF169" s="34"/>
      <c r="EG169" s="34"/>
      <c r="EH169" s="34"/>
      <c r="EI169" s="34"/>
      <c r="EJ169" s="34"/>
      <c r="EK169" s="34"/>
      <c r="EL169" s="34"/>
      <c r="EM169" s="34"/>
      <c r="EN169" s="34"/>
      <c r="EO169" s="34"/>
      <c r="EP169" s="34"/>
      <c r="EQ169" s="34"/>
      <c r="ER169" s="34"/>
      <c r="ES169" s="34"/>
      <c r="ET169" s="34"/>
      <c r="EU169" s="34"/>
      <c r="EV169" s="34"/>
      <c r="EW169" s="34" t="s">
        <v>2430</v>
      </c>
      <c r="EY169" s="34">
        <v>370710</v>
      </c>
    </row>
    <row r="170" spans="5:155">
      <c r="E170" s="34" t="s">
        <v>3040</v>
      </c>
      <c r="F170" s="80">
        <v>45168</v>
      </c>
      <c r="G170" s="34">
        <v>370348</v>
      </c>
      <c r="H170" s="34" t="s">
        <v>3656</v>
      </c>
      <c r="I170" s="34" t="s">
        <v>441</v>
      </c>
      <c r="J170" s="34" t="s">
        <v>395</v>
      </c>
      <c r="CM170" s="34"/>
      <c r="CN170" s="34"/>
      <c r="CO170" s="34"/>
      <c r="CP170" s="34"/>
      <c r="CQ170" s="34" t="s">
        <v>395</v>
      </c>
      <c r="CR170" s="34"/>
      <c r="CS170" s="34"/>
      <c r="CT170" s="34" t="s">
        <v>50</v>
      </c>
      <c r="CU170" s="34"/>
      <c r="CV170" s="34"/>
      <c r="CW170" s="34"/>
      <c r="CX170" s="34"/>
      <c r="CY170" s="34"/>
      <c r="CZ170" s="34"/>
      <c r="DA170" s="34"/>
      <c r="DB170" s="34"/>
      <c r="DC170" s="34"/>
      <c r="DD170" s="34"/>
      <c r="DE170" s="34"/>
      <c r="DF170" s="34"/>
      <c r="DG170" s="34"/>
      <c r="DH170" s="34"/>
      <c r="DI170" s="34"/>
      <c r="DJ170" s="34"/>
      <c r="DK170" s="34"/>
      <c r="DL170" s="34"/>
      <c r="DM170" s="34"/>
      <c r="DN170" s="34"/>
      <c r="DO170" s="34"/>
      <c r="DP170" s="34"/>
      <c r="DQ170" s="34"/>
      <c r="DR170" s="34"/>
      <c r="DS170" s="34"/>
      <c r="DT170" s="34"/>
      <c r="DU170" s="34"/>
      <c r="DV170" s="34"/>
      <c r="DW170" s="34"/>
      <c r="DX170" s="34"/>
      <c r="DY170" s="34"/>
      <c r="DZ170" s="34"/>
      <c r="EA170" s="34"/>
      <c r="EB170" s="34"/>
      <c r="EC170" s="34"/>
      <c r="ED170" s="34"/>
      <c r="EE170" s="34"/>
      <c r="EF170" s="34"/>
      <c r="EG170" s="34"/>
      <c r="EH170" s="34"/>
      <c r="EI170" s="34"/>
      <c r="EJ170" s="34"/>
      <c r="EK170" s="34"/>
      <c r="EL170" s="34"/>
      <c r="EM170" s="34"/>
      <c r="EN170" s="34"/>
      <c r="EO170" s="34"/>
      <c r="EP170" s="34"/>
      <c r="EQ170" s="34"/>
      <c r="ER170" s="34"/>
      <c r="ES170" s="34"/>
      <c r="ET170" s="34"/>
      <c r="EU170" s="34"/>
      <c r="EV170" s="34"/>
      <c r="EW170" s="34" t="s">
        <v>50</v>
      </c>
      <c r="EY170" s="34">
        <v>371200</v>
      </c>
    </row>
    <row r="171" spans="5:155">
      <c r="E171" s="34" t="s">
        <v>3040</v>
      </c>
      <c r="F171" s="80">
        <v>45168</v>
      </c>
      <c r="G171" s="34">
        <v>370190</v>
      </c>
      <c r="H171" s="34" t="s">
        <v>3737</v>
      </c>
      <c r="I171" s="34" t="s">
        <v>1389</v>
      </c>
      <c r="J171" s="34" t="s">
        <v>395</v>
      </c>
      <c r="CM171" s="34"/>
      <c r="CN171" s="34"/>
      <c r="CO171" s="34"/>
      <c r="CP171" s="34"/>
      <c r="CQ171" s="34" t="s">
        <v>3800</v>
      </c>
      <c r="CR171" s="34"/>
      <c r="CS171" s="34"/>
      <c r="CT171" s="34"/>
      <c r="CU171" s="34"/>
      <c r="CV171" s="34"/>
      <c r="CW171" s="34"/>
      <c r="CX171" s="34"/>
      <c r="CY171" s="34"/>
      <c r="CZ171" s="34"/>
      <c r="DA171" s="34"/>
      <c r="DB171" s="34"/>
      <c r="DC171" s="34"/>
      <c r="DD171" s="34"/>
      <c r="DE171" s="34"/>
      <c r="DF171" s="34"/>
      <c r="DG171" s="34"/>
      <c r="DH171" s="34"/>
      <c r="DI171" s="34"/>
      <c r="DJ171" s="34"/>
      <c r="DK171" s="34"/>
      <c r="DL171" s="34"/>
      <c r="DM171" s="34"/>
      <c r="DN171" s="34"/>
      <c r="DO171" s="34"/>
      <c r="DP171" s="34"/>
      <c r="DQ171" s="34"/>
      <c r="DR171" s="34"/>
      <c r="DS171" s="34"/>
      <c r="DT171" s="34"/>
      <c r="DU171" s="34"/>
      <c r="DV171" s="34"/>
      <c r="DW171" s="34"/>
      <c r="DX171" s="34"/>
      <c r="DY171" s="34"/>
      <c r="DZ171" s="34"/>
      <c r="EA171" s="34"/>
      <c r="EB171" s="34"/>
      <c r="EC171" s="34"/>
      <c r="ED171" s="34"/>
      <c r="EE171" s="34"/>
      <c r="EF171" s="34"/>
      <c r="EG171" s="34"/>
      <c r="EH171" s="34"/>
      <c r="EI171" s="34"/>
      <c r="EJ171" s="34"/>
      <c r="EK171" s="34"/>
      <c r="EL171" s="34"/>
      <c r="EM171" s="34"/>
      <c r="EN171" s="34"/>
      <c r="EO171" s="34"/>
      <c r="EP171" s="34"/>
      <c r="EQ171" s="34"/>
      <c r="ER171" s="34"/>
      <c r="ES171" s="34"/>
      <c r="ET171" s="34"/>
      <c r="EU171" s="34"/>
      <c r="EV171" s="34"/>
      <c r="EW171" s="34" t="s">
        <v>50</v>
      </c>
    </row>
    <row r="172" spans="5:155">
      <c r="E172" s="34" t="s">
        <v>55</v>
      </c>
      <c r="F172" s="80">
        <v>45168</v>
      </c>
      <c r="G172" s="34">
        <v>369735</v>
      </c>
      <c r="H172" s="34" t="s">
        <v>3796</v>
      </c>
      <c r="I172" s="34" t="s">
        <v>2302</v>
      </c>
      <c r="J172" s="34" t="s">
        <v>395</v>
      </c>
      <c r="CM172" s="34"/>
      <c r="CN172" s="34"/>
      <c r="CO172" s="34"/>
      <c r="CP172" s="34"/>
      <c r="CQ172" s="34" t="s">
        <v>3797</v>
      </c>
      <c r="CR172" s="34"/>
      <c r="CS172" s="34"/>
      <c r="CT172" s="34"/>
      <c r="CU172" s="34"/>
      <c r="CV172" s="34"/>
      <c r="CW172" s="34"/>
      <c r="CX172" s="34"/>
      <c r="CY172" s="34"/>
      <c r="CZ172" s="34"/>
      <c r="DA172" s="34"/>
      <c r="DB172" s="34"/>
      <c r="DC172" s="34"/>
      <c r="DD172" s="34"/>
      <c r="DE172" s="34"/>
      <c r="DF172" s="34"/>
      <c r="DG172" s="34"/>
      <c r="DH172" s="34"/>
      <c r="DI172" s="34"/>
      <c r="DJ172" s="34"/>
      <c r="DK172" s="34"/>
      <c r="DL172" s="34"/>
      <c r="DM172" s="34"/>
      <c r="DN172" s="34"/>
      <c r="DO172" s="34"/>
      <c r="DP172" s="34"/>
      <c r="DQ172" s="34"/>
      <c r="DR172" s="34"/>
      <c r="DS172" s="34"/>
      <c r="DT172" s="34"/>
      <c r="DU172" s="34"/>
      <c r="DV172" s="34"/>
      <c r="DW172" s="34"/>
      <c r="DX172" s="34"/>
      <c r="DY172" s="34"/>
      <c r="DZ172" s="34"/>
      <c r="EA172" s="34"/>
      <c r="EB172" s="34"/>
      <c r="EC172" s="34"/>
      <c r="ED172" s="34"/>
      <c r="EE172" s="34"/>
      <c r="EF172" s="34"/>
      <c r="EG172" s="34"/>
      <c r="EH172" s="34"/>
      <c r="EI172" s="34"/>
      <c r="EJ172" s="34"/>
      <c r="EK172" s="34"/>
      <c r="EL172" s="34"/>
      <c r="EM172" s="34"/>
      <c r="EN172" s="34"/>
      <c r="EO172" s="34"/>
      <c r="EP172" s="34"/>
      <c r="EQ172" s="34"/>
      <c r="ER172" s="34"/>
      <c r="ES172" s="34"/>
      <c r="ET172" s="34"/>
      <c r="EU172" s="34"/>
      <c r="EV172" s="34"/>
      <c r="EW172" s="34" t="s">
        <v>50</v>
      </c>
      <c r="EY172" s="34"/>
    </row>
    <row r="173" spans="5:155">
      <c r="E173" s="34" t="s">
        <v>55</v>
      </c>
      <c r="F173" s="80">
        <v>45168</v>
      </c>
      <c r="G173" s="34">
        <v>370162</v>
      </c>
      <c r="H173" s="34" t="s">
        <v>3798</v>
      </c>
      <c r="I173" s="34" t="s">
        <v>1136</v>
      </c>
      <c r="J173" s="34" t="s">
        <v>395</v>
      </c>
      <c r="CM173" s="34"/>
      <c r="CN173" s="34"/>
      <c r="CO173" s="34"/>
      <c r="CP173" s="34"/>
      <c r="CQ173" s="34" t="s">
        <v>395</v>
      </c>
      <c r="CR173" s="34"/>
      <c r="CS173" s="34"/>
      <c r="CT173" s="34" t="s">
        <v>395</v>
      </c>
      <c r="CU173" s="34" t="s">
        <v>50</v>
      </c>
      <c r="CV173" s="34"/>
      <c r="CW173" s="34"/>
      <c r="CX173" s="34"/>
      <c r="CY173" s="34"/>
      <c r="CZ173" s="34"/>
      <c r="DA173" s="34"/>
      <c r="DB173" s="34"/>
      <c r="DC173" s="34"/>
      <c r="DD173" s="34"/>
      <c r="DE173" s="34"/>
      <c r="DF173" s="34"/>
      <c r="DG173" s="34"/>
      <c r="DH173" s="34"/>
      <c r="DI173" s="34"/>
      <c r="DJ173" s="34"/>
      <c r="DK173" s="34"/>
      <c r="DL173" s="34"/>
      <c r="DM173" s="34"/>
      <c r="DN173" s="34"/>
      <c r="DO173" s="34"/>
      <c r="DP173" s="34"/>
      <c r="DQ173" s="34"/>
      <c r="DR173" s="34"/>
      <c r="DS173" s="34"/>
      <c r="DT173" s="34"/>
      <c r="DU173" s="34"/>
      <c r="DV173" s="34"/>
      <c r="DW173" s="34"/>
      <c r="DX173" s="34"/>
      <c r="DY173" s="34"/>
      <c r="DZ173" s="34"/>
      <c r="EA173" s="34"/>
      <c r="EB173" s="34"/>
      <c r="EC173" s="34"/>
      <c r="ED173" s="34"/>
      <c r="EE173" s="34"/>
      <c r="EF173" s="34"/>
      <c r="EG173" s="34"/>
      <c r="EH173" s="34"/>
      <c r="EI173" s="34"/>
      <c r="EJ173" s="34"/>
      <c r="EK173" s="34"/>
      <c r="EL173" s="34"/>
      <c r="EM173" s="34"/>
      <c r="EN173" s="34"/>
      <c r="EO173" s="34"/>
      <c r="EP173" s="34"/>
      <c r="EQ173" s="34"/>
      <c r="ER173" s="34"/>
      <c r="ES173" s="34"/>
      <c r="ET173" s="34"/>
      <c r="EU173" s="34"/>
      <c r="EV173" s="34"/>
      <c r="EW173" s="34" t="s">
        <v>50</v>
      </c>
    </row>
    <row r="174" spans="5:155">
      <c r="E174" s="34" t="s">
        <v>18</v>
      </c>
      <c r="F174" s="80">
        <v>45169</v>
      </c>
      <c r="G174" s="34">
        <v>370436</v>
      </c>
      <c r="H174" s="34" t="s">
        <v>3729</v>
      </c>
      <c r="I174" s="34" t="s">
        <v>3801</v>
      </c>
      <c r="J174" s="34" t="s">
        <v>395</v>
      </c>
      <c r="CM174" s="34"/>
      <c r="CN174" s="34"/>
      <c r="CO174" s="34"/>
      <c r="CP174" s="34"/>
      <c r="CQ174" s="34"/>
      <c r="CR174" s="34" t="s">
        <v>395</v>
      </c>
      <c r="CS174" s="34"/>
      <c r="CT174" s="34"/>
      <c r="CU174" s="34"/>
      <c r="CV174" s="34"/>
      <c r="CW174" s="34"/>
      <c r="CX174" s="34"/>
      <c r="CY174" s="34"/>
      <c r="CZ174" s="34"/>
      <c r="DA174" s="34"/>
      <c r="DB174" s="34"/>
      <c r="DC174" s="34"/>
      <c r="DD174" s="34"/>
      <c r="DE174" s="34"/>
      <c r="DF174" s="34"/>
      <c r="DG174" s="34"/>
      <c r="DH174" s="34"/>
      <c r="DI174" s="34"/>
      <c r="DJ174" s="34"/>
      <c r="DK174" s="34"/>
      <c r="DL174" s="34"/>
      <c r="DM174" s="34"/>
      <c r="DN174" s="34"/>
      <c r="DO174" s="34"/>
      <c r="DP174" s="34"/>
      <c r="DQ174" s="34"/>
      <c r="DR174" s="34"/>
      <c r="DS174" s="34"/>
      <c r="DT174" s="34"/>
      <c r="DU174" s="34"/>
      <c r="DV174" s="34"/>
      <c r="DW174" s="34"/>
      <c r="DX174" s="34"/>
      <c r="DY174" s="34"/>
      <c r="DZ174" s="34"/>
      <c r="EA174" s="34"/>
      <c r="EB174" s="34"/>
      <c r="EC174" s="34"/>
      <c r="ED174" s="34"/>
      <c r="EE174" s="34"/>
      <c r="EF174" s="34"/>
      <c r="EG174" s="34"/>
      <c r="EH174" s="34"/>
      <c r="EI174" s="34"/>
      <c r="EJ174" s="34"/>
      <c r="EK174" s="34"/>
      <c r="EL174" s="34"/>
      <c r="EM174" s="34"/>
      <c r="EN174" s="34"/>
      <c r="EO174" s="34"/>
      <c r="EP174" s="34"/>
      <c r="EQ174" s="34"/>
      <c r="ER174" s="34"/>
      <c r="ES174" s="34"/>
      <c r="ET174" s="34"/>
      <c r="EU174" s="34"/>
      <c r="EV174" s="34"/>
      <c r="EW174" s="34" t="s">
        <v>50</v>
      </c>
    </row>
    <row r="175" spans="5:155">
      <c r="E175" s="34" t="s">
        <v>55</v>
      </c>
      <c r="F175" s="80">
        <v>45169</v>
      </c>
      <c r="G175" s="34">
        <v>370621</v>
      </c>
      <c r="H175" s="34" t="s">
        <v>1203</v>
      </c>
      <c r="I175" s="34" t="s">
        <v>1451</v>
      </c>
      <c r="J175" s="34" t="s">
        <v>395</v>
      </c>
      <c r="CM175" s="31"/>
      <c r="CN175" s="31"/>
      <c r="CO175" s="31"/>
      <c r="CP175" s="31"/>
      <c r="CQ175" s="34"/>
      <c r="CR175" s="34" t="s">
        <v>2646</v>
      </c>
      <c r="CS175" s="34"/>
      <c r="CT175" s="34" t="s">
        <v>3803</v>
      </c>
      <c r="CU175" s="34"/>
      <c r="CV175" s="34"/>
      <c r="CW175" s="34"/>
      <c r="CX175" s="34" t="s">
        <v>50</v>
      </c>
      <c r="CY175" s="34"/>
      <c r="CZ175" s="34"/>
      <c r="DA175" s="34"/>
      <c r="DB175" s="34"/>
      <c r="DC175" s="34"/>
      <c r="DD175" s="34"/>
      <c r="DE175" s="34"/>
      <c r="DF175" s="34"/>
      <c r="DG175" s="34"/>
      <c r="DH175" s="34"/>
      <c r="DI175" s="34"/>
      <c r="DJ175" s="34"/>
      <c r="DK175" s="34"/>
      <c r="DL175" s="34"/>
      <c r="DM175" s="34"/>
      <c r="DN175" s="34"/>
      <c r="DO175" s="34"/>
      <c r="DP175" s="34"/>
      <c r="DQ175" s="34"/>
      <c r="DR175" s="34"/>
      <c r="DS175" s="34"/>
      <c r="DT175" s="34"/>
      <c r="DU175" s="34"/>
      <c r="DV175" s="34"/>
      <c r="DW175" s="34"/>
      <c r="DX175" s="34"/>
      <c r="DY175" s="34"/>
      <c r="DZ175" s="34"/>
      <c r="EA175" s="34"/>
      <c r="EB175" s="34"/>
      <c r="EC175" s="34"/>
      <c r="ED175" s="34"/>
      <c r="EE175" s="34"/>
      <c r="EF175" s="34"/>
      <c r="EG175" s="34"/>
      <c r="EH175" s="34"/>
      <c r="EI175" s="34"/>
      <c r="EJ175" s="34"/>
      <c r="EK175" s="34"/>
      <c r="EL175" s="34"/>
      <c r="EM175" s="34"/>
      <c r="EN175" s="34"/>
      <c r="EO175" s="34"/>
      <c r="EP175" s="34"/>
      <c r="EQ175" s="34"/>
      <c r="ER175" s="34"/>
      <c r="ES175" s="34"/>
      <c r="ET175" s="34"/>
      <c r="EU175" s="34"/>
      <c r="EV175" s="34"/>
      <c r="EW175" s="34" t="s">
        <v>50</v>
      </c>
    </row>
    <row r="176" spans="5:155" ht="45">
      <c r="E176" s="34" t="s">
        <v>18</v>
      </c>
      <c r="F176" s="80">
        <v>45169</v>
      </c>
      <c r="G176" s="34">
        <v>370710</v>
      </c>
      <c r="H176" s="34" t="s">
        <v>3656</v>
      </c>
      <c r="I176" s="34" t="s">
        <v>3802</v>
      </c>
      <c r="J176" s="34" t="s">
        <v>395</v>
      </c>
      <c r="CM176" s="31"/>
      <c r="CN176" s="31"/>
      <c r="CO176" s="31"/>
      <c r="CP176" s="31"/>
      <c r="CQ176" s="34"/>
      <c r="CR176" s="34" t="s">
        <v>2646</v>
      </c>
      <c r="CS176" s="34"/>
      <c r="CT176" s="35" t="s">
        <v>3816</v>
      </c>
      <c r="CU176" s="35"/>
      <c r="CV176" s="35"/>
      <c r="CW176" s="35"/>
      <c r="CX176" s="35"/>
      <c r="CY176" s="35"/>
      <c r="CZ176" s="35"/>
      <c r="DA176" s="35"/>
      <c r="DB176" s="35"/>
      <c r="DC176" s="35"/>
      <c r="DD176" s="35"/>
      <c r="DE176" s="35"/>
      <c r="DF176" s="35"/>
      <c r="DG176" s="35"/>
      <c r="DH176" s="35"/>
      <c r="DI176" s="35"/>
      <c r="DJ176" s="35"/>
      <c r="DK176" s="35"/>
      <c r="DL176" s="35"/>
      <c r="DM176" s="35"/>
      <c r="DN176" s="35"/>
      <c r="DO176" s="35"/>
      <c r="DP176" s="35"/>
      <c r="DQ176" s="35"/>
      <c r="DR176" s="35"/>
      <c r="DS176" s="35"/>
      <c r="DT176" s="35"/>
      <c r="DU176" s="35"/>
      <c r="DV176" s="35"/>
      <c r="DW176" s="35"/>
      <c r="DX176" s="35"/>
      <c r="DY176" s="35"/>
      <c r="DZ176" s="35"/>
      <c r="EA176" s="35"/>
      <c r="EB176" s="35"/>
      <c r="EC176" s="35"/>
      <c r="ED176" s="35"/>
      <c r="EE176" s="35"/>
      <c r="EF176" s="35"/>
      <c r="EG176" s="35"/>
      <c r="EH176" s="35"/>
      <c r="EI176" s="35"/>
      <c r="EJ176" s="35"/>
      <c r="EK176" s="35"/>
      <c r="EL176" s="35"/>
      <c r="EM176" s="35"/>
      <c r="EN176" s="35"/>
      <c r="EO176" s="35"/>
      <c r="EP176" s="35"/>
      <c r="EQ176" s="35"/>
      <c r="ER176" s="35"/>
      <c r="ES176" s="35"/>
      <c r="ET176" s="35"/>
      <c r="EU176" s="35"/>
      <c r="EV176" s="35"/>
      <c r="EW176" s="34" t="s">
        <v>50</v>
      </c>
    </row>
    <row r="177" spans="5:154">
      <c r="E177" s="34" t="s">
        <v>18</v>
      </c>
      <c r="F177" s="80">
        <v>45171</v>
      </c>
      <c r="G177" s="34">
        <v>371200</v>
      </c>
      <c r="H177" s="34" t="s">
        <v>3815</v>
      </c>
      <c r="I177" s="34" t="s">
        <v>642</v>
      </c>
      <c r="J177" s="34" t="s">
        <v>395</v>
      </c>
      <c r="CM177" s="1"/>
      <c r="CN177" s="1"/>
      <c r="CO177" s="1"/>
      <c r="CP177" s="1"/>
      <c r="CQ177" s="34"/>
      <c r="CR177" s="34"/>
      <c r="CS177" s="34"/>
      <c r="CT177" s="34" t="s">
        <v>1467</v>
      </c>
      <c r="CU177" s="34"/>
      <c r="CV177" s="34" t="s">
        <v>2502</v>
      </c>
      <c r="CW177" s="34"/>
      <c r="CX177" s="34"/>
      <c r="CY177" s="34"/>
      <c r="CZ177" s="34"/>
      <c r="DA177" s="34"/>
      <c r="DB177" s="34"/>
      <c r="DC177" s="34"/>
      <c r="DD177" s="34"/>
      <c r="DE177" s="34"/>
      <c r="DF177" s="34"/>
      <c r="DG177" s="34"/>
      <c r="DH177" s="34"/>
      <c r="DI177" s="34"/>
      <c r="DJ177" s="34"/>
      <c r="DK177" s="34"/>
      <c r="DL177" s="34"/>
      <c r="DM177" s="34"/>
      <c r="DN177" s="34"/>
      <c r="DO177" s="34"/>
      <c r="DP177" s="34"/>
      <c r="DQ177" s="34"/>
      <c r="DR177" s="34"/>
      <c r="DS177" s="34"/>
      <c r="DT177" s="34"/>
      <c r="DU177" s="34"/>
      <c r="DV177" s="34"/>
      <c r="DW177" s="34"/>
      <c r="DX177" s="34"/>
      <c r="DY177" s="34"/>
      <c r="DZ177" s="34"/>
      <c r="EA177" s="34"/>
      <c r="EB177" s="34"/>
      <c r="EC177" s="34"/>
      <c r="ED177" s="34"/>
      <c r="EE177" s="34"/>
      <c r="EF177" s="34"/>
      <c r="EG177" s="34"/>
      <c r="EH177" s="34"/>
      <c r="EI177" s="34"/>
      <c r="EJ177" s="34"/>
      <c r="EK177" s="34"/>
      <c r="EL177" s="34"/>
      <c r="EM177" s="34"/>
      <c r="EN177" s="34"/>
      <c r="EO177" s="34"/>
      <c r="EP177" s="34"/>
      <c r="EQ177" s="34"/>
      <c r="ER177" s="34"/>
      <c r="ES177" s="34"/>
      <c r="ET177" s="34"/>
      <c r="EU177" s="34"/>
      <c r="EV177" s="34"/>
      <c r="EW177" s="34" t="s">
        <v>50</v>
      </c>
    </row>
    <row r="178" spans="5:154">
      <c r="E178" s="34" t="s">
        <v>18</v>
      </c>
      <c r="F178" s="80">
        <v>45172</v>
      </c>
      <c r="G178" s="34">
        <v>371474</v>
      </c>
      <c r="H178" s="34" t="s">
        <v>3670</v>
      </c>
      <c r="I178" s="34" t="s">
        <v>642</v>
      </c>
      <c r="J178" s="34" t="s">
        <v>395</v>
      </c>
      <c r="CM178" s="1"/>
      <c r="CN178" s="1"/>
      <c r="CO178" s="1"/>
      <c r="CP178" s="1"/>
      <c r="CQ178" s="34"/>
      <c r="CR178" s="34"/>
      <c r="CS178" s="34"/>
      <c r="CT178" s="34"/>
      <c r="CU178" s="34" t="s">
        <v>2542</v>
      </c>
      <c r="CV178" s="34"/>
      <c r="CW178" s="34"/>
      <c r="CX178" s="34"/>
      <c r="CY178" s="34"/>
      <c r="CZ178" s="34"/>
      <c r="DA178" s="34"/>
      <c r="DB178" s="34"/>
      <c r="DC178" s="34"/>
      <c r="DD178" s="34"/>
      <c r="DE178" s="34"/>
      <c r="DF178" s="34"/>
      <c r="DG178" s="34"/>
      <c r="DH178" s="34"/>
      <c r="DI178" s="34"/>
      <c r="DJ178" s="34"/>
      <c r="DK178" s="34"/>
      <c r="DL178" s="34"/>
      <c r="DM178" s="34"/>
      <c r="DN178" s="34"/>
      <c r="DO178" s="34"/>
      <c r="DP178" s="34"/>
      <c r="DQ178" s="34"/>
      <c r="DR178" s="34"/>
      <c r="DS178" s="34"/>
      <c r="DT178" s="34"/>
      <c r="DU178" s="34"/>
      <c r="DV178" s="34"/>
      <c r="DW178" s="34"/>
      <c r="DX178" s="34"/>
      <c r="DY178" s="34"/>
      <c r="DZ178" s="34"/>
      <c r="EA178" s="34"/>
      <c r="EB178" s="34"/>
      <c r="EC178" s="34"/>
      <c r="ED178" s="34"/>
      <c r="EE178" s="34"/>
      <c r="EF178" s="34"/>
      <c r="EG178" s="34"/>
      <c r="EH178" s="34"/>
      <c r="EI178" s="34"/>
      <c r="EJ178" s="34"/>
      <c r="EK178" s="34"/>
      <c r="EL178" s="34"/>
      <c r="EM178" s="34"/>
      <c r="EN178" s="34"/>
      <c r="EO178" s="34"/>
      <c r="EP178" s="34"/>
      <c r="EQ178" s="34"/>
      <c r="ER178" s="34"/>
      <c r="ES178" s="34"/>
      <c r="ET178" s="34"/>
      <c r="EU178" s="34"/>
      <c r="EV178" s="34"/>
      <c r="EW178" s="34" t="s">
        <v>50</v>
      </c>
    </row>
    <row r="179" spans="5:154">
      <c r="E179" s="34" t="s">
        <v>3040</v>
      </c>
      <c r="F179" s="80">
        <v>45172</v>
      </c>
      <c r="G179" s="34">
        <v>371335</v>
      </c>
      <c r="H179" s="34" t="s">
        <v>3818</v>
      </c>
      <c r="I179" s="34" t="s">
        <v>3819</v>
      </c>
      <c r="J179" s="34" t="s">
        <v>395</v>
      </c>
      <c r="CM179" s="1"/>
      <c r="CN179" s="1"/>
      <c r="CO179" s="1"/>
      <c r="CP179" s="1"/>
      <c r="CQ179" s="34"/>
      <c r="CR179" s="34"/>
      <c r="CS179" s="34"/>
      <c r="CT179" s="34"/>
      <c r="CU179" s="34" t="s">
        <v>2542</v>
      </c>
      <c r="CV179" s="34"/>
      <c r="CW179" s="34"/>
      <c r="CX179" s="34"/>
      <c r="CY179" s="34"/>
      <c r="CZ179" s="34"/>
      <c r="DA179" s="34"/>
      <c r="DB179" s="34"/>
      <c r="DC179" s="34"/>
      <c r="DD179" s="34"/>
      <c r="DE179" s="34"/>
      <c r="DF179" s="34"/>
      <c r="DG179" s="34"/>
      <c r="DH179" s="34"/>
      <c r="DI179" s="34"/>
      <c r="DJ179" s="34"/>
      <c r="DK179" s="34"/>
      <c r="DL179" s="34"/>
      <c r="DM179" s="34"/>
      <c r="DN179" s="34"/>
      <c r="DO179" s="34"/>
      <c r="DP179" s="34"/>
      <c r="DQ179" s="34"/>
      <c r="DR179" s="34"/>
      <c r="DS179" s="34"/>
      <c r="DT179" s="34"/>
      <c r="DU179" s="34"/>
      <c r="DV179" s="34"/>
      <c r="DW179" s="34"/>
      <c r="DX179" s="34"/>
      <c r="DY179" s="34"/>
      <c r="DZ179" s="34"/>
      <c r="EA179" s="34"/>
      <c r="EB179" s="34"/>
      <c r="EC179" s="34"/>
      <c r="ED179" s="34"/>
      <c r="EE179" s="34"/>
      <c r="EF179" s="34"/>
      <c r="EG179" s="34"/>
      <c r="EH179" s="34"/>
      <c r="EI179" s="34"/>
      <c r="EJ179" s="34"/>
      <c r="EK179" s="34"/>
      <c r="EL179" s="34"/>
      <c r="EM179" s="34"/>
      <c r="EN179" s="34"/>
      <c r="EO179" s="34"/>
      <c r="EP179" s="34"/>
      <c r="EQ179" s="34"/>
      <c r="ER179" s="34"/>
      <c r="ES179" s="34"/>
      <c r="ET179" s="34"/>
      <c r="EU179" s="34"/>
      <c r="EV179" s="34"/>
      <c r="EW179" s="34" t="s">
        <v>50</v>
      </c>
    </row>
    <row r="180" spans="5:154">
      <c r="E180" s="34" t="s">
        <v>525</v>
      </c>
      <c r="F180" s="80">
        <v>45172</v>
      </c>
      <c r="G180" s="34">
        <v>371773</v>
      </c>
      <c r="H180" s="34" t="s">
        <v>3570</v>
      </c>
      <c r="I180" s="34" t="s">
        <v>2664</v>
      </c>
      <c r="J180" s="34" t="s">
        <v>395</v>
      </c>
      <c r="CM180" s="1"/>
      <c r="CN180" s="1"/>
      <c r="CO180" s="1"/>
      <c r="CP180" s="1"/>
      <c r="CQ180" s="34"/>
      <c r="CR180" s="34"/>
      <c r="CS180" s="34"/>
      <c r="CT180" s="34"/>
      <c r="CU180" s="34" t="s">
        <v>3271</v>
      </c>
      <c r="CV180" s="34" t="s">
        <v>50</v>
      </c>
      <c r="CW180" s="34"/>
      <c r="CX180" s="34"/>
      <c r="CY180" s="34"/>
      <c r="CZ180" s="34"/>
      <c r="DA180" s="34"/>
      <c r="DB180" s="34"/>
      <c r="DC180" s="34"/>
      <c r="DD180" s="34"/>
      <c r="DE180" s="34"/>
      <c r="DF180" s="34"/>
      <c r="DG180" s="34"/>
      <c r="DH180" s="34"/>
      <c r="DI180" s="34"/>
      <c r="DJ180" s="34"/>
      <c r="DK180" s="34"/>
      <c r="DL180" s="34"/>
      <c r="DM180" s="34"/>
      <c r="DN180" s="34"/>
      <c r="DO180" s="34"/>
      <c r="DP180" s="34"/>
      <c r="DQ180" s="34"/>
      <c r="DR180" s="34"/>
      <c r="DS180" s="34"/>
      <c r="DT180" s="34"/>
      <c r="DU180" s="34"/>
      <c r="DV180" s="34"/>
      <c r="DW180" s="34"/>
      <c r="DX180" s="34"/>
      <c r="DY180" s="34"/>
      <c r="DZ180" s="34"/>
      <c r="EA180" s="34"/>
      <c r="EB180" s="34"/>
      <c r="EC180" s="34"/>
      <c r="ED180" s="34"/>
      <c r="EE180" s="34"/>
      <c r="EF180" s="34"/>
      <c r="EG180" s="34"/>
      <c r="EH180" s="34"/>
      <c r="EI180" s="34"/>
      <c r="EJ180" s="34"/>
      <c r="EK180" s="34"/>
      <c r="EL180" s="34"/>
      <c r="EM180" s="34"/>
      <c r="EN180" s="34"/>
      <c r="EO180" s="34"/>
      <c r="EP180" s="34"/>
      <c r="EQ180" s="34"/>
      <c r="ER180" s="34"/>
      <c r="ES180" s="34"/>
      <c r="ET180" s="34"/>
      <c r="EU180" s="34"/>
      <c r="EV180" s="34"/>
      <c r="EW180" s="34" t="s">
        <v>50</v>
      </c>
    </row>
    <row r="181" spans="5:154" ht="45">
      <c r="E181" s="34" t="s">
        <v>3040</v>
      </c>
      <c r="F181" s="80">
        <v>45172</v>
      </c>
      <c r="G181" s="34">
        <v>371654</v>
      </c>
      <c r="H181" s="34" t="s">
        <v>3820</v>
      </c>
      <c r="I181" s="34" t="s">
        <v>3821</v>
      </c>
      <c r="J181" s="34" t="s">
        <v>395</v>
      </c>
      <c r="CM181" s="1"/>
      <c r="CN181" s="1"/>
      <c r="CO181" s="1"/>
      <c r="CP181" s="1"/>
      <c r="CQ181" s="34"/>
      <c r="CR181" s="34"/>
      <c r="CS181" s="34"/>
      <c r="CT181" s="34"/>
      <c r="CU181" s="35" t="s">
        <v>3822</v>
      </c>
      <c r="CV181" s="35" t="s">
        <v>3550</v>
      </c>
      <c r="CW181" s="35"/>
      <c r="CX181" s="35" t="s">
        <v>3836</v>
      </c>
      <c r="CY181" s="34" t="s">
        <v>50</v>
      </c>
      <c r="CZ181" s="34"/>
      <c r="DA181" s="34"/>
      <c r="DB181" s="34"/>
      <c r="DC181" s="34"/>
      <c r="DD181" s="34"/>
      <c r="DE181" s="34"/>
      <c r="DF181" s="34"/>
      <c r="DG181" s="34"/>
      <c r="DH181" s="34"/>
      <c r="DI181" s="34"/>
      <c r="DJ181" s="34"/>
      <c r="DK181" s="34"/>
      <c r="DL181" s="34"/>
      <c r="DM181" s="34"/>
      <c r="DN181" s="34"/>
      <c r="DO181" s="34"/>
      <c r="DP181" s="34"/>
      <c r="DQ181" s="34"/>
      <c r="DR181" s="34"/>
      <c r="DS181" s="34"/>
      <c r="DT181" s="34"/>
      <c r="DU181" s="34"/>
      <c r="DV181" s="34"/>
      <c r="DW181" s="34"/>
      <c r="DX181" s="34"/>
      <c r="DY181" s="34"/>
      <c r="DZ181" s="34"/>
      <c r="EA181" s="34"/>
      <c r="EB181" s="34"/>
      <c r="EC181" s="34"/>
      <c r="ED181" s="34"/>
      <c r="EE181" s="34"/>
      <c r="EF181" s="34"/>
      <c r="EG181" s="34"/>
      <c r="EH181" s="34"/>
      <c r="EI181" s="34"/>
      <c r="EJ181" s="34"/>
      <c r="EK181" s="34"/>
      <c r="EL181" s="34"/>
      <c r="EM181" s="34"/>
      <c r="EN181" s="34"/>
      <c r="EO181" s="34"/>
      <c r="EP181" s="34"/>
      <c r="EQ181" s="34"/>
      <c r="ER181" s="34"/>
      <c r="ES181" s="34"/>
      <c r="ET181" s="34"/>
      <c r="EU181" s="34"/>
      <c r="EV181" s="34"/>
      <c r="EW181" s="34" t="s">
        <v>50</v>
      </c>
    </row>
    <row r="182" spans="5:154" ht="90">
      <c r="E182" s="34" t="s">
        <v>3040</v>
      </c>
      <c r="F182" s="80">
        <v>45174</v>
      </c>
      <c r="G182" s="34">
        <v>371972</v>
      </c>
      <c r="H182" s="34" t="s">
        <v>3736</v>
      </c>
      <c r="I182" s="34" t="s">
        <v>2259</v>
      </c>
      <c r="J182" s="34" t="s">
        <v>395</v>
      </c>
      <c r="CM182" s="1"/>
      <c r="CN182" s="1"/>
      <c r="CO182" s="1"/>
      <c r="CP182" s="1"/>
      <c r="CQ182" s="34"/>
      <c r="CR182" s="34"/>
      <c r="CS182" s="34"/>
      <c r="CT182" s="34"/>
      <c r="CU182" s="34"/>
      <c r="CV182" s="34" t="s">
        <v>1467</v>
      </c>
      <c r="CW182" s="34"/>
      <c r="CX182" s="34"/>
      <c r="CY182" s="34"/>
      <c r="CZ182" s="34"/>
      <c r="DA182" s="34" t="s">
        <v>50</v>
      </c>
      <c r="DB182" s="34"/>
      <c r="DC182" s="34"/>
      <c r="DD182" s="35" t="s">
        <v>3846</v>
      </c>
      <c r="DE182" s="35"/>
      <c r="DF182" s="34" t="s">
        <v>50</v>
      </c>
      <c r="DG182" s="34"/>
      <c r="DH182" s="34"/>
      <c r="DI182" s="34"/>
      <c r="DJ182" s="34"/>
      <c r="DK182" s="34"/>
      <c r="DL182" s="34"/>
      <c r="DM182" s="34"/>
      <c r="DN182" s="34"/>
      <c r="DO182" s="34"/>
      <c r="DP182" s="34"/>
      <c r="DQ182" s="34"/>
      <c r="DR182" s="34"/>
      <c r="DS182" s="34"/>
      <c r="DT182" s="34"/>
      <c r="DU182" s="34"/>
      <c r="DV182" s="34"/>
      <c r="DW182" s="34"/>
      <c r="DX182" s="34"/>
      <c r="DY182" s="34"/>
      <c r="DZ182" s="34"/>
      <c r="EA182" s="34"/>
      <c r="EB182" s="34"/>
      <c r="EC182" s="34"/>
      <c r="ED182" s="34"/>
      <c r="EE182" s="34"/>
      <c r="EF182" s="34"/>
      <c r="EG182" s="34"/>
      <c r="EH182" s="34"/>
      <c r="EI182" s="34"/>
      <c r="EJ182" s="34"/>
      <c r="EK182" s="34"/>
      <c r="EL182" s="34"/>
      <c r="EM182" s="34"/>
      <c r="EN182" s="34"/>
      <c r="EO182" s="34"/>
      <c r="EP182" s="34"/>
      <c r="EQ182" s="34"/>
      <c r="ER182" s="34"/>
      <c r="ES182" s="34"/>
      <c r="ET182" s="34"/>
      <c r="EU182" s="34"/>
      <c r="EV182" s="34"/>
      <c r="EW182" s="34" t="s">
        <v>50</v>
      </c>
    </row>
    <row r="183" spans="5:154">
      <c r="E183" s="34" t="s">
        <v>125</v>
      </c>
      <c r="F183" s="80">
        <v>45174</v>
      </c>
      <c r="G183" s="34">
        <v>372118</v>
      </c>
      <c r="H183" s="34" t="s">
        <v>3729</v>
      </c>
      <c r="I183" s="34" t="s">
        <v>2259</v>
      </c>
      <c r="J183" s="34" t="s">
        <v>395</v>
      </c>
      <c r="CM183" s="1"/>
      <c r="CN183" s="1"/>
      <c r="CO183" s="1"/>
      <c r="CP183" s="1"/>
      <c r="CQ183" s="31"/>
      <c r="CR183" s="31"/>
      <c r="CS183" s="31"/>
      <c r="CT183" s="34"/>
      <c r="CU183" s="34"/>
      <c r="CV183" s="34" t="s">
        <v>1411</v>
      </c>
      <c r="CW183" s="34" t="s">
        <v>1467</v>
      </c>
      <c r="CX183" s="34"/>
      <c r="CY183" s="34" t="s">
        <v>2407</v>
      </c>
      <c r="CZ183" s="34" t="s">
        <v>2063</v>
      </c>
      <c r="DA183" s="34" t="s">
        <v>395</v>
      </c>
      <c r="DB183" s="34"/>
      <c r="DC183" s="34"/>
      <c r="DD183" s="34"/>
      <c r="DE183" s="34"/>
      <c r="DF183" s="34"/>
      <c r="DG183" s="34"/>
      <c r="DH183" s="34"/>
      <c r="DI183" s="34"/>
      <c r="DJ183" s="34"/>
      <c r="DK183" s="34"/>
      <c r="DL183" s="34"/>
      <c r="DM183" s="34"/>
      <c r="DN183" s="34"/>
      <c r="DO183" s="34"/>
      <c r="DP183" s="34"/>
      <c r="DQ183" s="34"/>
      <c r="DR183" s="34"/>
      <c r="DS183" s="34"/>
      <c r="DT183" s="34"/>
      <c r="DU183" s="34"/>
      <c r="DV183" s="34"/>
      <c r="DW183" s="34"/>
      <c r="DX183" s="34"/>
      <c r="DY183" s="34"/>
      <c r="DZ183" s="34"/>
      <c r="EA183" s="34"/>
      <c r="EB183" s="34"/>
      <c r="EC183" s="34"/>
      <c r="ED183" s="34"/>
      <c r="EE183" s="34"/>
      <c r="EF183" s="34"/>
      <c r="EG183" s="34"/>
      <c r="EH183" s="34"/>
      <c r="EI183" s="34"/>
      <c r="EJ183" s="34"/>
      <c r="EK183" s="34"/>
      <c r="EL183" s="34"/>
      <c r="EM183" s="34"/>
      <c r="EN183" s="34"/>
      <c r="EO183" s="34"/>
      <c r="EP183" s="34"/>
      <c r="EQ183" s="34"/>
      <c r="ER183" s="34"/>
      <c r="ES183" s="34"/>
      <c r="ET183" s="34"/>
      <c r="EU183" s="34"/>
      <c r="EV183" s="34"/>
      <c r="EW183" s="34" t="s">
        <v>50</v>
      </c>
      <c r="EX183" s="34">
        <v>372118</v>
      </c>
    </row>
    <row r="184" spans="5:154">
      <c r="E184" s="34" t="s">
        <v>3040</v>
      </c>
      <c r="F184" s="80">
        <v>45175</v>
      </c>
      <c r="G184" s="34">
        <v>372301</v>
      </c>
      <c r="H184" s="34" t="s">
        <v>3820</v>
      </c>
      <c r="I184" s="34" t="s">
        <v>3834</v>
      </c>
      <c r="J184" s="34" t="s">
        <v>395</v>
      </c>
      <c r="CM184" s="1"/>
      <c r="CN184" s="1"/>
      <c r="CO184" s="1"/>
      <c r="CP184" s="1"/>
      <c r="CQ184" s="1"/>
      <c r="CR184" s="1"/>
      <c r="CS184" s="1"/>
      <c r="CT184" s="34"/>
      <c r="CU184" s="34"/>
      <c r="CV184" s="34"/>
      <c r="CW184" s="34" t="s">
        <v>395</v>
      </c>
      <c r="CX184" s="34" t="s">
        <v>50</v>
      </c>
      <c r="CY184" s="34"/>
      <c r="CZ184" s="34"/>
      <c r="DA184" s="34"/>
      <c r="DB184" s="34"/>
      <c r="DC184" s="34"/>
      <c r="DD184" s="34"/>
      <c r="DE184" s="34"/>
      <c r="DF184" s="34"/>
      <c r="DG184" s="34"/>
      <c r="DH184" s="34"/>
      <c r="DI184" s="34"/>
      <c r="DJ184" s="34"/>
      <c r="DK184" s="34"/>
      <c r="DL184" s="34"/>
      <c r="DM184" s="34"/>
      <c r="DN184" s="34"/>
      <c r="DO184" s="34"/>
      <c r="DP184" s="34"/>
      <c r="DQ184" s="34"/>
      <c r="DR184" s="34"/>
      <c r="DS184" s="34"/>
      <c r="DT184" s="34"/>
      <c r="DU184" s="34"/>
      <c r="DV184" s="34"/>
      <c r="DW184" s="34"/>
      <c r="DX184" s="34"/>
      <c r="DY184" s="34"/>
      <c r="DZ184" s="34"/>
      <c r="EA184" s="34"/>
      <c r="EB184" s="34"/>
      <c r="EC184" s="34"/>
      <c r="ED184" s="34"/>
      <c r="EE184" s="34"/>
      <c r="EF184" s="34"/>
      <c r="EG184" s="34"/>
      <c r="EH184" s="34"/>
      <c r="EI184" s="34"/>
      <c r="EJ184" s="34"/>
      <c r="EK184" s="34"/>
      <c r="EL184" s="34"/>
      <c r="EM184" s="34"/>
      <c r="EN184" s="34"/>
      <c r="EO184" s="34"/>
      <c r="EP184" s="34"/>
      <c r="EQ184" s="34"/>
      <c r="ER184" s="34"/>
      <c r="ES184" s="34"/>
      <c r="ET184" s="34"/>
      <c r="EU184" s="34"/>
      <c r="EV184" s="34"/>
      <c r="EW184" s="34" t="s">
        <v>50</v>
      </c>
      <c r="EX184" s="34">
        <v>374291</v>
      </c>
    </row>
    <row r="185" spans="5:154">
      <c r="E185" s="34" t="s">
        <v>3040</v>
      </c>
      <c r="F185" s="80">
        <v>45175</v>
      </c>
      <c r="G185" s="34">
        <v>372356</v>
      </c>
      <c r="H185" s="34" t="s">
        <v>3656</v>
      </c>
      <c r="I185" s="34" t="s">
        <v>441</v>
      </c>
      <c r="J185" s="34" t="s">
        <v>395</v>
      </c>
      <c r="CM185" s="1"/>
      <c r="CN185" s="1"/>
      <c r="CO185" s="1"/>
      <c r="CP185" s="1"/>
      <c r="CQ185" s="1"/>
      <c r="CR185" s="1"/>
      <c r="CS185" s="1"/>
      <c r="CT185" s="34"/>
      <c r="CU185" s="34"/>
      <c r="CV185" s="34"/>
      <c r="CW185" s="34" t="s">
        <v>1467</v>
      </c>
      <c r="CX185" s="34" t="s">
        <v>395</v>
      </c>
      <c r="CY185" s="34"/>
      <c r="CZ185" s="34"/>
      <c r="DA185" s="34" t="s">
        <v>50</v>
      </c>
      <c r="DB185" s="34"/>
      <c r="DC185" s="34"/>
      <c r="DD185" s="34"/>
      <c r="DE185" s="34"/>
      <c r="DF185" s="34"/>
      <c r="DG185" s="34"/>
      <c r="DH185" s="34"/>
      <c r="DI185" s="34"/>
      <c r="DJ185" s="34"/>
      <c r="DK185" s="34"/>
      <c r="DL185" s="34"/>
      <c r="DM185" s="34"/>
      <c r="DN185" s="34"/>
      <c r="DO185" s="34"/>
      <c r="DP185" s="34"/>
      <c r="DQ185" s="34"/>
      <c r="DR185" s="34"/>
      <c r="DS185" s="34"/>
      <c r="DT185" s="34"/>
      <c r="DU185" s="34"/>
      <c r="DV185" s="34"/>
      <c r="DW185" s="34"/>
      <c r="DX185" s="34"/>
      <c r="DY185" s="34"/>
      <c r="DZ185" s="34"/>
      <c r="EA185" s="34"/>
      <c r="EB185" s="34"/>
      <c r="EC185" s="34"/>
      <c r="ED185" s="34"/>
      <c r="EE185" s="34"/>
      <c r="EF185" s="34"/>
      <c r="EG185" s="34"/>
      <c r="EH185" s="34"/>
      <c r="EI185" s="34"/>
      <c r="EJ185" s="34"/>
      <c r="EK185" s="34"/>
      <c r="EL185" s="34"/>
      <c r="EM185" s="34"/>
      <c r="EN185" s="34"/>
      <c r="EO185" s="34"/>
      <c r="EP185" s="34"/>
      <c r="EQ185" s="34"/>
      <c r="ER185" s="34"/>
      <c r="ES185" s="34"/>
      <c r="ET185" s="34"/>
      <c r="EU185" s="34"/>
      <c r="EV185" s="34"/>
      <c r="EW185" s="34" t="s">
        <v>50</v>
      </c>
      <c r="EX185" s="34">
        <v>373508</v>
      </c>
    </row>
    <row r="186" spans="5:154">
      <c r="E186" s="34" t="s">
        <v>3040</v>
      </c>
      <c r="F186" s="80">
        <v>45175</v>
      </c>
      <c r="G186" s="34">
        <v>371820</v>
      </c>
      <c r="H186" s="34" t="s">
        <v>3818</v>
      </c>
      <c r="I186" s="34" t="s">
        <v>441</v>
      </c>
      <c r="J186" s="34" t="s">
        <v>395</v>
      </c>
      <c r="CM186" s="1"/>
      <c r="CN186" s="1"/>
      <c r="CO186" s="1"/>
      <c r="CP186" s="1"/>
      <c r="CQ186" s="1"/>
      <c r="CR186" s="1"/>
      <c r="CS186" s="1"/>
      <c r="CT186" s="34"/>
      <c r="CU186" s="34"/>
      <c r="CV186" s="34"/>
      <c r="CW186" s="34" t="s">
        <v>395</v>
      </c>
      <c r="CX186" s="34"/>
      <c r="CY186" s="34"/>
      <c r="CZ186" s="34" t="s">
        <v>50</v>
      </c>
      <c r="DA186" s="34"/>
      <c r="DB186" s="34"/>
      <c r="DC186" s="34"/>
      <c r="DD186" s="34"/>
      <c r="DE186" s="34"/>
      <c r="DF186" s="34"/>
      <c r="DG186" s="34"/>
      <c r="DH186" s="34"/>
      <c r="DI186" s="34"/>
      <c r="DJ186" s="34"/>
      <c r="DK186" s="34"/>
      <c r="DL186" s="34"/>
      <c r="DM186" s="34"/>
      <c r="DN186" s="34"/>
      <c r="DO186" s="34"/>
      <c r="DP186" s="34"/>
      <c r="DQ186" s="34"/>
      <c r="DR186" s="34"/>
      <c r="DS186" s="34"/>
      <c r="DT186" s="34"/>
      <c r="DU186" s="34"/>
      <c r="DV186" s="34"/>
      <c r="DW186" s="34"/>
      <c r="DX186" s="34"/>
      <c r="DY186" s="34"/>
      <c r="DZ186" s="34"/>
      <c r="EA186" s="34"/>
      <c r="EB186" s="34"/>
      <c r="EC186" s="34"/>
      <c r="ED186" s="34"/>
      <c r="EE186" s="34"/>
      <c r="EF186" s="34"/>
      <c r="EG186" s="34"/>
      <c r="EH186" s="34"/>
      <c r="EI186" s="34"/>
      <c r="EJ186" s="34"/>
      <c r="EK186" s="34"/>
      <c r="EL186" s="34"/>
      <c r="EM186" s="34"/>
      <c r="EN186" s="34"/>
      <c r="EO186" s="34"/>
      <c r="EP186" s="34"/>
      <c r="EQ186" s="34"/>
      <c r="ER186" s="34"/>
      <c r="ES186" s="34"/>
      <c r="ET186" s="34"/>
      <c r="EU186" s="34"/>
      <c r="EV186" s="34"/>
      <c r="EW186" s="34" t="s">
        <v>50</v>
      </c>
      <c r="EX186" s="410">
        <v>373808</v>
      </c>
    </row>
    <row r="187" spans="5:154">
      <c r="E187" s="34" t="s">
        <v>3839</v>
      </c>
      <c r="F187" s="80">
        <v>45176</v>
      </c>
      <c r="G187" s="34">
        <v>372297</v>
      </c>
      <c r="H187" s="34" t="s">
        <v>3837</v>
      </c>
      <c r="I187" s="34" t="s">
        <v>3838</v>
      </c>
      <c r="J187" s="34" t="s">
        <v>395</v>
      </c>
      <c r="CM187" s="1"/>
      <c r="CN187" s="1"/>
      <c r="CO187" s="1"/>
      <c r="CP187" s="1"/>
      <c r="CQ187" s="1"/>
      <c r="CR187" s="1"/>
      <c r="CS187" s="1"/>
      <c r="CT187" s="34"/>
      <c r="CU187" s="34"/>
      <c r="CV187" s="34"/>
      <c r="CW187" s="34"/>
      <c r="CX187" s="34" t="s">
        <v>395</v>
      </c>
      <c r="CY187" s="34"/>
      <c r="CZ187" s="34"/>
      <c r="DA187" s="34"/>
      <c r="DB187" s="34"/>
      <c r="DC187" s="34"/>
      <c r="DD187" s="34"/>
      <c r="DE187" s="34"/>
      <c r="DF187" s="34"/>
      <c r="DG187" s="34"/>
      <c r="DH187" s="34"/>
      <c r="DI187" s="34"/>
      <c r="DJ187" s="34"/>
      <c r="DK187" s="34"/>
      <c r="DL187" s="34"/>
      <c r="DM187" s="34"/>
      <c r="DN187" s="34"/>
      <c r="DO187" s="34"/>
      <c r="DP187" s="34"/>
      <c r="DQ187" s="34"/>
      <c r="DR187" s="34"/>
      <c r="DS187" s="34"/>
      <c r="DT187" s="34"/>
      <c r="DU187" s="34"/>
      <c r="DV187" s="34"/>
      <c r="DW187" s="34"/>
      <c r="DX187" s="34"/>
      <c r="DY187" s="34"/>
      <c r="DZ187" s="34"/>
      <c r="EA187" s="34"/>
      <c r="EB187" s="34"/>
      <c r="EC187" s="34"/>
      <c r="ED187" s="34"/>
      <c r="EE187" s="34"/>
      <c r="EF187" s="34"/>
      <c r="EG187" s="34"/>
      <c r="EH187" s="34"/>
      <c r="EI187" s="34"/>
      <c r="EJ187" s="34"/>
      <c r="EK187" s="34"/>
      <c r="EL187" s="34"/>
      <c r="EM187" s="34"/>
      <c r="EN187" s="34"/>
      <c r="EO187" s="34"/>
      <c r="EP187" s="34"/>
      <c r="EQ187" s="34"/>
      <c r="ER187" s="34"/>
      <c r="ES187" s="34"/>
      <c r="ET187" s="34"/>
      <c r="EU187" s="34"/>
      <c r="EV187" s="34"/>
      <c r="EW187" s="34" t="s">
        <v>50</v>
      </c>
      <c r="EX187" s="34"/>
    </row>
    <row r="188" spans="5:154">
      <c r="E188" s="34" t="s">
        <v>18</v>
      </c>
      <c r="F188" s="80">
        <v>45176</v>
      </c>
      <c r="G188" s="34">
        <v>372767</v>
      </c>
      <c r="H188" s="34" t="s">
        <v>3840</v>
      </c>
      <c r="I188" s="34" t="s">
        <v>1620</v>
      </c>
      <c r="J188" s="34" t="s">
        <v>395</v>
      </c>
      <c r="CM188" s="1"/>
      <c r="CN188" s="1"/>
      <c r="CO188" s="1"/>
      <c r="CP188" s="1"/>
      <c r="CQ188" s="1"/>
      <c r="CR188" s="1"/>
      <c r="CS188" s="1"/>
      <c r="CT188" s="34"/>
      <c r="CU188" s="34"/>
      <c r="CV188" s="34"/>
      <c r="CW188" s="34"/>
      <c r="CX188" s="34" t="s">
        <v>395</v>
      </c>
      <c r="CY188" s="34"/>
      <c r="CZ188" s="34"/>
      <c r="DA188" s="34" t="s">
        <v>50</v>
      </c>
      <c r="DB188" s="34"/>
      <c r="DC188" s="34"/>
      <c r="DD188" s="34"/>
      <c r="DE188" s="34"/>
      <c r="DF188" s="34"/>
      <c r="DG188" s="34"/>
      <c r="DH188" s="34"/>
      <c r="DI188" s="34"/>
      <c r="DJ188" s="34"/>
      <c r="DK188" s="34"/>
      <c r="DL188" s="34"/>
      <c r="DM188" s="34"/>
      <c r="DN188" s="34"/>
      <c r="DO188" s="34"/>
      <c r="DP188" s="34"/>
      <c r="DQ188" s="34"/>
      <c r="DR188" s="34"/>
      <c r="DS188" s="34"/>
      <c r="DT188" s="34"/>
      <c r="DU188" s="34"/>
      <c r="DV188" s="34"/>
      <c r="DW188" s="34"/>
      <c r="DX188" s="34"/>
      <c r="DY188" s="34"/>
      <c r="DZ188" s="34"/>
      <c r="EA188" s="34"/>
      <c r="EB188" s="34"/>
      <c r="EC188" s="34"/>
      <c r="ED188" s="34"/>
      <c r="EE188" s="34"/>
      <c r="EF188" s="34"/>
      <c r="EG188" s="34"/>
      <c r="EH188" s="34"/>
      <c r="EI188" s="34"/>
      <c r="EJ188" s="34"/>
      <c r="EK188" s="34"/>
      <c r="EL188" s="34"/>
      <c r="EM188" s="34"/>
      <c r="EN188" s="34"/>
      <c r="EO188" s="34"/>
      <c r="EP188" s="34"/>
      <c r="EQ188" s="34"/>
      <c r="ER188" s="34"/>
      <c r="ES188" s="34"/>
      <c r="ET188" s="34"/>
      <c r="EU188" s="34"/>
      <c r="EV188" s="34"/>
      <c r="EW188" s="34" t="s">
        <v>50</v>
      </c>
      <c r="EX188" s="34"/>
    </row>
    <row r="189" spans="5:154">
      <c r="E189" s="34" t="s">
        <v>3040</v>
      </c>
      <c r="F189" s="80">
        <v>45177</v>
      </c>
      <c r="G189" s="34">
        <v>372618</v>
      </c>
      <c r="H189" s="34" t="s">
        <v>3820</v>
      </c>
      <c r="I189" s="34" t="s">
        <v>441</v>
      </c>
      <c r="J189" s="34" t="s">
        <v>395</v>
      </c>
      <c r="CM189" s="1"/>
      <c r="CN189" s="1"/>
      <c r="CO189" s="1"/>
      <c r="CP189" s="1"/>
      <c r="CQ189" s="1"/>
      <c r="CR189" s="1"/>
      <c r="CS189" s="1"/>
      <c r="CT189" s="1"/>
      <c r="CU189" s="1"/>
      <c r="CV189" s="1"/>
      <c r="CW189" s="1"/>
      <c r="CX189" s="34"/>
      <c r="CY189" s="34" t="s">
        <v>2542</v>
      </c>
      <c r="CZ189" s="34"/>
      <c r="DA189" s="34"/>
      <c r="DB189" s="34"/>
      <c r="DC189" s="34"/>
      <c r="DD189" s="34"/>
      <c r="DE189" s="34"/>
      <c r="DF189" s="34"/>
      <c r="DG189" s="34"/>
      <c r="DH189" s="34"/>
      <c r="DI189" s="34"/>
      <c r="DJ189" s="34"/>
      <c r="DK189" s="34"/>
      <c r="DL189" s="34"/>
      <c r="DM189" s="34"/>
      <c r="DN189" s="34"/>
      <c r="DO189" s="34"/>
      <c r="DP189" s="34"/>
      <c r="DQ189" s="34"/>
      <c r="DR189" s="34"/>
      <c r="DS189" s="34"/>
      <c r="DT189" s="34"/>
      <c r="DU189" s="34"/>
      <c r="DV189" s="34"/>
      <c r="DW189" s="34"/>
      <c r="DX189" s="34"/>
      <c r="DY189" s="34"/>
      <c r="DZ189" s="34"/>
      <c r="EA189" s="34"/>
      <c r="EB189" s="34"/>
      <c r="EC189" s="34"/>
      <c r="ED189" s="34"/>
      <c r="EE189" s="34"/>
      <c r="EF189" s="34"/>
      <c r="EG189" s="34"/>
      <c r="EH189" s="34"/>
      <c r="EI189" s="34"/>
      <c r="EJ189" s="34"/>
      <c r="EK189" s="34"/>
      <c r="EL189" s="34"/>
      <c r="EM189" s="34"/>
      <c r="EN189" s="34"/>
      <c r="EO189" s="34"/>
      <c r="EP189" s="34"/>
      <c r="EQ189" s="34"/>
      <c r="ER189" s="34"/>
      <c r="ES189" s="34"/>
      <c r="ET189" s="34"/>
      <c r="EU189" s="34"/>
      <c r="EV189" s="34"/>
      <c r="EW189" s="34" t="s">
        <v>50</v>
      </c>
      <c r="EX189" s="34"/>
    </row>
    <row r="190" spans="5:154">
      <c r="E190" s="34" t="s">
        <v>3040</v>
      </c>
      <c r="F190" s="80">
        <v>45177</v>
      </c>
      <c r="G190" s="34">
        <v>372936</v>
      </c>
      <c r="H190" s="34" t="s">
        <v>3726</v>
      </c>
      <c r="I190" s="34" t="s">
        <v>779</v>
      </c>
      <c r="J190" s="34" t="s">
        <v>395</v>
      </c>
      <c r="CM190" s="1"/>
      <c r="CN190" s="1"/>
      <c r="CO190" s="1"/>
      <c r="CP190" s="1"/>
      <c r="CQ190" s="1"/>
      <c r="CR190" s="1"/>
      <c r="CS190" s="1"/>
      <c r="CT190" s="1"/>
      <c r="CU190" s="1"/>
      <c r="CV190" s="1"/>
      <c r="CW190" s="1"/>
      <c r="CX190" s="34"/>
      <c r="CY190" s="34" t="s">
        <v>395</v>
      </c>
      <c r="CZ190" s="34"/>
      <c r="DA190" s="34" t="s">
        <v>50</v>
      </c>
      <c r="DB190" s="34"/>
      <c r="DC190" s="34"/>
      <c r="DD190" s="34"/>
      <c r="DE190" s="34"/>
      <c r="DF190" s="34"/>
      <c r="DG190" s="34"/>
      <c r="DH190" s="34"/>
      <c r="DI190" s="34"/>
      <c r="DJ190" s="34"/>
      <c r="DK190" s="34"/>
      <c r="DL190" s="34"/>
      <c r="DM190" s="34"/>
      <c r="DN190" s="34"/>
      <c r="DO190" s="34"/>
      <c r="DP190" s="34"/>
      <c r="DQ190" s="34"/>
      <c r="DR190" s="34"/>
      <c r="DS190" s="34"/>
      <c r="DT190" s="34"/>
      <c r="DU190" s="34"/>
      <c r="DV190" s="34"/>
      <c r="DW190" s="34"/>
      <c r="DX190" s="34"/>
      <c r="DY190" s="34"/>
      <c r="DZ190" s="34"/>
      <c r="EA190" s="34"/>
      <c r="EB190" s="34"/>
      <c r="EC190" s="34"/>
      <c r="ED190" s="34"/>
      <c r="EE190" s="34"/>
      <c r="EF190" s="34"/>
      <c r="EG190" s="34"/>
      <c r="EH190" s="34"/>
      <c r="EI190" s="34"/>
      <c r="EJ190" s="34"/>
      <c r="EK190" s="34"/>
      <c r="EL190" s="34"/>
      <c r="EM190" s="34"/>
      <c r="EN190" s="34"/>
      <c r="EO190" s="34"/>
      <c r="EP190" s="34"/>
      <c r="EQ190" s="34"/>
      <c r="ER190" s="34"/>
      <c r="ES190" s="34"/>
      <c r="ET190" s="34"/>
      <c r="EU190" s="34"/>
      <c r="EV190" s="34"/>
      <c r="EW190" s="34" t="s">
        <v>50</v>
      </c>
      <c r="EX190" s="34"/>
    </row>
    <row r="191" spans="5:154">
      <c r="E191" s="34" t="s">
        <v>18</v>
      </c>
      <c r="F191" s="80">
        <v>45178</v>
      </c>
      <c r="G191" s="34">
        <v>373007</v>
      </c>
      <c r="H191" s="34" t="s">
        <v>3604</v>
      </c>
      <c r="I191" s="34" t="s">
        <v>779</v>
      </c>
      <c r="J191" s="34" t="s">
        <v>395</v>
      </c>
      <c r="CX191" s="34"/>
      <c r="CY191" s="34"/>
      <c r="CZ191" s="34" t="s">
        <v>395</v>
      </c>
      <c r="DA191" s="34" t="s">
        <v>50</v>
      </c>
      <c r="DB191" s="34"/>
      <c r="DC191" s="34"/>
      <c r="DD191" s="34"/>
      <c r="DE191" s="34"/>
      <c r="DF191" s="34"/>
      <c r="DG191" s="34"/>
      <c r="DH191" s="34"/>
      <c r="DI191" s="34"/>
      <c r="DJ191" s="34"/>
      <c r="DK191" s="34"/>
      <c r="DL191" s="34"/>
      <c r="DM191" s="34"/>
      <c r="DN191" s="34"/>
      <c r="DO191" s="34"/>
      <c r="DP191" s="34"/>
      <c r="DQ191" s="34"/>
      <c r="DR191" s="34"/>
      <c r="DS191" s="34"/>
      <c r="DT191" s="34"/>
      <c r="DU191" s="34"/>
      <c r="DV191" s="34"/>
      <c r="DW191" s="34"/>
      <c r="DX191" s="34"/>
      <c r="DY191" s="34"/>
      <c r="DZ191" s="34"/>
      <c r="EA191" s="34"/>
      <c r="EB191" s="34"/>
      <c r="EC191" s="34"/>
      <c r="ED191" s="34"/>
      <c r="EE191" s="34"/>
      <c r="EF191" s="34"/>
      <c r="EG191" s="34"/>
      <c r="EH191" s="34"/>
      <c r="EI191" s="34"/>
      <c r="EJ191" s="34"/>
      <c r="EK191" s="34"/>
      <c r="EL191" s="34"/>
      <c r="EM191" s="34"/>
      <c r="EN191" s="34"/>
      <c r="EO191" s="34"/>
      <c r="EP191" s="34"/>
      <c r="EQ191" s="34"/>
      <c r="ER191" s="34"/>
      <c r="ES191" s="34"/>
      <c r="ET191" s="34"/>
      <c r="EU191" s="34"/>
      <c r="EV191" s="34"/>
      <c r="EW191" s="34" t="s">
        <v>50</v>
      </c>
      <c r="EX191" s="34"/>
    </row>
    <row r="192" spans="5:154" ht="30">
      <c r="E192" s="34" t="s">
        <v>18</v>
      </c>
      <c r="F192" s="80">
        <v>45181</v>
      </c>
      <c r="G192" s="34">
        <v>374291</v>
      </c>
      <c r="H192" s="34" t="s">
        <v>3820</v>
      </c>
      <c r="I192" s="34" t="s">
        <v>441</v>
      </c>
      <c r="J192" s="34" t="s">
        <v>395</v>
      </c>
      <c r="CX192" s="34"/>
      <c r="CY192" s="34"/>
      <c r="CZ192" s="34"/>
      <c r="DA192" s="35" t="s">
        <v>3588</v>
      </c>
      <c r="DB192" s="35"/>
      <c r="DC192" s="34" t="s">
        <v>50</v>
      </c>
      <c r="DD192" s="34"/>
      <c r="DE192" s="34"/>
      <c r="DF192" s="34"/>
      <c r="DG192" s="34"/>
      <c r="DH192" s="34"/>
      <c r="DI192" s="34"/>
      <c r="DJ192" s="34"/>
      <c r="DK192" s="34"/>
      <c r="DL192" s="34"/>
      <c r="DM192" s="34"/>
      <c r="DN192" s="34"/>
      <c r="DO192" s="34"/>
      <c r="DP192" s="34"/>
      <c r="DQ192" s="34"/>
      <c r="DR192" s="34"/>
      <c r="DS192" s="34"/>
      <c r="DT192" s="34"/>
      <c r="DU192" s="34"/>
      <c r="DV192" s="34"/>
      <c r="DW192" s="34"/>
      <c r="DX192" s="34"/>
      <c r="DY192" s="34"/>
      <c r="DZ192" s="34"/>
      <c r="EA192" s="34"/>
      <c r="EB192" s="34"/>
      <c r="EC192" s="34"/>
      <c r="ED192" s="34"/>
      <c r="EE192" s="34"/>
      <c r="EF192" s="34"/>
      <c r="EG192" s="34"/>
      <c r="EH192" s="34"/>
      <c r="EI192" s="34"/>
      <c r="EJ192" s="34"/>
      <c r="EK192" s="34"/>
      <c r="EL192" s="34"/>
      <c r="EM192" s="34"/>
      <c r="EN192" s="34"/>
      <c r="EO192" s="34"/>
      <c r="EP192" s="34"/>
      <c r="EQ192" s="34"/>
      <c r="ER192" s="34"/>
      <c r="ES192" s="34"/>
      <c r="ET192" s="34"/>
      <c r="EU192" s="34"/>
      <c r="EV192" s="34"/>
      <c r="EW192" s="34" t="s">
        <v>50</v>
      </c>
      <c r="EX192" s="34"/>
    </row>
    <row r="193" spans="5:154" ht="20.45" customHeight="1">
      <c r="E193" s="34" t="s">
        <v>18</v>
      </c>
      <c r="F193" s="80">
        <v>45181</v>
      </c>
      <c r="G193" s="34">
        <v>373508</v>
      </c>
      <c r="H193" s="34" t="s">
        <v>3820</v>
      </c>
      <c r="I193" s="34" t="s">
        <v>441</v>
      </c>
      <c r="J193" s="34" t="s">
        <v>395</v>
      </c>
      <c r="CX193" s="34"/>
      <c r="CY193" s="34"/>
      <c r="CZ193" s="34"/>
      <c r="DA193" s="35" t="s">
        <v>3843</v>
      </c>
      <c r="DB193" s="35"/>
      <c r="DC193" s="35"/>
      <c r="DD193" s="35"/>
      <c r="DE193" s="35"/>
      <c r="DF193" s="35"/>
      <c r="DG193" s="35"/>
      <c r="DH193" s="35"/>
      <c r="DI193" s="35"/>
      <c r="DJ193" s="35"/>
      <c r="DK193" s="35"/>
      <c r="DL193" s="35"/>
      <c r="DM193" s="35"/>
      <c r="DN193" s="35"/>
      <c r="DO193" s="35"/>
      <c r="DP193" s="35"/>
      <c r="DQ193" s="35"/>
      <c r="DR193" s="35"/>
      <c r="DS193" s="35"/>
      <c r="DT193" s="35"/>
      <c r="DU193" s="35"/>
      <c r="DV193" s="35"/>
      <c r="DW193" s="35"/>
      <c r="DX193" s="35"/>
      <c r="DY193" s="35"/>
      <c r="DZ193" s="35"/>
      <c r="EA193" s="35"/>
      <c r="EB193" s="35"/>
      <c r="EC193" s="35"/>
      <c r="ED193" s="35"/>
      <c r="EE193" s="35"/>
      <c r="EF193" s="35"/>
      <c r="EG193" s="35"/>
      <c r="EH193" s="35"/>
      <c r="EI193" s="35"/>
      <c r="EJ193" s="35"/>
      <c r="EK193" s="35"/>
      <c r="EL193" s="35"/>
      <c r="EM193" s="35"/>
      <c r="EN193" s="35"/>
      <c r="EO193" s="35"/>
      <c r="EP193" s="35"/>
      <c r="EQ193" s="35"/>
      <c r="ER193" s="35"/>
      <c r="ES193" s="35"/>
      <c r="ET193" s="35"/>
      <c r="EU193" s="35"/>
      <c r="EV193" s="35"/>
      <c r="EW193" s="34" t="s">
        <v>50</v>
      </c>
      <c r="EX193" s="34"/>
    </row>
    <row r="194" spans="5:154">
      <c r="E194" s="34" t="s">
        <v>18</v>
      </c>
      <c r="F194" s="80">
        <v>45181</v>
      </c>
      <c r="G194" s="410">
        <v>373808</v>
      </c>
      <c r="H194" s="34" t="s">
        <v>3729</v>
      </c>
      <c r="I194" s="34" t="s">
        <v>441</v>
      </c>
      <c r="J194" s="34" t="s">
        <v>395</v>
      </c>
      <c r="CX194" s="34"/>
      <c r="CY194" s="34"/>
      <c r="CZ194" s="34"/>
      <c r="DA194" s="34" t="s">
        <v>395</v>
      </c>
      <c r="DB194" s="34" t="s">
        <v>395</v>
      </c>
      <c r="DC194" s="34"/>
      <c r="DD194" s="34" t="s">
        <v>3848</v>
      </c>
      <c r="DE194" s="34"/>
      <c r="DF194" s="34" t="s">
        <v>1411</v>
      </c>
      <c r="DG194" s="34" t="s">
        <v>395</v>
      </c>
      <c r="DH194" s="34"/>
      <c r="DI194" s="34"/>
      <c r="DJ194" s="34" t="s">
        <v>3550</v>
      </c>
      <c r="DK194" s="34" t="s">
        <v>2247</v>
      </c>
      <c r="DL194" s="34"/>
      <c r="DM194" s="34" t="s">
        <v>50</v>
      </c>
      <c r="DN194" s="34"/>
      <c r="DO194" s="34"/>
      <c r="DP194" s="34"/>
      <c r="DQ194" s="34"/>
      <c r="DR194" s="34"/>
      <c r="DS194" s="34"/>
      <c r="DT194" s="34"/>
      <c r="DU194" s="34"/>
      <c r="DV194" s="34"/>
      <c r="DW194" s="34"/>
      <c r="DX194" s="34"/>
      <c r="DY194" s="34"/>
      <c r="DZ194" s="34"/>
      <c r="EA194" s="34"/>
      <c r="EB194" s="34"/>
      <c r="EC194" s="34"/>
      <c r="ED194" s="34"/>
      <c r="EE194" s="34"/>
      <c r="EF194" s="34"/>
      <c r="EG194" s="34"/>
      <c r="EH194" s="34"/>
      <c r="EI194" s="34"/>
      <c r="EJ194" s="34"/>
      <c r="EK194" s="34"/>
      <c r="EL194" s="34"/>
      <c r="EM194" s="34"/>
      <c r="EN194" s="34"/>
      <c r="EO194" s="34"/>
      <c r="EP194" s="34"/>
      <c r="EQ194" s="34"/>
      <c r="ER194" s="34"/>
      <c r="ES194" s="34"/>
      <c r="ET194" s="34"/>
      <c r="EU194" s="34"/>
      <c r="EV194" s="34"/>
      <c r="EW194" s="34" t="s">
        <v>50</v>
      </c>
      <c r="EX194" s="410"/>
    </row>
    <row r="195" spans="5:154" ht="18.600000000000001" customHeight="1">
      <c r="E195" s="34" t="s">
        <v>18</v>
      </c>
      <c r="F195" s="80">
        <v>45182</v>
      </c>
      <c r="G195" s="34">
        <v>374455</v>
      </c>
      <c r="H195" s="34" t="s">
        <v>3844</v>
      </c>
      <c r="I195" s="34" t="s">
        <v>2750</v>
      </c>
      <c r="J195" s="34" t="s">
        <v>395</v>
      </c>
      <c r="CX195" s="34"/>
      <c r="CY195" s="34"/>
      <c r="CZ195" s="34"/>
      <c r="DA195" s="34"/>
      <c r="DB195" s="35" t="s">
        <v>3845</v>
      </c>
      <c r="DC195" s="34" t="s">
        <v>50</v>
      </c>
      <c r="DD195" s="34"/>
      <c r="DE195" s="34"/>
      <c r="DF195" s="34"/>
      <c r="DG195" s="34"/>
      <c r="DH195" s="34"/>
      <c r="DI195" s="34"/>
      <c r="DJ195" s="34"/>
      <c r="DK195" s="34"/>
      <c r="DL195" s="34"/>
      <c r="DM195" s="34"/>
      <c r="DN195" s="34"/>
      <c r="DO195" s="34"/>
      <c r="DP195" s="34"/>
      <c r="DQ195" s="34"/>
      <c r="DR195" s="34"/>
      <c r="DS195" s="34"/>
      <c r="DT195" s="34"/>
      <c r="DU195" s="34"/>
      <c r="DV195" s="34"/>
      <c r="DW195" s="34"/>
      <c r="DX195" s="34"/>
      <c r="DY195" s="34"/>
      <c r="DZ195" s="34"/>
      <c r="EA195" s="34"/>
      <c r="EB195" s="34"/>
      <c r="EC195" s="34"/>
      <c r="ED195" s="34"/>
      <c r="EE195" s="34"/>
      <c r="EF195" s="34"/>
      <c r="EG195" s="34"/>
      <c r="EH195" s="34"/>
      <c r="EI195" s="34"/>
      <c r="EJ195" s="34"/>
      <c r="EK195" s="34"/>
      <c r="EL195" s="34"/>
      <c r="EM195" s="34"/>
      <c r="EN195" s="34"/>
      <c r="EO195" s="34"/>
      <c r="EP195" s="34"/>
      <c r="EQ195" s="34"/>
      <c r="ER195" s="34"/>
      <c r="ES195" s="34"/>
      <c r="ET195" s="34"/>
      <c r="EU195" s="34"/>
      <c r="EV195" s="34"/>
      <c r="EW195" s="34" t="s">
        <v>50</v>
      </c>
      <c r="EX195" s="410">
        <v>373808</v>
      </c>
    </row>
    <row r="196" spans="5:154">
      <c r="E196" s="34" t="s">
        <v>18</v>
      </c>
      <c r="F196" s="80">
        <v>45183</v>
      </c>
      <c r="G196" s="34">
        <v>374915</v>
      </c>
      <c r="H196" s="34" t="s">
        <v>3820</v>
      </c>
      <c r="I196" s="34" t="s">
        <v>441</v>
      </c>
      <c r="J196" s="34" t="s">
        <v>395</v>
      </c>
      <c r="CX196" s="1"/>
      <c r="CY196" s="1"/>
      <c r="CZ196" s="1"/>
      <c r="DA196" s="34"/>
      <c r="DB196" s="34"/>
      <c r="DC196" s="34" t="s">
        <v>2542</v>
      </c>
      <c r="DD196" s="34"/>
      <c r="DE196" s="34"/>
      <c r="DF196" s="34"/>
      <c r="DG196" s="34"/>
      <c r="DH196" s="34"/>
      <c r="DI196" s="34"/>
      <c r="DJ196" s="34"/>
      <c r="DK196" s="34"/>
      <c r="DL196" s="34"/>
      <c r="DM196" s="34"/>
      <c r="DN196" s="34"/>
      <c r="DO196" s="34"/>
      <c r="DP196" s="34"/>
      <c r="DQ196" s="34"/>
      <c r="DR196" s="34"/>
      <c r="DS196" s="34"/>
      <c r="DT196" s="34"/>
      <c r="DU196" s="34"/>
      <c r="DV196" s="34"/>
      <c r="DW196" s="34"/>
      <c r="DX196" s="34"/>
      <c r="DY196" s="34"/>
      <c r="DZ196" s="34"/>
      <c r="EA196" s="34"/>
      <c r="EB196" s="34"/>
      <c r="EC196" s="34"/>
      <c r="ED196" s="34"/>
      <c r="EE196" s="34"/>
      <c r="EF196" s="34"/>
      <c r="EG196" s="34"/>
      <c r="EH196" s="34"/>
      <c r="EI196" s="34"/>
      <c r="EJ196" s="34"/>
      <c r="EK196" s="34"/>
      <c r="EL196" s="34"/>
      <c r="EM196" s="34"/>
      <c r="EN196" s="34"/>
      <c r="EO196" s="34"/>
      <c r="EP196" s="34"/>
      <c r="EQ196" s="34"/>
      <c r="ER196" s="34"/>
      <c r="ES196" s="34"/>
      <c r="ET196" s="34"/>
      <c r="EU196" s="34"/>
      <c r="EV196" s="34"/>
      <c r="EW196" s="34" t="s">
        <v>50</v>
      </c>
      <c r="EX196" s="34">
        <v>375754</v>
      </c>
    </row>
    <row r="197" spans="5:154">
      <c r="E197" s="34" t="s">
        <v>18</v>
      </c>
      <c r="F197" s="80">
        <v>45183</v>
      </c>
      <c r="G197" s="34">
        <v>374876</v>
      </c>
      <c r="H197" s="34" t="s">
        <v>3682</v>
      </c>
      <c r="I197" s="34" t="s">
        <v>2248</v>
      </c>
      <c r="J197" s="34" t="s">
        <v>395</v>
      </c>
      <c r="CX197" s="1"/>
      <c r="CY197" s="1"/>
      <c r="CZ197" s="1"/>
      <c r="DA197" s="34"/>
      <c r="DB197" s="34"/>
      <c r="DC197" s="34" t="s">
        <v>395</v>
      </c>
      <c r="DD197" s="34" t="s">
        <v>50</v>
      </c>
      <c r="DE197" s="34"/>
      <c r="DF197" s="34"/>
      <c r="DG197" s="34"/>
      <c r="DH197" s="34"/>
      <c r="DI197" s="34"/>
      <c r="DJ197" s="34"/>
      <c r="DK197" s="34"/>
      <c r="DL197" s="34"/>
      <c r="DM197" s="34"/>
      <c r="DN197" s="34"/>
      <c r="DO197" s="34"/>
      <c r="DP197" s="34"/>
      <c r="DQ197" s="34"/>
      <c r="DR197" s="34"/>
      <c r="DS197" s="34"/>
      <c r="DT197" s="34"/>
      <c r="DU197" s="34"/>
      <c r="DV197" s="34"/>
      <c r="DW197" s="34"/>
      <c r="DX197" s="34"/>
      <c r="DY197" s="34"/>
      <c r="DZ197" s="34"/>
      <c r="EA197" s="34"/>
      <c r="EB197" s="34"/>
      <c r="EC197" s="34"/>
      <c r="ED197" s="34"/>
      <c r="EE197" s="34"/>
      <c r="EF197" s="34"/>
      <c r="EG197" s="34"/>
      <c r="EH197" s="34"/>
      <c r="EI197" s="34"/>
      <c r="EJ197" s="34"/>
      <c r="EK197" s="34"/>
      <c r="EL197" s="34"/>
      <c r="EM197" s="34"/>
      <c r="EN197" s="34"/>
      <c r="EO197" s="34"/>
      <c r="EP197" s="34"/>
      <c r="EQ197" s="34"/>
      <c r="ER197" s="34"/>
      <c r="ES197" s="34"/>
      <c r="ET197" s="34"/>
      <c r="EU197" s="34"/>
      <c r="EV197" s="34"/>
      <c r="EW197" s="34" t="s">
        <v>50</v>
      </c>
      <c r="EX197" s="34">
        <v>375366</v>
      </c>
    </row>
    <row r="198" spans="5:154">
      <c r="E198" s="34" t="s">
        <v>18</v>
      </c>
      <c r="F198" s="80">
        <v>45184</v>
      </c>
      <c r="G198" s="34">
        <v>375313</v>
      </c>
      <c r="H198" s="34" t="s">
        <v>3815</v>
      </c>
      <c r="I198" s="34" t="s">
        <v>3847</v>
      </c>
      <c r="J198" s="34" t="s">
        <v>395</v>
      </c>
      <c r="CX198" s="1"/>
      <c r="CY198" s="1"/>
      <c r="CZ198" s="1"/>
      <c r="DA198" s="1"/>
      <c r="DB198" s="34"/>
      <c r="DC198" s="34"/>
      <c r="DD198" s="34" t="s">
        <v>1467</v>
      </c>
      <c r="DE198" s="34"/>
      <c r="DF198" s="34" t="s">
        <v>50</v>
      </c>
      <c r="DG198" s="34"/>
      <c r="DH198" s="34"/>
      <c r="DI198" s="34"/>
      <c r="DJ198" s="34"/>
      <c r="DK198" s="34"/>
      <c r="DL198" s="34"/>
      <c r="DM198" s="34"/>
      <c r="DN198" s="34"/>
      <c r="DO198" s="34"/>
      <c r="DP198" s="34"/>
      <c r="DQ198" s="34"/>
      <c r="DR198" s="34"/>
      <c r="DS198" s="34"/>
      <c r="DT198" s="34"/>
      <c r="DU198" s="34"/>
      <c r="DV198" s="34"/>
      <c r="DW198" s="34"/>
      <c r="DX198" s="34"/>
      <c r="DY198" s="34"/>
      <c r="DZ198" s="34"/>
      <c r="EA198" s="34"/>
      <c r="EB198" s="34"/>
      <c r="EC198" s="34"/>
      <c r="ED198" s="34"/>
      <c r="EE198" s="34"/>
      <c r="EF198" s="34"/>
      <c r="EG198" s="34"/>
      <c r="EH198" s="34"/>
      <c r="EI198" s="34"/>
      <c r="EJ198" s="34"/>
      <c r="EK198" s="34"/>
      <c r="EL198" s="34"/>
      <c r="EM198" s="34"/>
      <c r="EN198" s="34"/>
      <c r="EO198" s="34"/>
      <c r="EP198" s="34"/>
      <c r="EQ198" s="34"/>
      <c r="ER198" s="34"/>
      <c r="ES198" s="34"/>
      <c r="ET198" s="34"/>
      <c r="EU198" s="34"/>
      <c r="EV198" s="34"/>
      <c r="EW198" s="34" t="s">
        <v>50</v>
      </c>
      <c r="EX198" s="34">
        <v>376028</v>
      </c>
    </row>
    <row r="199" spans="5:154">
      <c r="E199" s="34" t="s">
        <v>18</v>
      </c>
      <c r="F199" s="80">
        <v>45185</v>
      </c>
      <c r="G199" s="34">
        <v>375754</v>
      </c>
      <c r="H199" s="34" t="s">
        <v>3820</v>
      </c>
      <c r="I199" s="34" t="s">
        <v>3849</v>
      </c>
      <c r="J199" s="34" t="s">
        <v>395</v>
      </c>
      <c r="CX199" s="1"/>
      <c r="CY199" s="1"/>
      <c r="CZ199" s="1"/>
      <c r="DA199" s="1"/>
      <c r="DB199" s="34"/>
      <c r="DC199" s="34"/>
      <c r="DD199" s="34"/>
      <c r="DE199" s="34" t="s">
        <v>395</v>
      </c>
      <c r="DF199" s="34" t="s">
        <v>1411</v>
      </c>
      <c r="DG199" s="34" t="s">
        <v>2542</v>
      </c>
      <c r="DH199" s="34"/>
      <c r="DI199" s="34"/>
      <c r="DJ199" s="34"/>
      <c r="DK199" s="34"/>
      <c r="DL199" s="34"/>
      <c r="DM199" s="34"/>
      <c r="DN199" s="34"/>
      <c r="DO199" s="34"/>
      <c r="DP199" s="34"/>
      <c r="DQ199" s="34"/>
      <c r="DR199" s="34"/>
      <c r="DS199" s="34"/>
      <c r="DT199" s="34"/>
      <c r="DU199" s="34"/>
      <c r="DV199" s="34"/>
      <c r="DW199" s="34"/>
      <c r="DX199" s="34"/>
      <c r="DY199" s="34"/>
      <c r="DZ199" s="34"/>
      <c r="EA199" s="34"/>
      <c r="EB199" s="34"/>
      <c r="EC199" s="34"/>
      <c r="ED199" s="34"/>
      <c r="EE199" s="34"/>
      <c r="EF199" s="34"/>
      <c r="EG199" s="34"/>
      <c r="EH199" s="34"/>
      <c r="EI199" s="34"/>
      <c r="EJ199" s="34"/>
      <c r="EK199" s="34"/>
      <c r="EL199" s="34"/>
      <c r="EM199" s="34"/>
      <c r="EN199" s="34"/>
      <c r="EO199" s="34"/>
      <c r="EP199" s="34"/>
      <c r="EQ199" s="34"/>
      <c r="ER199" s="34"/>
      <c r="ES199" s="34"/>
      <c r="ET199" s="34"/>
      <c r="EU199" s="34"/>
      <c r="EV199" s="34"/>
      <c r="EW199" s="34" t="s">
        <v>50</v>
      </c>
      <c r="EX199" s="34">
        <v>375438</v>
      </c>
    </row>
    <row r="200" spans="5:154">
      <c r="E200" s="34" t="s">
        <v>18</v>
      </c>
      <c r="F200" s="80">
        <v>45186</v>
      </c>
      <c r="G200" s="34">
        <v>375366</v>
      </c>
      <c r="H200" s="34" t="s">
        <v>3561</v>
      </c>
      <c r="I200" s="34" t="s">
        <v>3445</v>
      </c>
      <c r="J200" s="34" t="s">
        <v>395</v>
      </c>
      <c r="CX200" s="1"/>
      <c r="CY200" s="1"/>
      <c r="CZ200" s="1"/>
      <c r="DA200" s="1"/>
      <c r="DB200" s="34"/>
      <c r="DC200" s="34"/>
      <c r="DD200" s="34"/>
      <c r="DE200" s="34"/>
      <c r="DF200" s="34" t="s">
        <v>395</v>
      </c>
      <c r="DG200" s="34" t="s">
        <v>2247</v>
      </c>
      <c r="DH200" s="34"/>
      <c r="DI200" s="34"/>
      <c r="DJ200" s="34"/>
      <c r="DK200" s="34"/>
      <c r="DL200" s="34"/>
      <c r="DM200" s="34"/>
      <c r="DN200" s="34"/>
      <c r="DO200" s="34"/>
      <c r="DP200" s="34"/>
      <c r="DQ200" s="34"/>
      <c r="DR200" s="34"/>
      <c r="DS200" s="34"/>
      <c r="DT200" s="34"/>
      <c r="DU200" s="34"/>
      <c r="DV200" s="34"/>
      <c r="DW200" s="34"/>
      <c r="DX200" s="34"/>
      <c r="DY200" s="34"/>
      <c r="DZ200" s="34"/>
      <c r="EA200" s="34"/>
      <c r="EB200" s="34"/>
      <c r="EC200" s="34"/>
      <c r="ED200" s="34"/>
      <c r="EE200" s="34"/>
      <c r="EF200" s="34"/>
      <c r="EG200" s="34"/>
      <c r="EH200" s="34"/>
      <c r="EI200" s="34"/>
      <c r="EJ200" s="34"/>
      <c r="EK200" s="34"/>
      <c r="EL200" s="34"/>
      <c r="EM200" s="34"/>
      <c r="EN200" s="34"/>
      <c r="EO200" s="34"/>
      <c r="EP200" s="34"/>
      <c r="EQ200" s="34"/>
      <c r="ER200" s="34"/>
      <c r="ES200" s="34"/>
      <c r="ET200" s="34"/>
      <c r="EU200" s="34"/>
      <c r="EV200" s="34"/>
      <c r="EW200" s="34" t="s">
        <v>50</v>
      </c>
      <c r="EX200" s="34">
        <v>376810</v>
      </c>
    </row>
    <row r="201" spans="5:154">
      <c r="E201" s="34" t="s">
        <v>18</v>
      </c>
      <c r="F201" s="80">
        <v>45186</v>
      </c>
      <c r="G201" s="34">
        <v>376028</v>
      </c>
      <c r="H201" s="34" t="s">
        <v>3820</v>
      </c>
      <c r="I201" s="34" t="s">
        <v>2259</v>
      </c>
      <c r="J201" s="34" t="s">
        <v>395</v>
      </c>
      <c r="CX201" s="1"/>
      <c r="CY201" s="1"/>
      <c r="CZ201" s="1"/>
      <c r="DA201" s="1"/>
      <c r="DB201" s="34"/>
      <c r="DC201" s="34"/>
      <c r="DD201" s="34"/>
      <c r="DE201" s="34"/>
      <c r="DF201" s="34" t="s">
        <v>2646</v>
      </c>
      <c r="DG201" s="34" t="s">
        <v>2542</v>
      </c>
      <c r="DH201" s="34"/>
      <c r="DI201" s="34"/>
      <c r="DJ201" s="34"/>
      <c r="DK201" s="34"/>
      <c r="DL201" s="34"/>
      <c r="DM201" s="34"/>
      <c r="DN201" s="34"/>
      <c r="DO201" s="34"/>
      <c r="DP201" s="34"/>
      <c r="DQ201" s="34"/>
      <c r="DR201" s="34"/>
      <c r="DS201" s="34"/>
      <c r="DT201" s="34"/>
      <c r="DU201" s="34"/>
      <c r="DV201" s="34"/>
      <c r="DW201" s="34"/>
      <c r="DX201" s="34"/>
      <c r="DY201" s="34"/>
      <c r="DZ201" s="34"/>
      <c r="EA201" s="34"/>
      <c r="EB201" s="34"/>
      <c r="EC201" s="34"/>
      <c r="ED201" s="34"/>
      <c r="EE201" s="34"/>
      <c r="EF201" s="34"/>
      <c r="EG201" s="34"/>
      <c r="EH201" s="34"/>
      <c r="EI201" s="34"/>
      <c r="EJ201" s="34"/>
      <c r="EK201" s="34"/>
      <c r="EL201" s="34"/>
      <c r="EM201" s="34"/>
      <c r="EN201" s="34"/>
      <c r="EO201" s="34"/>
      <c r="EP201" s="34"/>
      <c r="EQ201" s="34"/>
      <c r="ER201" s="34"/>
      <c r="ES201" s="34"/>
      <c r="ET201" s="34"/>
      <c r="EU201" s="34"/>
      <c r="EV201" s="34"/>
      <c r="EW201" s="34" t="s">
        <v>50</v>
      </c>
    </row>
    <row r="202" spans="5:154">
      <c r="E202" s="34" t="s">
        <v>18</v>
      </c>
      <c r="F202" s="80">
        <v>45186</v>
      </c>
      <c r="G202" s="34">
        <v>375438</v>
      </c>
      <c r="H202" s="34" t="s">
        <v>3820</v>
      </c>
      <c r="I202" s="34" t="s">
        <v>2259</v>
      </c>
      <c r="J202" s="34" t="s">
        <v>395</v>
      </c>
      <c r="CX202" s="1"/>
      <c r="CY202" s="1"/>
      <c r="CZ202" s="1"/>
      <c r="DA202" s="1"/>
      <c r="DB202" s="34"/>
      <c r="DC202" s="34"/>
      <c r="DD202" s="34"/>
      <c r="DE202" s="34"/>
      <c r="DF202" s="34" t="s">
        <v>1411</v>
      </c>
      <c r="DG202" s="34" t="s">
        <v>2542</v>
      </c>
      <c r="DH202" s="34"/>
      <c r="DI202" s="34"/>
      <c r="DJ202" s="34"/>
      <c r="DK202" s="34"/>
      <c r="DL202" s="34"/>
      <c r="DM202" s="34"/>
      <c r="DN202" s="34"/>
      <c r="DO202" s="34"/>
      <c r="DP202" s="34"/>
      <c r="DQ202" s="34"/>
      <c r="DR202" s="34"/>
      <c r="DS202" s="34"/>
      <c r="DT202" s="34"/>
      <c r="DU202" s="34"/>
      <c r="DV202" s="34"/>
      <c r="DW202" s="34"/>
      <c r="DX202" s="34"/>
      <c r="DY202" s="34"/>
      <c r="DZ202" s="34"/>
      <c r="EA202" s="34"/>
      <c r="EB202" s="34"/>
      <c r="EC202" s="34"/>
      <c r="ED202" s="34"/>
      <c r="EE202" s="34"/>
      <c r="EF202" s="34"/>
      <c r="EG202" s="34"/>
      <c r="EH202" s="34"/>
      <c r="EI202" s="34"/>
      <c r="EJ202" s="34"/>
      <c r="EK202" s="34"/>
      <c r="EL202" s="34"/>
      <c r="EM202" s="34"/>
      <c r="EN202" s="34"/>
      <c r="EO202" s="34"/>
      <c r="EP202" s="34"/>
      <c r="EQ202" s="34"/>
      <c r="ER202" s="34"/>
      <c r="ES202" s="34"/>
      <c r="ET202" s="34"/>
      <c r="EU202" s="34"/>
      <c r="EV202" s="34"/>
      <c r="EW202" s="34" t="s">
        <v>50</v>
      </c>
    </row>
    <row r="203" spans="5:154" ht="18.75" customHeight="1">
      <c r="E203" s="34" t="s">
        <v>3040</v>
      </c>
      <c r="F203" s="80">
        <v>45188</v>
      </c>
      <c r="G203" s="34">
        <v>376810</v>
      </c>
      <c r="H203" s="34" t="s">
        <v>3561</v>
      </c>
      <c r="I203" s="34" t="s">
        <v>1451</v>
      </c>
      <c r="J203" s="34" t="s">
        <v>395</v>
      </c>
      <c r="CX203" s="1"/>
      <c r="CY203" s="1"/>
      <c r="CZ203" s="1"/>
      <c r="DA203" s="1"/>
      <c r="DB203" s="31"/>
      <c r="DC203" s="31"/>
      <c r="DD203" s="31"/>
      <c r="DE203" s="34"/>
      <c r="DF203" s="34"/>
      <c r="DG203" s="34" t="s">
        <v>2646</v>
      </c>
      <c r="DH203" s="241" t="s">
        <v>3863</v>
      </c>
      <c r="DI203" s="241"/>
      <c r="DJ203" s="241"/>
      <c r="DK203" s="241"/>
      <c r="DL203" s="241" t="s">
        <v>2407</v>
      </c>
      <c r="DM203" s="35" t="s">
        <v>3872</v>
      </c>
      <c r="DN203" s="35" t="s">
        <v>1411</v>
      </c>
      <c r="DO203" s="35" t="s">
        <v>1467</v>
      </c>
      <c r="DP203" s="35"/>
      <c r="DQ203" s="35"/>
      <c r="DR203" s="35"/>
      <c r="DS203" s="35"/>
      <c r="DT203" s="35"/>
      <c r="DU203" s="35"/>
      <c r="DV203" s="35"/>
      <c r="DW203" s="35"/>
      <c r="DX203" s="35"/>
      <c r="DY203" s="35"/>
      <c r="DZ203" s="35"/>
      <c r="EA203" s="35"/>
      <c r="EB203" s="35"/>
      <c r="EC203" s="35"/>
      <c r="ED203" s="35"/>
      <c r="EE203" s="35"/>
      <c r="EF203" s="35"/>
      <c r="EG203" s="35"/>
      <c r="EH203" s="35"/>
      <c r="EI203" s="35"/>
      <c r="EJ203" s="35"/>
      <c r="EK203" s="35"/>
      <c r="EL203" s="35"/>
      <c r="EM203" s="35"/>
      <c r="EN203" s="35"/>
      <c r="EO203" s="35"/>
      <c r="EP203" s="35"/>
      <c r="EQ203" s="35"/>
      <c r="ER203" s="35"/>
      <c r="ES203" s="35"/>
      <c r="ET203" s="35"/>
      <c r="EU203" s="35"/>
      <c r="EV203" s="35"/>
      <c r="EW203" s="34" t="s">
        <v>50</v>
      </c>
      <c r="EX203" s="34">
        <v>376810</v>
      </c>
    </row>
    <row r="204" spans="5:154" ht="21" customHeight="1">
      <c r="E204" s="34" t="s">
        <v>3040</v>
      </c>
      <c r="F204" s="80">
        <v>45189</v>
      </c>
      <c r="G204" s="34">
        <v>376996</v>
      </c>
      <c r="H204" s="34" t="s">
        <v>3818</v>
      </c>
      <c r="I204" s="34" t="s">
        <v>441</v>
      </c>
      <c r="J204" s="34" t="s">
        <v>395</v>
      </c>
      <c r="CX204" s="1"/>
      <c r="CY204" s="1"/>
      <c r="CZ204" s="1"/>
      <c r="DA204" s="1"/>
      <c r="DB204" s="1"/>
      <c r="DC204" s="1"/>
      <c r="DD204" s="1"/>
      <c r="DE204" s="34"/>
      <c r="DF204" s="34"/>
      <c r="DG204" s="34"/>
      <c r="DH204" s="35" t="s">
        <v>3862</v>
      </c>
      <c r="DI204" s="34" t="s">
        <v>395</v>
      </c>
      <c r="DJ204" s="35" t="s">
        <v>3864</v>
      </c>
      <c r="DK204" s="35"/>
      <c r="DL204" s="35" t="s">
        <v>3870</v>
      </c>
      <c r="DM204" s="35" t="s">
        <v>50</v>
      </c>
      <c r="DN204" s="35"/>
      <c r="DO204" s="35"/>
      <c r="DP204" s="35"/>
      <c r="DQ204" s="35"/>
      <c r="DR204" s="35"/>
      <c r="DS204" s="35"/>
      <c r="DT204" s="35"/>
      <c r="DU204" s="35"/>
      <c r="DV204" s="35"/>
      <c r="DW204" s="35"/>
      <c r="DX204" s="35"/>
      <c r="DY204" s="35"/>
      <c r="DZ204" s="35"/>
      <c r="EA204" s="35"/>
      <c r="EB204" s="35"/>
      <c r="EC204" s="35"/>
      <c r="ED204" s="35"/>
      <c r="EE204" s="35"/>
      <c r="EF204" s="35"/>
      <c r="EG204" s="35"/>
      <c r="EH204" s="35"/>
      <c r="EI204" s="35"/>
      <c r="EJ204" s="35"/>
      <c r="EK204" s="35"/>
      <c r="EL204" s="35"/>
      <c r="EM204" s="35"/>
      <c r="EN204" s="35"/>
      <c r="EO204" s="35"/>
      <c r="EP204" s="35"/>
      <c r="EQ204" s="35"/>
      <c r="ER204" s="35"/>
      <c r="ES204" s="35"/>
      <c r="ET204" s="35"/>
      <c r="EU204" s="35"/>
      <c r="EV204" s="35"/>
      <c r="EW204" s="34" t="s">
        <v>50</v>
      </c>
      <c r="EX204" s="34">
        <v>376996</v>
      </c>
    </row>
    <row r="205" spans="5:154">
      <c r="E205" s="34" t="s">
        <v>3040</v>
      </c>
      <c r="F205" s="80">
        <v>45189</v>
      </c>
      <c r="G205" s="34">
        <v>376990</v>
      </c>
      <c r="H205" s="34" t="s">
        <v>3815</v>
      </c>
      <c r="I205" s="34" t="s">
        <v>1451</v>
      </c>
      <c r="J205" s="34" t="s">
        <v>395</v>
      </c>
      <c r="CX205" s="1"/>
      <c r="CY205" s="1"/>
      <c r="CZ205" s="1"/>
      <c r="DA205" s="1"/>
      <c r="DB205" s="1"/>
      <c r="DC205" s="1"/>
      <c r="DD205" s="1"/>
      <c r="DE205" s="34"/>
      <c r="DF205" s="34"/>
      <c r="DG205" s="34"/>
      <c r="DH205" s="34" t="s">
        <v>2646</v>
      </c>
      <c r="DI205" s="34" t="s">
        <v>2542</v>
      </c>
      <c r="DJ205" s="34" t="s">
        <v>367</v>
      </c>
      <c r="DK205" s="34"/>
      <c r="DL205" s="34"/>
      <c r="DM205" s="34"/>
      <c r="DN205" s="34"/>
      <c r="DO205" s="34"/>
      <c r="DP205" s="34"/>
      <c r="DQ205" s="34"/>
      <c r="DR205" s="34"/>
      <c r="DS205" s="34"/>
      <c r="DT205" s="34"/>
      <c r="DU205" s="34"/>
      <c r="DV205" s="34"/>
      <c r="DW205" s="34"/>
      <c r="DX205" s="34"/>
      <c r="DY205" s="34"/>
      <c r="DZ205" s="34"/>
      <c r="EA205" s="34"/>
      <c r="EB205" s="34"/>
      <c r="EC205" s="34"/>
      <c r="ED205" s="34"/>
      <c r="EE205" s="34"/>
      <c r="EF205" s="34"/>
      <c r="EG205" s="34"/>
      <c r="EH205" s="34"/>
      <c r="EI205" s="34"/>
      <c r="EJ205" s="34"/>
      <c r="EK205" s="34"/>
      <c r="EL205" s="34"/>
      <c r="EM205" s="34"/>
      <c r="EN205" s="34"/>
      <c r="EO205" s="34"/>
      <c r="EP205" s="34"/>
      <c r="EQ205" s="34"/>
      <c r="ER205" s="34"/>
      <c r="ES205" s="34"/>
      <c r="ET205" s="34"/>
      <c r="EU205" s="34"/>
      <c r="EV205" s="34"/>
      <c r="EW205" s="34" t="s">
        <v>50</v>
      </c>
      <c r="EX205" s="34">
        <v>377072</v>
      </c>
    </row>
    <row r="206" spans="5:154">
      <c r="E206" s="34" t="s">
        <v>18</v>
      </c>
      <c r="F206" s="80">
        <v>45189</v>
      </c>
      <c r="G206" s="34">
        <v>377069</v>
      </c>
      <c r="H206" s="34" t="s">
        <v>3820</v>
      </c>
      <c r="I206" s="34" t="s">
        <v>2259</v>
      </c>
      <c r="J206" s="34" t="s">
        <v>395</v>
      </c>
      <c r="CX206" s="1"/>
      <c r="CY206" s="1"/>
      <c r="CZ206" s="1"/>
      <c r="DA206" s="1"/>
      <c r="DB206" s="1"/>
      <c r="DC206" s="1"/>
      <c r="DD206" s="1"/>
      <c r="DE206" s="34"/>
      <c r="DF206" s="34"/>
      <c r="DG206" s="34"/>
      <c r="DH206" s="34" t="s">
        <v>2063</v>
      </c>
      <c r="DI206" s="34"/>
      <c r="DJ206" s="34"/>
      <c r="DK206" s="34"/>
      <c r="DL206" s="34"/>
      <c r="DM206" s="34"/>
      <c r="DN206" s="34"/>
      <c r="DO206" s="34"/>
      <c r="DP206" s="34"/>
      <c r="DQ206" s="34"/>
      <c r="DR206" s="34"/>
      <c r="DS206" s="34"/>
      <c r="DT206" s="34"/>
      <c r="DU206" s="34"/>
      <c r="DV206" s="34"/>
      <c r="DW206" s="34"/>
      <c r="DX206" s="34"/>
      <c r="DY206" s="34"/>
      <c r="DZ206" s="34"/>
      <c r="EA206" s="34"/>
      <c r="EB206" s="34"/>
      <c r="EC206" s="34"/>
      <c r="ED206" s="34"/>
      <c r="EE206" s="34"/>
      <c r="EF206" s="34"/>
      <c r="EG206" s="34"/>
      <c r="EH206" s="34"/>
      <c r="EI206" s="34"/>
      <c r="EJ206" s="34"/>
      <c r="EK206" s="34"/>
      <c r="EL206" s="34"/>
      <c r="EM206" s="34"/>
      <c r="EN206" s="34"/>
      <c r="EO206" s="34"/>
      <c r="EP206" s="34"/>
      <c r="EQ206" s="34"/>
      <c r="ER206" s="34"/>
      <c r="ES206" s="34"/>
      <c r="ET206" s="34"/>
      <c r="EU206" s="34"/>
      <c r="EV206" s="34"/>
      <c r="EW206" s="34" t="s">
        <v>50</v>
      </c>
      <c r="EX206" s="34">
        <v>378150</v>
      </c>
    </row>
    <row r="207" spans="5:154" ht="14.25" customHeight="1">
      <c r="E207" s="34" t="s">
        <v>18</v>
      </c>
      <c r="F207" s="80">
        <v>45189</v>
      </c>
      <c r="G207" s="34">
        <v>377072</v>
      </c>
      <c r="H207" s="34" t="s">
        <v>3561</v>
      </c>
      <c r="I207" s="34" t="s">
        <v>2259</v>
      </c>
      <c r="J207" s="34" t="s">
        <v>395</v>
      </c>
      <c r="CX207" s="1"/>
      <c r="CY207" s="1"/>
      <c r="CZ207" s="1"/>
      <c r="DA207" s="1"/>
      <c r="DB207" s="1"/>
      <c r="DC207" s="1"/>
      <c r="DD207" s="1"/>
      <c r="DE207" s="34"/>
      <c r="DF207" s="34"/>
      <c r="DG207" s="34"/>
      <c r="DH207" s="241" t="s">
        <v>3863</v>
      </c>
      <c r="DI207" s="241"/>
      <c r="DJ207" s="241"/>
      <c r="DK207" s="241"/>
      <c r="DL207" s="241" t="s">
        <v>2407</v>
      </c>
      <c r="DM207" s="35" t="s">
        <v>3872</v>
      </c>
      <c r="DN207" s="35" t="s">
        <v>1411</v>
      </c>
      <c r="DO207" s="35" t="s">
        <v>1467</v>
      </c>
      <c r="DP207" s="35"/>
      <c r="DQ207" s="35"/>
      <c r="DR207" s="35"/>
      <c r="DS207" s="35"/>
      <c r="DT207" s="35"/>
      <c r="DU207" s="35"/>
      <c r="DV207" s="35"/>
      <c r="DW207" s="35"/>
      <c r="DX207" s="35"/>
      <c r="DY207" s="35"/>
      <c r="DZ207" s="35"/>
      <c r="EA207" s="35"/>
      <c r="EB207" s="35"/>
      <c r="EC207" s="35"/>
      <c r="ED207" s="35"/>
      <c r="EE207" s="35"/>
      <c r="EF207" s="35"/>
      <c r="EG207" s="35"/>
      <c r="EH207" s="35"/>
      <c r="EI207" s="35"/>
      <c r="EJ207" s="35"/>
      <c r="EK207" s="35"/>
      <c r="EL207" s="35"/>
      <c r="EM207" s="35"/>
      <c r="EN207" s="35"/>
      <c r="EO207" s="35"/>
      <c r="EP207" s="35"/>
      <c r="EQ207" s="35"/>
      <c r="ER207" s="35"/>
      <c r="ES207" s="35"/>
      <c r="ET207" s="35"/>
      <c r="EU207" s="35"/>
      <c r="EV207" s="35"/>
      <c r="EW207" s="34" t="s">
        <v>50</v>
      </c>
      <c r="EX207" s="34"/>
    </row>
    <row r="208" spans="5:154">
      <c r="E208" s="34" t="s">
        <v>18</v>
      </c>
      <c r="F208" s="80">
        <v>45189</v>
      </c>
      <c r="G208" s="34">
        <v>377180</v>
      </c>
      <c r="H208" s="34" t="s">
        <v>3820</v>
      </c>
      <c r="I208" s="34" t="s">
        <v>2259</v>
      </c>
      <c r="J208" s="34" t="s">
        <v>395</v>
      </c>
      <c r="CX208" s="1"/>
      <c r="CY208" s="1"/>
      <c r="CZ208" s="1"/>
      <c r="DA208" s="1"/>
      <c r="DB208" s="1"/>
      <c r="DC208" s="1"/>
      <c r="DD208" s="1"/>
      <c r="DE208" s="34"/>
      <c r="DF208" s="34"/>
      <c r="DG208" s="34"/>
      <c r="DH208" s="34" t="s">
        <v>1411</v>
      </c>
      <c r="DI208" s="34" t="s">
        <v>1467</v>
      </c>
      <c r="DJ208" s="34" t="s">
        <v>367</v>
      </c>
      <c r="DK208" s="34"/>
      <c r="DL208" s="34"/>
      <c r="DM208" s="34"/>
      <c r="DN208" s="34"/>
      <c r="DO208" s="34"/>
      <c r="DP208" s="34"/>
      <c r="DQ208" s="34"/>
      <c r="DR208" s="34"/>
      <c r="DS208" s="34"/>
      <c r="DT208" s="34"/>
      <c r="DU208" s="34"/>
      <c r="DV208" s="34"/>
      <c r="DW208" s="34"/>
      <c r="DX208" s="34"/>
      <c r="DY208" s="34"/>
      <c r="DZ208" s="34"/>
      <c r="EA208" s="34"/>
      <c r="EB208" s="34"/>
      <c r="EC208" s="34"/>
      <c r="ED208" s="34"/>
      <c r="EE208" s="34"/>
      <c r="EF208" s="34"/>
      <c r="EG208" s="34"/>
      <c r="EH208" s="34"/>
      <c r="EI208" s="34"/>
      <c r="EJ208" s="34"/>
      <c r="EK208" s="34"/>
      <c r="EL208" s="34"/>
      <c r="EM208" s="34"/>
      <c r="EN208" s="34"/>
      <c r="EO208" s="34"/>
      <c r="EP208" s="34"/>
      <c r="EQ208" s="34"/>
      <c r="ER208" s="34"/>
      <c r="ES208" s="34"/>
      <c r="ET208" s="34"/>
      <c r="EU208" s="34"/>
      <c r="EV208" s="34"/>
      <c r="EW208" s="34" t="s">
        <v>50</v>
      </c>
      <c r="EX208" s="34"/>
    </row>
    <row r="209" spans="5:154" ht="16.5" customHeight="1">
      <c r="E209" s="34" t="s">
        <v>18</v>
      </c>
      <c r="F209" s="80">
        <v>45189</v>
      </c>
      <c r="G209" s="34">
        <v>377117</v>
      </c>
      <c r="H209" s="34" t="s">
        <v>3820</v>
      </c>
      <c r="I209" s="34" t="s">
        <v>2259</v>
      </c>
      <c r="J209" s="34" t="s">
        <v>395</v>
      </c>
      <c r="CX209" s="1"/>
      <c r="CY209" s="1"/>
      <c r="CZ209" s="1"/>
      <c r="DA209" s="1"/>
      <c r="DB209" s="1"/>
      <c r="DC209" s="1"/>
      <c r="DD209" s="1"/>
      <c r="DE209" s="34"/>
      <c r="DF209" s="34"/>
      <c r="DG209" s="34"/>
      <c r="DH209" s="34" t="s">
        <v>1411</v>
      </c>
      <c r="DI209" s="34" t="s">
        <v>1467</v>
      </c>
      <c r="DJ209" s="34" t="s">
        <v>3271</v>
      </c>
      <c r="DK209" s="35" t="s">
        <v>3867</v>
      </c>
      <c r="DL209" s="155"/>
      <c r="DM209" s="155" t="s">
        <v>3874</v>
      </c>
      <c r="DN209" s="155"/>
      <c r="DO209" s="155"/>
      <c r="DP209" s="155"/>
      <c r="DQ209" s="155"/>
      <c r="DR209" s="155"/>
      <c r="DS209" s="155"/>
      <c r="DT209" s="155"/>
      <c r="DU209" s="155"/>
      <c r="DV209" s="155"/>
      <c r="DW209" s="155"/>
      <c r="DX209" s="155"/>
      <c r="DY209" s="155"/>
      <c r="DZ209" s="155"/>
      <c r="EA209" s="155"/>
      <c r="EB209" s="155"/>
      <c r="EC209" s="155"/>
      <c r="ED209" s="155"/>
      <c r="EE209" s="155"/>
      <c r="EF209" s="155"/>
      <c r="EG209" s="155"/>
      <c r="EH209" s="155"/>
      <c r="EI209" s="155"/>
      <c r="EJ209" s="155"/>
      <c r="EK209" s="155"/>
      <c r="EL209" s="155"/>
      <c r="EM209" s="155"/>
      <c r="EN209" s="155"/>
      <c r="EO209" s="155"/>
      <c r="EP209" s="155"/>
      <c r="EQ209" s="155"/>
      <c r="ER209" s="155"/>
      <c r="ES209" s="155"/>
      <c r="ET209" s="155"/>
      <c r="EU209" s="155"/>
      <c r="EV209" s="155"/>
      <c r="EW209" s="34" t="s">
        <v>50</v>
      </c>
      <c r="EX209" s="34">
        <v>376810</v>
      </c>
    </row>
    <row r="210" spans="5:154">
      <c r="E210" s="34" t="s">
        <v>3040</v>
      </c>
      <c r="F210" s="80">
        <v>45190</v>
      </c>
      <c r="G210" s="34">
        <v>377222</v>
      </c>
      <c r="H210" s="34" t="s">
        <v>3820</v>
      </c>
      <c r="I210" s="34" t="s">
        <v>2259</v>
      </c>
      <c r="J210" s="34" t="s">
        <v>395</v>
      </c>
      <c r="CX210" s="1"/>
      <c r="CY210" s="1"/>
      <c r="CZ210" s="1"/>
      <c r="DA210" s="1"/>
      <c r="DB210" s="1"/>
      <c r="DC210" s="1"/>
      <c r="DD210" s="1"/>
      <c r="DE210" s="34"/>
      <c r="DF210" s="34"/>
      <c r="DG210" s="34"/>
      <c r="DH210" s="34"/>
      <c r="DI210" s="34" t="s">
        <v>1467</v>
      </c>
      <c r="DJ210" s="34" t="s">
        <v>3271</v>
      </c>
      <c r="DK210" s="34"/>
      <c r="DL210" s="34"/>
      <c r="DM210" s="34"/>
      <c r="DN210" s="34"/>
      <c r="DO210" s="34"/>
      <c r="DP210" s="34"/>
      <c r="DQ210" s="34"/>
      <c r="DR210" s="34"/>
      <c r="DS210" s="34"/>
      <c r="DT210" s="34"/>
      <c r="DU210" s="34"/>
      <c r="DV210" s="34"/>
      <c r="DW210" s="34"/>
      <c r="DX210" s="34"/>
      <c r="DY210" s="34"/>
      <c r="DZ210" s="34"/>
      <c r="EA210" s="34"/>
      <c r="EB210" s="34"/>
      <c r="EC210" s="34"/>
      <c r="ED210" s="34"/>
      <c r="EE210" s="34"/>
      <c r="EF210" s="34"/>
      <c r="EG210" s="34"/>
      <c r="EH210" s="34"/>
      <c r="EI210" s="34"/>
      <c r="EJ210" s="34"/>
      <c r="EK210" s="34"/>
      <c r="EL210" s="34"/>
      <c r="EM210" s="34"/>
      <c r="EN210" s="34"/>
      <c r="EO210" s="34"/>
      <c r="EP210" s="34"/>
      <c r="EQ210" s="34"/>
      <c r="ER210" s="34"/>
      <c r="ES210" s="34"/>
      <c r="ET210" s="34"/>
      <c r="EU210" s="34"/>
      <c r="EV210" s="34"/>
      <c r="EW210" s="34" t="s">
        <v>50</v>
      </c>
      <c r="EX210" s="34">
        <v>377072</v>
      </c>
    </row>
    <row r="211" spans="5:154">
      <c r="E211" s="34" t="s">
        <v>125</v>
      </c>
      <c r="F211" s="80">
        <v>45190</v>
      </c>
      <c r="G211" s="34">
        <v>377648</v>
      </c>
      <c r="H211" s="34" t="s">
        <v>3865</v>
      </c>
      <c r="I211" s="34" t="s">
        <v>441</v>
      </c>
      <c r="J211" s="34" t="s">
        <v>395</v>
      </c>
      <c r="CX211" s="1"/>
      <c r="CY211" s="1"/>
      <c r="CZ211" s="1"/>
      <c r="DA211" s="1"/>
      <c r="DB211" s="1"/>
      <c r="DC211" s="1"/>
      <c r="DD211" s="1"/>
      <c r="DE211" s="34"/>
      <c r="DF211" s="34"/>
      <c r="DG211" s="34"/>
      <c r="DH211" s="34"/>
      <c r="DI211" s="34"/>
      <c r="DJ211" s="34" t="s">
        <v>3866</v>
      </c>
      <c r="DK211" s="34" t="s">
        <v>3868</v>
      </c>
      <c r="DL211" s="34"/>
      <c r="DM211" s="34" t="s">
        <v>367</v>
      </c>
      <c r="DN211" s="34"/>
      <c r="DO211" s="34"/>
      <c r="DP211" s="34"/>
      <c r="DQ211" s="34"/>
      <c r="DR211" s="34"/>
      <c r="DS211" s="34"/>
      <c r="DT211" s="34"/>
      <c r="DU211" s="34"/>
      <c r="DV211" s="34"/>
      <c r="DW211" s="34"/>
      <c r="DX211" s="34"/>
      <c r="DY211" s="34"/>
      <c r="DZ211" s="34"/>
      <c r="EA211" s="34"/>
      <c r="EB211" s="34"/>
      <c r="EC211" s="34"/>
      <c r="ED211" s="34"/>
      <c r="EE211" s="34"/>
      <c r="EF211" s="34"/>
      <c r="EG211" s="34"/>
      <c r="EH211" s="34"/>
      <c r="EI211" s="34"/>
      <c r="EJ211" s="34"/>
      <c r="EK211" s="34"/>
      <c r="EL211" s="34"/>
      <c r="EM211" s="34"/>
      <c r="EN211" s="34"/>
      <c r="EO211" s="34"/>
      <c r="EP211" s="34"/>
      <c r="EQ211" s="34"/>
      <c r="ER211" s="34"/>
      <c r="ES211" s="34"/>
      <c r="ET211" s="34"/>
      <c r="EU211" s="34"/>
      <c r="EV211" s="34"/>
      <c r="EW211" s="34" t="s">
        <v>50</v>
      </c>
      <c r="EX211" s="34">
        <v>377117</v>
      </c>
    </row>
    <row r="212" spans="5:154">
      <c r="E212" s="34" t="s">
        <v>3040</v>
      </c>
      <c r="F212" s="80">
        <v>45192</v>
      </c>
      <c r="G212" s="34">
        <v>378150</v>
      </c>
      <c r="H212" s="34" t="s">
        <v>3733</v>
      </c>
      <c r="I212" s="34" t="s">
        <v>3869</v>
      </c>
      <c r="J212" s="34" t="s">
        <v>395</v>
      </c>
      <c r="CX212" s="1"/>
      <c r="CY212" s="1"/>
      <c r="CZ212" s="1"/>
      <c r="DA212" s="1"/>
      <c r="DB212" s="1"/>
      <c r="DC212" s="1"/>
      <c r="DD212" s="1"/>
      <c r="DE212" s="34"/>
      <c r="DF212" s="34"/>
      <c r="DG212" s="34"/>
      <c r="DH212" s="34"/>
      <c r="DI212" s="34"/>
      <c r="DJ212" s="34"/>
      <c r="DK212" s="34" t="s">
        <v>2646</v>
      </c>
      <c r="DL212" s="34" t="s">
        <v>2542</v>
      </c>
      <c r="DM212" s="34"/>
      <c r="DN212" s="34"/>
      <c r="DO212" s="34"/>
      <c r="DP212" s="34"/>
      <c r="DQ212" s="34"/>
      <c r="DR212" s="34"/>
      <c r="DS212" s="34"/>
      <c r="DT212" s="34"/>
      <c r="DU212" s="34"/>
      <c r="DV212" s="34"/>
      <c r="DW212" s="34"/>
      <c r="DX212" s="34"/>
      <c r="DY212" s="34"/>
      <c r="DZ212" s="34"/>
      <c r="EA212" s="34"/>
      <c r="EB212" s="34"/>
      <c r="EC212" s="34"/>
      <c r="ED212" s="34"/>
      <c r="EE212" s="34"/>
      <c r="EF212" s="34"/>
      <c r="EG212" s="34"/>
      <c r="EH212" s="34"/>
      <c r="EI212" s="34"/>
      <c r="EJ212" s="34"/>
      <c r="EK212" s="34"/>
      <c r="EL212" s="34"/>
      <c r="EM212" s="34"/>
      <c r="EN212" s="34"/>
      <c r="EO212" s="34"/>
      <c r="EP212" s="34"/>
      <c r="EQ212" s="34"/>
      <c r="ER212" s="34"/>
      <c r="ES212" s="34"/>
      <c r="ET212" s="34"/>
      <c r="EU212" s="34"/>
      <c r="EV212" s="34"/>
      <c r="EW212" s="34" t="s">
        <v>50</v>
      </c>
      <c r="EX212" s="34">
        <v>378956</v>
      </c>
    </row>
    <row r="213" spans="5:154">
      <c r="E213" s="34" t="s">
        <v>3040</v>
      </c>
      <c r="F213" s="349">
        <v>45195</v>
      </c>
      <c r="G213" s="34">
        <v>378956</v>
      </c>
      <c r="H213" s="34" t="s">
        <v>3871</v>
      </c>
      <c r="I213" s="34" t="s">
        <v>1899</v>
      </c>
      <c r="J213" s="34" t="s">
        <v>395</v>
      </c>
      <c r="CX213" s="1"/>
      <c r="CY213" s="1"/>
      <c r="CZ213" s="1"/>
      <c r="DA213" s="1"/>
      <c r="DB213" s="1"/>
      <c r="DC213" s="1"/>
      <c r="DD213" s="1"/>
      <c r="DE213" s="1"/>
      <c r="DF213" s="34"/>
      <c r="DG213" s="34"/>
      <c r="DH213" s="34"/>
      <c r="DI213" s="34"/>
      <c r="DJ213" s="34"/>
      <c r="DK213" s="34"/>
      <c r="DL213" s="34"/>
      <c r="DM213" s="34" t="s">
        <v>395</v>
      </c>
      <c r="DN213" s="34" t="s">
        <v>3877</v>
      </c>
      <c r="DO213" s="34"/>
      <c r="DP213" s="34"/>
      <c r="DQ213" s="34"/>
      <c r="DR213" s="34"/>
      <c r="DS213" s="34"/>
      <c r="DT213" s="34"/>
      <c r="DU213" s="34"/>
      <c r="DV213" s="34"/>
      <c r="DW213" s="34"/>
      <c r="DX213" s="34"/>
      <c r="DY213" s="34"/>
      <c r="DZ213" s="34"/>
      <c r="EA213" s="34"/>
      <c r="EB213" s="34"/>
      <c r="EC213" s="34"/>
      <c r="ED213" s="34"/>
      <c r="EE213" s="34"/>
      <c r="EF213" s="34"/>
      <c r="EG213" s="34"/>
      <c r="EH213" s="34"/>
      <c r="EI213" s="34"/>
      <c r="EJ213" s="34"/>
      <c r="EK213" s="34"/>
      <c r="EL213" s="34"/>
      <c r="EM213" s="34"/>
      <c r="EN213" s="34"/>
      <c r="EO213" s="34"/>
      <c r="EP213" s="34"/>
      <c r="EQ213" s="34"/>
      <c r="ER213" s="34"/>
      <c r="ES213" s="34"/>
      <c r="ET213" s="34"/>
      <c r="EU213" s="34"/>
      <c r="EV213" s="34"/>
      <c r="EW213" s="34" t="s">
        <v>50</v>
      </c>
      <c r="EX213" s="34">
        <v>378636</v>
      </c>
    </row>
    <row r="214" spans="5:154">
      <c r="E214" s="34" t="s">
        <v>3040</v>
      </c>
      <c r="F214" s="80">
        <v>45195</v>
      </c>
      <c r="G214" s="34">
        <v>378636</v>
      </c>
      <c r="H214" s="34" t="s">
        <v>3718</v>
      </c>
      <c r="I214" s="34" t="s">
        <v>2259</v>
      </c>
      <c r="J214" s="34" t="s">
        <v>395</v>
      </c>
      <c r="DF214" s="34"/>
      <c r="DG214" s="34"/>
      <c r="DH214" s="34"/>
      <c r="DI214" s="34"/>
      <c r="DJ214" s="34"/>
      <c r="DK214" s="34"/>
      <c r="DL214" s="34"/>
      <c r="DM214" s="34" t="s">
        <v>395</v>
      </c>
      <c r="DN214" s="34"/>
      <c r="DO214" s="34"/>
      <c r="DP214" s="34"/>
      <c r="DQ214" s="34"/>
      <c r="DR214" s="34"/>
      <c r="DS214" s="34"/>
      <c r="DT214" s="34"/>
      <c r="DU214" s="34"/>
      <c r="DV214" s="34"/>
      <c r="DW214" s="34"/>
      <c r="DX214" s="34"/>
      <c r="DY214" s="34"/>
      <c r="DZ214" s="34"/>
      <c r="EA214" s="34"/>
      <c r="EB214" s="34"/>
      <c r="EC214" s="34"/>
      <c r="ED214" s="34"/>
      <c r="EE214" s="34"/>
      <c r="EF214" s="34"/>
      <c r="EG214" s="34"/>
      <c r="EH214" s="34"/>
      <c r="EI214" s="34"/>
      <c r="EJ214" s="34"/>
      <c r="EK214" s="34"/>
      <c r="EL214" s="34"/>
      <c r="EM214" s="34"/>
      <c r="EN214" s="34"/>
      <c r="EO214" s="34"/>
      <c r="EP214" s="34"/>
      <c r="EQ214" s="34"/>
      <c r="ER214" s="34"/>
      <c r="ES214" s="34"/>
      <c r="ET214" s="34"/>
      <c r="EU214" s="34"/>
      <c r="EV214" s="34"/>
      <c r="EW214" s="34" t="s">
        <v>50</v>
      </c>
    </row>
    <row r="215" spans="5:154">
      <c r="E215" s="34" t="s">
        <v>18</v>
      </c>
      <c r="F215" s="80">
        <v>45195</v>
      </c>
      <c r="G215" s="34">
        <v>378834</v>
      </c>
      <c r="H215" s="34" t="s">
        <v>3873</v>
      </c>
      <c r="I215" s="34" t="s">
        <v>441</v>
      </c>
      <c r="J215" s="34" t="s">
        <v>395</v>
      </c>
      <c r="DF215" s="34"/>
      <c r="DG215" s="34"/>
      <c r="DH215" s="34"/>
      <c r="DI215" s="34"/>
      <c r="DJ215" s="34"/>
      <c r="DK215" s="34"/>
      <c r="DL215" s="34"/>
      <c r="DM215" s="34" t="s">
        <v>2049</v>
      </c>
      <c r="DN215" s="34" t="s">
        <v>3878</v>
      </c>
      <c r="DO215" s="34"/>
      <c r="DP215" s="34"/>
      <c r="DQ215" s="34"/>
      <c r="DR215" s="34"/>
      <c r="DS215" s="34"/>
      <c r="DT215" s="34"/>
      <c r="DU215" s="34"/>
      <c r="DV215" s="34"/>
      <c r="DW215" s="34"/>
      <c r="DX215" s="34"/>
      <c r="DY215" s="34"/>
      <c r="DZ215" s="34"/>
      <c r="EA215" s="34"/>
      <c r="EB215" s="34"/>
      <c r="EC215" s="34"/>
      <c r="ED215" s="34"/>
      <c r="EE215" s="34"/>
      <c r="EF215" s="34"/>
      <c r="EG215" s="34"/>
      <c r="EH215" s="34"/>
      <c r="EI215" s="34"/>
      <c r="EJ215" s="34"/>
      <c r="EK215" s="34"/>
      <c r="EL215" s="34"/>
      <c r="EM215" s="34"/>
      <c r="EN215" s="34"/>
      <c r="EO215" s="34"/>
      <c r="EP215" s="34"/>
      <c r="EQ215" s="34"/>
      <c r="ER215" s="34"/>
      <c r="ES215" s="34"/>
      <c r="ET215" s="34"/>
      <c r="EU215" s="34"/>
      <c r="EV215" s="34"/>
      <c r="EW215" s="34" t="s">
        <v>50</v>
      </c>
    </row>
    <row r="216" spans="5:154">
      <c r="E216" s="34" t="s">
        <v>3040</v>
      </c>
      <c r="F216" s="80">
        <v>45196</v>
      </c>
      <c r="G216" s="34">
        <v>379199</v>
      </c>
      <c r="H216" s="34" t="s">
        <v>3871</v>
      </c>
      <c r="I216" s="34" t="s">
        <v>3875</v>
      </c>
      <c r="J216" s="34" t="s">
        <v>395</v>
      </c>
      <c r="DF216" s="31"/>
      <c r="DG216" s="31"/>
      <c r="DH216" s="31"/>
      <c r="DI216" s="31"/>
      <c r="DJ216" s="31"/>
      <c r="DK216" s="31"/>
      <c r="DL216" s="31"/>
      <c r="DM216" s="34"/>
      <c r="DN216" s="34" t="s">
        <v>3876</v>
      </c>
      <c r="DO216" s="34"/>
      <c r="DP216" s="34"/>
      <c r="DQ216" s="34"/>
      <c r="DR216" s="34"/>
      <c r="DS216" s="34"/>
      <c r="DT216" s="34"/>
      <c r="DU216" s="34"/>
      <c r="DV216" s="34"/>
      <c r="DW216" s="34"/>
      <c r="DX216" s="34"/>
      <c r="DY216" s="34"/>
      <c r="DZ216" s="34"/>
      <c r="EA216" s="34"/>
      <c r="EB216" s="34"/>
      <c r="EC216" s="34"/>
      <c r="ED216" s="34"/>
      <c r="EE216" s="34"/>
      <c r="EF216" s="34"/>
      <c r="EG216" s="34"/>
      <c r="EH216" s="34"/>
      <c r="EI216" s="34"/>
      <c r="EJ216" s="34"/>
      <c r="EK216" s="34"/>
      <c r="EL216" s="34"/>
      <c r="EM216" s="34"/>
      <c r="EN216" s="34"/>
      <c r="EO216" s="34"/>
      <c r="EP216" s="34"/>
      <c r="EQ216" s="34"/>
      <c r="ER216" s="34"/>
      <c r="ES216" s="34"/>
      <c r="ET216" s="34"/>
      <c r="EU216" s="34"/>
      <c r="EV216" s="34"/>
      <c r="EW216" s="34" t="s">
        <v>50</v>
      </c>
    </row>
    <row r="217" spans="5:154">
      <c r="E217" s="34" t="s">
        <v>18</v>
      </c>
      <c r="F217" s="80">
        <v>45196</v>
      </c>
      <c r="G217" s="34">
        <v>379472</v>
      </c>
      <c r="H217" s="34" t="s">
        <v>3871</v>
      </c>
      <c r="I217" s="34" t="s">
        <v>779</v>
      </c>
      <c r="J217" s="34" t="s">
        <v>395</v>
      </c>
      <c r="DF217" s="411"/>
      <c r="DG217" s="411"/>
      <c r="DH217" s="411"/>
      <c r="DI217" s="411"/>
      <c r="DJ217" s="411"/>
      <c r="DK217" s="34"/>
      <c r="DL217" s="34"/>
      <c r="DM217" s="34"/>
      <c r="DN217" s="34" t="s">
        <v>395</v>
      </c>
      <c r="DO217" s="34"/>
      <c r="DP217" s="34"/>
      <c r="DQ217" s="34"/>
      <c r="DR217" s="34"/>
      <c r="DS217" s="34"/>
      <c r="DT217" s="34"/>
      <c r="DU217" s="34"/>
      <c r="DV217" s="34"/>
      <c r="DW217" s="34"/>
      <c r="DX217" s="34"/>
      <c r="DY217" s="34"/>
      <c r="DZ217" s="34"/>
      <c r="EA217" s="34"/>
      <c r="EB217" s="34"/>
      <c r="EC217" s="34"/>
      <c r="ED217" s="34"/>
      <c r="EE217" s="34"/>
      <c r="EF217" s="34"/>
      <c r="EG217" s="34"/>
      <c r="EH217" s="34"/>
      <c r="EI217" s="34"/>
      <c r="EJ217" s="34"/>
      <c r="EK217" s="34"/>
      <c r="EL217" s="34"/>
      <c r="EM217" s="34"/>
      <c r="EN217" s="34"/>
      <c r="EO217" s="34"/>
      <c r="EP217" s="34"/>
      <c r="EQ217" s="34"/>
      <c r="ER217" s="34"/>
      <c r="ES217" s="34"/>
      <c r="ET217" s="34"/>
      <c r="EU217" s="34"/>
      <c r="EV217" s="34"/>
      <c r="EW217" s="34" t="s">
        <v>50</v>
      </c>
    </row>
    <row r="218" spans="5:154">
      <c r="E218" s="34" t="s">
        <v>3040</v>
      </c>
      <c r="F218" s="80">
        <v>45197</v>
      </c>
      <c r="G218" s="34">
        <v>379652</v>
      </c>
      <c r="H218" s="34" t="s">
        <v>3656</v>
      </c>
      <c r="I218" s="34" t="s">
        <v>2115</v>
      </c>
      <c r="J218" s="34" t="s">
        <v>395</v>
      </c>
      <c r="DF218" s="411"/>
      <c r="DG218" s="411"/>
      <c r="DH218" s="411"/>
      <c r="DI218" s="411"/>
      <c r="DJ218" s="411"/>
      <c r="DK218" s="411"/>
      <c r="DL218" s="411"/>
      <c r="DM218" s="34"/>
      <c r="DN218" s="34"/>
      <c r="DO218" s="34" t="s">
        <v>3550</v>
      </c>
      <c r="DP218" s="34" t="s">
        <v>2052</v>
      </c>
      <c r="DQ218" s="34"/>
      <c r="DR218" s="34"/>
      <c r="DS218" s="34"/>
      <c r="DT218" s="34"/>
      <c r="DU218" s="34"/>
      <c r="DV218" s="34"/>
      <c r="DW218" s="34"/>
      <c r="DX218" s="34"/>
      <c r="DY218" s="34"/>
      <c r="DZ218" s="34"/>
      <c r="EA218" s="34"/>
      <c r="EB218" s="34"/>
      <c r="EC218" s="34"/>
      <c r="ED218" s="34"/>
      <c r="EE218" s="34"/>
      <c r="EF218" s="34"/>
      <c r="EG218" s="34"/>
      <c r="EH218" s="34"/>
      <c r="EI218" s="34"/>
      <c r="EJ218" s="34"/>
      <c r="EK218" s="34"/>
      <c r="EL218" s="34"/>
      <c r="EM218" s="34"/>
      <c r="EN218" s="34"/>
      <c r="EO218" s="34"/>
      <c r="EP218" s="34"/>
      <c r="EQ218" s="34"/>
      <c r="ER218" s="34"/>
      <c r="ES218" s="34"/>
      <c r="ET218" s="34"/>
      <c r="EU218" s="34"/>
      <c r="EV218" s="34"/>
      <c r="EW218" s="34" t="s">
        <v>50</v>
      </c>
    </row>
    <row r="219" spans="5:154">
      <c r="E219" s="34" t="s">
        <v>3040</v>
      </c>
      <c r="F219" s="80">
        <v>45197</v>
      </c>
      <c r="G219" s="34">
        <v>379571</v>
      </c>
      <c r="H219" s="34" t="s">
        <v>3733</v>
      </c>
      <c r="I219" s="34" t="s">
        <v>3879</v>
      </c>
      <c r="J219" s="34" t="s">
        <v>395</v>
      </c>
      <c r="DF219" s="411"/>
      <c r="DG219" s="411"/>
      <c r="DH219" s="411"/>
      <c r="DI219" s="411"/>
      <c r="DJ219" s="411"/>
      <c r="DK219" s="411"/>
      <c r="DL219" s="411"/>
      <c r="DM219" s="34"/>
      <c r="DN219" s="34"/>
      <c r="DO219" s="34" t="s">
        <v>395</v>
      </c>
      <c r="DP219" s="34"/>
      <c r="DQ219" s="34"/>
      <c r="DR219" s="34"/>
      <c r="DS219" s="34"/>
      <c r="DT219" s="34"/>
      <c r="DU219" s="34"/>
      <c r="DV219" s="34"/>
      <c r="DW219" s="34"/>
      <c r="DX219" s="34"/>
      <c r="DY219" s="34"/>
      <c r="DZ219" s="34"/>
      <c r="EA219" s="34"/>
      <c r="EB219" s="34"/>
      <c r="EC219" s="34"/>
      <c r="ED219" s="34"/>
      <c r="EE219" s="34"/>
      <c r="EF219" s="34"/>
      <c r="EG219" s="34"/>
      <c r="EH219" s="34"/>
      <c r="EI219" s="34"/>
      <c r="EJ219" s="34"/>
      <c r="EK219" s="34"/>
      <c r="EL219" s="34"/>
      <c r="EM219" s="34"/>
      <c r="EN219" s="34"/>
      <c r="EO219" s="34"/>
      <c r="EP219" s="34"/>
      <c r="EQ219" s="34"/>
      <c r="ER219" s="34"/>
      <c r="ES219" s="34"/>
      <c r="ET219" s="34"/>
      <c r="EU219" s="34"/>
      <c r="EV219" s="34"/>
      <c r="EW219" s="34" t="s">
        <v>50</v>
      </c>
    </row>
    <row r="220" spans="5:154">
      <c r="E220" s="34" t="s">
        <v>3040</v>
      </c>
      <c r="F220" s="80">
        <v>45197</v>
      </c>
      <c r="G220" s="34">
        <v>378754</v>
      </c>
      <c r="H220" s="34" t="s">
        <v>1002</v>
      </c>
      <c r="I220" s="34" t="s">
        <v>2259</v>
      </c>
      <c r="J220" s="34" t="s">
        <v>395</v>
      </c>
      <c r="DF220" s="411"/>
      <c r="DG220" s="411"/>
      <c r="DH220" s="411"/>
      <c r="DI220" s="411"/>
      <c r="DJ220" s="411"/>
      <c r="DK220" s="411"/>
      <c r="DL220" s="411"/>
      <c r="DM220" s="31"/>
      <c r="DN220" s="31"/>
      <c r="DO220" s="31" t="s">
        <v>1411</v>
      </c>
      <c r="DP220" s="31"/>
      <c r="DQ220" s="34"/>
      <c r="DR220" s="34" t="s">
        <v>1467</v>
      </c>
      <c r="DS220" s="34"/>
      <c r="DT220" s="34"/>
      <c r="DU220" s="34"/>
      <c r="DV220" s="34"/>
      <c r="DW220" s="34"/>
      <c r="DX220" s="34"/>
      <c r="DY220" s="34"/>
      <c r="DZ220" s="34"/>
      <c r="EA220" s="34"/>
      <c r="EB220" s="34"/>
      <c r="EC220" s="34"/>
      <c r="ED220" s="34"/>
      <c r="EE220" s="34"/>
      <c r="EF220" s="34"/>
      <c r="EG220" s="34"/>
      <c r="EH220" s="34"/>
      <c r="EI220" s="34"/>
      <c r="EJ220" s="34"/>
      <c r="EK220" s="34"/>
      <c r="EL220" s="34"/>
      <c r="EM220" s="34"/>
      <c r="EN220" s="34"/>
      <c r="EO220" s="34"/>
      <c r="EP220" s="34"/>
      <c r="EQ220" s="34"/>
      <c r="ER220" s="34"/>
      <c r="ES220" s="34"/>
      <c r="ET220" s="34"/>
      <c r="EU220" s="34"/>
      <c r="EV220" s="34"/>
      <c r="EW220" s="34" t="s">
        <v>50</v>
      </c>
    </row>
    <row r="221" spans="5:154">
      <c r="E221" s="34" t="s">
        <v>3040</v>
      </c>
      <c r="F221" s="80">
        <v>45197</v>
      </c>
      <c r="G221" s="34">
        <v>379832</v>
      </c>
      <c r="H221" s="34" t="s">
        <v>3880</v>
      </c>
      <c r="I221" s="34" t="s">
        <v>518</v>
      </c>
      <c r="J221" s="34" t="s">
        <v>395</v>
      </c>
      <c r="DF221" s="411"/>
      <c r="DG221" s="411"/>
      <c r="DH221" s="411"/>
      <c r="DI221" s="411"/>
      <c r="DJ221" s="411"/>
      <c r="DK221" s="411"/>
      <c r="DL221" s="411"/>
      <c r="DM221" s="31"/>
      <c r="DN221" s="31"/>
      <c r="DO221" s="31" t="s">
        <v>1411</v>
      </c>
      <c r="DP221" s="31"/>
      <c r="DQ221" s="34"/>
      <c r="DR221" s="34"/>
      <c r="DS221" s="34" t="s">
        <v>1467</v>
      </c>
      <c r="DT221" s="34"/>
      <c r="DU221" s="34"/>
      <c r="DV221" s="34"/>
      <c r="DW221" s="34" t="s">
        <v>50</v>
      </c>
      <c r="DX221" s="34"/>
      <c r="DY221" s="34"/>
      <c r="DZ221" s="34"/>
      <c r="EA221" s="34"/>
      <c r="EB221" s="34"/>
      <c r="EC221" s="34"/>
      <c r="ED221" s="34"/>
      <c r="EE221" s="34"/>
      <c r="EF221" s="34"/>
      <c r="EG221" s="34"/>
      <c r="EH221" s="34"/>
      <c r="EI221" s="34"/>
      <c r="EJ221" s="34"/>
      <c r="EK221" s="34"/>
      <c r="EL221" s="34"/>
      <c r="EM221" s="34"/>
      <c r="EN221" s="34"/>
      <c r="EO221" s="34"/>
      <c r="EP221" s="34"/>
      <c r="EQ221" s="34"/>
      <c r="ER221" s="34"/>
      <c r="ES221" s="34"/>
      <c r="ET221" s="34"/>
      <c r="EU221" s="34"/>
      <c r="EV221" s="34"/>
      <c r="EW221" s="34" t="s">
        <v>50</v>
      </c>
    </row>
    <row r="222" spans="5:154">
      <c r="E222" s="34" t="s">
        <v>3040</v>
      </c>
      <c r="F222" s="80">
        <v>45198</v>
      </c>
      <c r="G222" s="34">
        <v>379889</v>
      </c>
      <c r="H222" s="34" t="s">
        <v>3881</v>
      </c>
      <c r="I222" s="34" t="s">
        <v>441</v>
      </c>
      <c r="J222" s="34" t="s">
        <v>395</v>
      </c>
      <c r="DF222" s="411"/>
      <c r="DG222" s="411"/>
      <c r="DH222" s="411"/>
      <c r="DI222" s="411"/>
      <c r="DJ222" s="411"/>
      <c r="DK222" s="411"/>
      <c r="DL222" s="411"/>
      <c r="DM222" s="34"/>
      <c r="DN222" s="34"/>
      <c r="DO222" s="413"/>
      <c r="DP222" s="34" t="s">
        <v>2052</v>
      </c>
      <c r="DQ222" s="34"/>
      <c r="DR222" s="34"/>
      <c r="DS222" s="34"/>
      <c r="DT222" s="34" t="s">
        <v>395</v>
      </c>
      <c r="DU222" s="34"/>
      <c r="DV222" s="34"/>
      <c r="DW222" s="34" t="s">
        <v>50</v>
      </c>
      <c r="DX222" s="34"/>
      <c r="DY222" s="34"/>
      <c r="DZ222" s="34"/>
      <c r="EA222" s="34"/>
      <c r="EB222" s="34"/>
      <c r="EC222" s="34"/>
      <c r="ED222" s="34"/>
      <c r="EE222" s="34"/>
      <c r="EF222" s="34"/>
      <c r="EG222" s="34"/>
      <c r="EH222" s="34"/>
      <c r="EI222" s="34"/>
      <c r="EJ222" s="34"/>
      <c r="EK222" s="34"/>
      <c r="EL222" s="34"/>
      <c r="EM222" s="34"/>
      <c r="EN222" s="34"/>
      <c r="EO222" s="34"/>
      <c r="EP222" s="34"/>
      <c r="EQ222" s="34"/>
      <c r="ER222" s="34"/>
      <c r="ES222" s="34"/>
      <c r="ET222" s="34"/>
      <c r="EU222" s="34"/>
      <c r="EV222" s="34"/>
      <c r="EW222" s="34" t="s">
        <v>50</v>
      </c>
      <c r="EX222" s="34">
        <v>379832</v>
      </c>
    </row>
    <row r="223" spans="5:154">
      <c r="E223" s="34" t="s">
        <v>3040</v>
      </c>
      <c r="F223" s="80">
        <v>45199</v>
      </c>
      <c r="G223" s="34">
        <v>380186</v>
      </c>
      <c r="H223" s="34" t="s">
        <v>3787</v>
      </c>
      <c r="I223" s="34" t="s">
        <v>1389</v>
      </c>
      <c r="J223" s="34" t="s">
        <v>395</v>
      </c>
      <c r="DF223" s="411"/>
      <c r="DG223" s="411"/>
      <c r="DH223" s="411"/>
      <c r="DI223" s="411"/>
      <c r="DJ223" s="411"/>
      <c r="DK223" s="411"/>
      <c r="DL223" s="411"/>
      <c r="DM223" s="411"/>
      <c r="DN223" s="411"/>
      <c r="DO223" s="412"/>
      <c r="DP223" s="34"/>
      <c r="DQ223" s="34" t="s">
        <v>3883</v>
      </c>
      <c r="DR223" s="34" t="s">
        <v>3883</v>
      </c>
      <c r="DS223" s="34"/>
      <c r="DT223" s="34"/>
      <c r="DU223" s="34"/>
      <c r="DV223" s="34"/>
      <c r="DW223" s="34" t="s">
        <v>50</v>
      </c>
      <c r="DX223" s="34"/>
      <c r="DY223" s="34"/>
      <c r="DZ223" s="34"/>
      <c r="EA223" s="34"/>
      <c r="EB223" s="34"/>
      <c r="EC223" s="34"/>
      <c r="ED223" s="34"/>
      <c r="EE223" s="34"/>
      <c r="EF223" s="34"/>
      <c r="EG223" s="34"/>
      <c r="EH223" s="34"/>
      <c r="EI223" s="34"/>
      <c r="EJ223" s="34"/>
      <c r="EK223" s="34"/>
      <c r="EL223" s="34"/>
      <c r="EM223" s="34"/>
      <c r="EN223" s="34"/>
      <c r="EO223" s="34"/>
      <c r="EP223" s="34"/>
      <c r="EQ223" s="34"/>
      <c r="ER223" s="34"/>
      <c r="ES223" s="34"/>
      <c r="ET223" s="34"/>
      <c r="EU223" s="34"/>
      <c r="EV223" s="34"/>
      <c r="EW223" s="34" t="s">
        <v>50</v>
      </c>
      <c r="EX223" s="34">
        <v>379889</v>
      </c>
    </row>
    <row r="224" spans="5:154">
      <c r="E224" s="34" t="s">
        <v>18</v>
      </c>
      <c r="F224" s="80">
        <v>45199</v>
      </c>
      <c r="G224" s="34">
        <v>380286</v>
      </c>
      <c r="H224" s="34" t="s">
        <v>3726</v>
      </c>
      <c r="I224" s="34" t="s">
        <v>2259</v>
      </c>
      <c r="J224" s="34" t="s">
        <v>395</v>
      </c>
      <c r="DF224" s="411"/>
      <c r="DG224" s="411"/>
      <c r="DH224" s="411"/>
      <c r="DI224" s="411"/>
      <c r="DJ224" s="411"/>
      <c r="DK224" s="411"/>
      <c r="DL224" s="411"/>
      <c r="DM224" s="411"/>
      <c r="DN224" s="411"/>
      <c r="DO224" s="412"/>
      <c r="DP224" s="34"/>
      <c r="DQ224" s="34" t="s">
        <v>395</v>
      </c>
      <c r="DR224" s="34"/>
      <c r="DS224" s="34" t="s">
        <v>3893</v>
      </c>
      <c r="DT224" s="34"/>
      <c r="DU224" s="34"/>
      <c r="DV224" s="34"/>
      <c r="DW224" s="34"/>
      <c r="DX224" s="34"/>
      <c r="DY224" s="34"/>
      <c r="DZ224" s="34"/>
      <c r="EA224" s="34"/>
      <c r="EB224" s="34"/>
      <c r="EC224" s="34"/>
      <c r="ED224" s="34"/>
      <c r="EE224" s="34"/>
      <c r="EF224" s="34"/>
      <c r="EG224" s="34"/>
      <c r="EH224" s="34"/>
      <c r="EI224" s="34"/>
      <c r="EJ224" s="34"/>
      <c r="EK224" s="34"/>
      <c r="EL224" s="34"/>
      <c r="EM224" s="34"/>
      <c r="EN224" s="34"/>
      <c r="EO224" s="34"/>
      <c r="EP224" s="34"/>
      <c r="EQ224" s="34"/>
      <c r="ER224" s="34"/>
      <c r="ES224" s="34"/>
      <c r="ET224" s="34"/>
      <c r="EU224" s="34"/>
      <c r="EV224" s="34"/>
      <c r="EW224" s="34" t="s">
        <v>50</v>
      </c>
      <c r="EX224" s="34">
        <v>380186</v>
      </c>
    </row>
    <row r="225" spans="5:155">
      <c r="E225" s="34" t="s">
        <v>18</v>
      </c>
      <c r="F225" s="80">
        <v>45199</v>
      </c>
      <c r="G225" s="34">
        <v>380285</v>
      </c>
      <c r="H225" s="34" t="s">
        <v>3726</v>
      </c>
      <c r="I225" s="34" t="s">
        <v>2259</v>
      </c>
      <c r="J225" s="34" t="s">
        <v>395</v>
      </c>
      <c r="DF225" s="411"/>
      <c r="DG225" s="411"/>
      <c r="DH225" s="411"/>
      <c r="DI225" s="411"/>
      <c r="DJ225" s="411"/>
      <c r="DK225" s="411"/>
      <c r="DL225" s="411"/>
      <c r="DM225" s="411"/>
      <c r="DN225" s="411"/>
      <c r="DO225" s="412"/>
      <c r="DP225" s="34"/>
      <c r="DQ225" s="34" t="s">
        <v>395</v>
      </c>
      <c r="DR225" s="34"/>
      <c r="DS225" s="34" t="s">
        <v>3892</v>
      </c>
      <c r="DT225" s="34" t="s">
        <v>3911</v>
      </c>
      <c r="DU225" s="34" t="s">
        <v>2970</v>
      </c>
      <c r="DV225" s="34"/>
      <c r="DW225" s="34"/>
      <c r="DX225" s="34"/>
      <c r="DY225" s="34"/>
      <c r="DZ225" s="34"/>
      <c r="EA225" s="34"/>
      <c r="EB225" s="34"/>
      <c r="EC225" s="34"/>
      <c r="ED225" s="34"/>
      <c r="EE225" s="34"/>
      <c r="EF225" s="34"/>
      <c r="EG225" s="34"/>
      <c r="EH225" s="34"/>
      <c r="EI225" s="34"/>
      <c r="EJ225" s="34"/>
      <c r="EK225" s="34"/>
      <c r="EL225" s="34"/>
      <c r="EM225" s="34"/>
      <c r="EN225" s="34"/>
      <c r="EO225" s="34"/>
      <c r="EP225" s="34"/>
      <c r="EQ225" s="34"/>
      <c r="ER225" s="34"/>
      <c r="ES225" s="34"/>
      <c r="ET225" s="34"/>
      <c r="EU225" s="34"/>
      <c r="EV225" s="34"/>
      <c r="EW225" s="34" t="s">
        <v>50</v>
      </c>
      <c r="EX225" s="34">
        <v>383532</v>
      </c>
    </row>
    <row r="226" spans="5:155">
      <c r="E226" s="34" t="s">
        <v>3040</v>
      </c>
      <c r="F226" s="80">
        <v>45198</v>
      </c>
      <c r="G226" s="34">
        <v>380039</v>
      </c>
      <c r="H226" s="34" t="s">
        <v>3884</v>
      </c>
      <c r="I226" s="34" t="s">
        <v>2259</v>
      </c>
      <c r="J226" s="34" t="s">
        <v>395</v>
      </c>
      <c r="DP226" s="34" t="s">
        <v>3885</v>
      </c>
      <c r="DQ226" s="34" t="s">
        <v>50</v>
      </c>
      <c r="DR226" s="34"/>
      <c r="DS226" s="34"/>
      <c r="DT226" s="34"/>
      <c r="DU226" s="34"/>
      <c r="DV226" s="34"/>
      <c r="DW226" s="34"/>
      <c r="DX226" s="34"/>
      <c r="DY226" s="34"/>
      <c r="DZ226" s="34"/>
      <c r="EA226" s="34"/>
      <c r="EB226" s="34"/>
      <c r="EC226" s="34"/>
      <c r="ED226" s="34"/>
      <c r="EE226" s="34"/>
      <c r="EF226" s="34"/>
      <c r="EG226" s="34"/>
      <c r="EH226" s="34"/>
      <c r="EI226" s="34"/>
      <c r="EJ226" s="34"/>
      <c r="EK226" s="34"/>
      <c r="EL226" s="34"/>
      <c r="EM226" s="34"/>
      <c r="EN226" s="34"/>
      <c r="EO226" s="34"/>
      <c r="EP226" s="34"/>
      <c r="EQ226" s="34"/>
      <c r="ER226" s="34"/>
      <c r="ES226" s="34"/>
      <c r="ET226" s="34"/>
      <c r="EU226" s="34"/>
      <c r="EV226" s="34"/>
      <c r="EW226" s="34" t="s">
        <v>50</v>
      </c>
    </row>
    <row r="227" spans="5:155">
      <c r="E227" s="34" t="s">
        <v>3040</v>
      </c>
      <c r="F227" s="80">
        <v>45202</v>
      </c>
      <c r="G227" s="34">
        <v>380523</v>
      </c>
      <c r="H227" s="34" t="s">
        <v>3886</v>
      </c>
      <c r="I227" s="34" t="s">
        <v>2259</v>
      </c>
      <c r="J227" s="34" t="s">
        <v>395</v>
      </c>
      <c r="DP227" s="414"/>
      <c r="DQ227" s="34"/>
      <c r="DR227" s="34" t="s">
        <v>2542</v>
      </c>
      <c r="DS227" s="34" t="s">
        <v>50</v>
      </c>
      <c r="DT227" s="34"/>
      <c r="DU227" s="34"/>
      <c r="DV227" s="34"/>
      <c r="DW227" s="34"/>
      <c r="DX227" s="34"/>
      <c r="DY227" s="34"/>
      <c r="DZ227" s="34"/>
      <c r="EA227" s="34"/>
      <c r="EB227" s="34"/>
      <c r="EC227" s="34"/>
      <c r="ED227" s="34"/>
      <c r="EE227" s="34"/>
      <c r="EF227" s="34"/>
      <c r="EG227" s="34"/>
      <c r="EH227" s="34"/>
      <c r="EI227" s="34"/>
      <c r="EJ227" s="34"/>
      <c r="EK227" s="34"/>
      <c r="EL227" s="34"/>
      <c r="EM227" s="34"/>
      <c r="EN227" s="34"/>
      <c r="EO227" s="34"/>
      <c r="EP227" s="34"/>
      <c r="EQ227" s="34"/>
      <c r="ER227" s="34"/>
      <c r="ES227" s="34"/>
      <c r="ET227" s="34"/>
      <c r="EU227" s="34"/>
      <c r="EV227" s="34"/>
      <c r="EW227" s="34" t="s">
        <v>50</v>
      </c>
    </row>
    <row r="228" spans="5:155">
      <c r="E228" s="34" t="s">
        <v>3040</v>
      </c>
      <c r="F228" s="80">
        <v>45202</v>
      </c>
      <c r="G228" s="34">
        <v>380932</v>
      </c>
      <c r="H228" s="34" t="s">
        <v>3805</v>
      </c>
      <c r="I228" s="34" t="s">
        <v>2259</v>
      </c>
      <c r="J228" s="34" t="s">
        <v>395</v>
      </c>
      <c r="DP228" s="414"/>
      <c r="DQ228" s="34"/>
      <c r="DR228" s="34" t="s">
        <v>2542</v>
      </c>
      <c r="DS228" s="34"/>
      <c r="DT228" s="34" t="s">
        <v>50</v>
      </c>
      <c r="DU228" s="34"/>
      <c r="DV228" s="34"/>
      <c r="DW228" s="34"/>
      <c r="DX228" s="34"/>
      <c r="DY228" s="34"/>
      <c r="DZ228" s="34"/>
      <c r="EA228" s="34"/>
      <c r="EB228" s="34"/>
      <c r="EC228" s="34"/>
      <c r="ED228" s="34"/>
      <c r="EE228" s="34"/>
      <c r="EF228" s="34"/>
      <c r="EG228" s="34"/>
      <c r="EH228" s="34"/>
      <c r="EI228" s="34"/>
      <c r="EJ228" s="34"/>
      <c r="EK228" s="34"/>
      <c r="EL228" s="34"/>
      <c r="EM228" s="34"/>
      <c r="EN228" s="34"/>
      <c r="EO228" s="34"/>
      <c r="EP228" s="34"/>
      <c r="EQ228" s="34"/>
      <c r="ER228" s="34"/>
      <c r="ES228" s="34"/>
      <c r="ET228" s="34"/>
      <c r="EU228" s="34"/>
      <c r="EV228" s="34"/>
      <c r="EW228" s="34" t="s">
        <v>50</v>
      </c>
    </row>
    <row r="229" spans="5:155">
      <c r="E229" s="34" t="s">
        <v>3040</v>
      </c>
      <c r="F229" s="80">
        <v>45202</v>
      </c>
      <c r="G229" s="34">
        <v>381111</v>
      </c>
      <c r="H229" s="34" t="s">
        <v>3656</v>
      </c>
      <c r="I229" s="34" t="s">
        <v>2259</v>
      </c>
      <c r="J229" s="34" t="s">
        <v>395</v>
      </c>
      <c r="DP229" s="414"/>
      <c r="DQ229" s="34"/>
      <c r="DR229" s="34" t="s">
        <v>1467</v>
      </c>
      <c r="DS229" s="34"/>
      <c r="DT229" s="34"/>
      <c r="DU229" s="34" t="s">
        <v>50</v>
      </c>
      <c r="DV229" s="34"/>
      <c r="DW229" s="34"/>
      <c r="DX229" s="34"/>
      <c r="DY229" s="34"/>
      <c r="DZ229" s="34"/>
      <c r="EA229" s="34"/>
      <c r="EB229" s="34"/>
      <c r="EC229" s="34"/>
      <c r="ED229" s="34"/>
      <c r="EE229" s="34"/>
      <c r="EF229" s="34"/>
      <c r="EG229" s="34"/>
      <c r="EH229" s="34"/>
      <c r="EI229" s="34"/>
      <c r="EJ229" s="34"/>
      <c r="EK229" s="34"/>
      <c r="EL229" s="34"/>
      <c r="EM229" s="34"/>
      <c r="EN229" s="34"/>
      <c r="EO229" s="34"/>
      <c r="EP229" s="34"/>
      <c r="EQ229" s="34"/>
      <c r="ER229" s="34"/>
      <c r="ES229" s="34"/>
      <c r="ET229" s="34"/>
      <c r="EU229" s="34"/>
      <c r="EV229" s="34"/>
      <c r="EW229" s="34" t="s">
        <v>50</v>
      </c>
    </row>
    <row r="230" spans="5:155">
      <c r="E230" s="34" t="s">
        <v>3040</v>
      </c>
      <c r="F230" s="80">
        <v>45202</v>
      </c>
      <c r="G230" s="34">
        <v>380763</v>
      </c>
      <c r="H230" s="34" t="s">
        <v>3706</v>
      </c>
      <c r="I230" s="34" t="s">
        <v>2259</v>
      </c>
      <c r="J230" s="34" t="s">
        <v>395</v>
      </c>
      <c r="DP230" s="414"/>
      <c r="DQ230" s="34"/>
      <c r="DR230" s="34" t="s">
        <v>2646</v>
      </c>
      <c r="DS230" s="34"/>
      <c r="DT230" s="34" t="s">
        <v>50</v>
      </c>
      <c r="DU230" s="34"/>
      <c r="DV230" s="34"/>
      <c r="DW230" s="34"/>
      <c r="DX230" s="34"/>
      <c r="DY230" s="34"/>
      <c r="DZ230" s="34"/>
      <c r="EA230" s="34"/>
      <c r="EB230" s="34"/>
      <c r="EC230" s="34"/>
      <c r="ED230" s="34"/>
      <c r="EE230" s="34"/>
      <c r="EF230" s="34"/>
      <c r="EG230" s="34"/>
      <c r="EH230" s="34"/>
      <c r="EI230" s="34"/>
      <c r="EJ230" s="34"/>
      <c r="EK230" s="34"/>
      <c r="EL230" s="34"/>
      <c r="EM230" s="34"/>
      <c r="EN230" s="34"/>
      <c r="EO230" s="34"/>
      <c r="EP230" s="34"/>
      <c r="EQ230" s="34"/>
      <c r="ER230" s="34"/>
      <c r="ES230" s="34"/>
      <c r="ET230" s="34"/>
      <c r="EU230" s="34"/>
      <c r="EV230" s="34"/>
      <c r="EW230" s="34" t="s">
        <v>50</v>
      </c>
    </row>
    <row r="231" spans="5:155">
      <c r="E231" s="34" t="s">
        <v>18</v>
      </c>
      <c r="F231" s="80">
        <v>45202</v>
      </c>
      <c r="G231" s="34">
        <v>379152</v>
      </c>
      <c r="H231" s="34" t="s">
        <v>3636</v>
      </c>
      <c r="I231" s="34" t="s">
        <v>2259</v>
      </c>
      <c r="J231" s="34" t="s">
        <v>395</v>
      </c>
      <c r="DP231" s="414"/>
      <c r="DQ231" s="34"/>
      <c r="DR231" s="34" t="s">
        <v>1411</v>
      </c>
      <c r="DS231" s="34" t="s">
        <v>1467</v>
      </c>
      <c r="DT231" s="34" t="s">
        <v>395</v>
      </c>
      <c r="DU231" s="34"/>
      <c r="DV231" s="34" t="s">
        <v>2247</v>
      </c>
      <c r="DW231" s="34" t="s">
        <v>50</v>
      </c>
      <c r="DX231" s="34"/>
      <c r="DY231" s="34"/>
      <c r="DZ231" s="34"/>
      <c r="EA231" s="34"/>
      <c r="EB231" s="34"/>
      <c r="EC231" s="34"/>
      <c r="ED231" s="34"/>
      <c r="EE231" s="34"/>
      <c r="EF231" s="34"/>
      <c r="EG231" s="34"/>
      <c r="EH231" s="34"/>
      <c r="EI231" s="34"/>
      <c r="EJ231" s="34"/>
      <c r="EK231" s="34"/>
      <c r="EL231" s="34"/>
      <c r="EM231" s="34"/>
      <c r="EN231" s="34"/>
      <c r="EO231" s="34"/>
      <c r="EP231" s="34"/>
      <c r="EQ231" s="34"/>
      <c r="ER231" s="34"/>
      <c r="ES231" s="34"/>
      <c r="ET231" s="34"/>
      <c r="EU231" s="34"/>
      <c r="EV231" s="34"/>
      <c r="EW231" s="34" t="s">
        <v>50</v>
      </c>
    </row>
    <row r="232" spans="5:155">
      <c r="E232" s="34" t="s">
        <v>18</v>
      </c>
      <c r="F232" s="80">
        <v>45202</v>
      </c>
      <c r="G232" s="34">
        <v>380742</v>
      </c>
      <c r="H232" s="34" t="s">
        <v>3888</v>
      </c>
      <c r="I232" s="34" t="s">
        <v>3887</v>
      </c>
      <c r="J232" s="34" t="s">
        <v>395</v>
      </c>
      <c r="DP232" s="414"/>
      <c r="DQ232" s="34"/>
      <c r="DR232" s="34" t="s">
        <v>3891</v>
      </c>
      <c r="DS232" s="34" t="s">
        <v>2971</v>
      </c>
      <c r="DT232" s="34" t="s">
        <v>50</v>
      </c>
      <c r="DU232" s="34"/>
      <c r="DV232" s="34"/>
      <c r="DW232" s="34"/>
      <c r="DX232" s="34"/>
      <c r="DY232" s="34"/>
      <c r="DZ232" s="34"/>
      <c r="EA232" s="34"/>
      <c r="EB232" s="34"/>
      <c r="EC232" s="34"/>
      <c r="ED232" s="34"/>
      <c r="EE232" s="34"/>
      <c r="EF232" s="34"/>
      <c r="EG232" s="34"/>
      <c r="EH232" s="34"/>
      <c r="EI232" s="34"/>
      <c r="EJ232" s="34"/>
      <c r="EK232" s="34"/>
      <c r="EL232" s="34"/>
      <c r="EM232" s="34"/>
      <c r="EN232" s="34"/>
      <c r="EO232" s="34"/>
      <c r="EP232" s="34"/>
      <c r="EQ232" s="34"/>
      <c r="ER232" s="34"/>
      <c r="ES232" s="34"/>
      <c r="ET232" s="34"/>
      <c r="EU232" s="34"/>
      <c r="EV232" s="34"/>
      <c r="EW232" s="34" t="s">
        <v>50</v>
      </c>
    </row>
    <row r="233" spans="5:155">
      <c r="E233" s="34" t="s">
        <v>3040</v>
      </c>
      <c r="F233" s="80">
        <v>45202</v>
      </c>
      <c r="G233" s="34">
        <v>381055</v>
      </c>
      <c r="H233" s="34" t="s">
        <v>3889</v>
      </c>
      <c r="I233" s="34" t="s">
        <v>3890</v>
      </c>
      <c r="J233" s="34" t="s">
        <v>395</v>
      </c>
      <c r="DP233" s="414"/>
      <c r="DQ233" s="34"/>
      <c r="DR233" s="34" t="s">
        <v>3910</v>
      </c>
      <c r="DS233" s="34"/>
      <c r="DT233" s="34" t="s">
        <v>2063</v>
      </c>
      <c r="DU233" s="34"/>
      <c r="DV233" s="34"/>
      <c r="DW233" s="34"/>
      <c r="DX233" s="34"/>
      <c r="DY233" s="34"/>
      <c r="DZ233" s="34"/>
      <c r="EA233" s="34"/>
      <c r="EB233" s="34"/>
      <c r="EC233" s="34"/>
      <c r="ED233" s="34"/>
      <c r="EE233" s="34"/>
      <c r="EF233" s="34"/>
      <c r="EG233" s="34"/>
      <c r="EH233" s="34"/>
      <c r="EI233" s="34"/>
      <c r="EJ233" s="34"/>
      <c r="EK233" s="34"/>
      <c r="EL233" s="34"/>
      <c r="EM233" s="34"/>
      <c r="EN233" s="34"/>
      <c r="EO233" s="34"/>
      <c r="EP233" s="34"/>
      <c r="EQ233" s="34"/>
      <c r="ER233" s="34"/>
      <c r="ES233" s="34"/>
      <c r="ET233" s="34"/>
      <c r="EU233" s="34"/>
      <c r="EV233" s="34"/>
      <c r="EW233" s="34" t="s">
        <v>50</v>
      </c>
    </row>
    <row r="234" spans="5:155">
      <c r="E234" s="34" t="s">
        <v>3040</v>
      </c>
      <c r="F234" s="80">
        <v>45208</v>
      </c>
      <c r="G234" s="34">
        <v>383532</v>
      </c>
      <c r="H234" s="34" t="s">
        <v>3815</v>
      </c>
      <c r="I234" s="34" t="s">
        <v>441</v>
      </c>
      <c r="J234" s="34" t="s">
        <v>395</v>
      </c>
      <c r="DP234" s="214"/>
      <c r="DQ234" s="415"/>
      <c r="DR234" s="415"/>
      <c r="DS234" s="415"/>
      <c r="DT234" s="416"/>
      <c r="DU234" s="31"/>
      <c r="DV234" s="31"/>
      <c r="DW234" s="34" t="s">
        <v>1411</v>
      </c>
      <c r="DX234" s="34" t="s">
        <v>1467</v>
      </c>
      <c r="DY234" s="34" t="s">
        <v>395</v>
      </c>
      <c r="DZ234" s="34"/>
      <c r="EA234" s="34"/>
      <c r="EB234" s="34"/>
      <c r="EC234" s="34"/>
      <c r="ED234" s="34"/>
      <c r="EE234" s="34"/>
      <c r="EF234" s="34"/>
      <c r="EG234" s="34"/>
      <c r="EH234" s="34"/>
      <c r="EI234" s="34"/>
      <c r="EJ234" s="34"/>
      <c r="EK234" s="34"/>
      <c r="EL234" s="34"/>
      <c r="EM234" s="34"/>
      <c r="EN234" s="34"/>
      <c r="EO234" s="34"/>
      <c r="EP234" s="34"/>
      <c r="EQ234" s="34"/>
      <c r="ER234" s="34"/>
      <c r="ES234" s="34"/>
      <c r="ET234" s="34"/>
      <c r="EU234" s="34"/>
      <c r="EV234" s="34"/>
      <c r="EW234" s="34" t="s">
        <v>50</v>
      </c>
      <c r="EY234" t="s">
        <v>3912</v>
      </c>
    </row>
    <row r="235" spans="5:155">
      <c r="E235" s="34" t="s">
        <v>18</v>
      </c>
      <c r="F235" s="80">
        <v>45205</v>
      </c>
      <c r="G235" s="34">
        <v>382455</v>
      </c>
      <c r="H235" s="34" t="s">
        <v>3901</v>
      </c>
      <c r="I235" s="34" t="s">
        <v>779</v>
      </c>
      <c r="J235" s="34" t="s">
        <v>395</v>
      </c>
      <c r="DP235" s="214"/>
      <c r="DQ235" s="415"/>
      <c r="DR235" s="415"/>
      <c r="DS235" s="415"/>
      <c r="DT235" s="416"/>
      <c r="DU235" s="418"/>
      <c r="DV235" s="419"/>
      <c r="DW235" s="31"/>
      <c r="DX235" s="34" t="s">
        <v>2646</v>
      </c>
      <c r="DY235" s="34"/>
      <c r="DZ235" s="34" t="s">
        <v>367</v>
      </c>
      <c r="EA235" s="34"/>
      <c r="EB235" s="34"/>
      <c r="EC235" s="34"/>
      <c r="ED235" s="34"/>
      <c r="EE235" s="34"/>
      <c r="EF235" s="34"/>
      <c r="EG235" s="34"/>
      <c r="EH235" s="34"/>
      <c r="EI235" s="34"/>
      <c r="EJ235" s="34"/>
      <c r="EK235" s="34"/>
      <c r="EL235" s="34"/>
      <c r="EM235" s="34"/>
      <c r="EN235" s="34"/>
      <c r="EO235" s="34"/>
      <c r="EP235" s="34"/>
      <c r="EQ235" s="34"/>
      <c r="ER235" s="34"/>
      <c r="ES235" s="34"/>
      <c r="ET235" s="34"/>
      <c r="EU235" s="34"/>
      <c r="EV235" s="34"/>
      <c r="EW235" s="34" t="s">
        <v>50</v>
      </c>
    </row>
    <row r="236" spans="5:155">
      <c r="E236" s="34" t="s">
        <v>3040</v>
      </c>
      <c r="F236" s="80">
        <v>45209</v>
      </c>
      <c r="G236" s="34">
        <v>383892</v>
      </c>
      <c r="H236" s="34" t="s">
        <v>3656</v>
      </c>
      <c r="I236" s="34" t="s">
        <v>3675</v>
      </c>
      <c r="J236" s="34" t="s">
        <v>395</v>
      </c>
      <c r="DP236" s="214"/>
      <c r="DQ236" s="415"/>
      <c r="DR236" s="415"/>
      <c r="DS236" s="415"/>
      <c r="DT236" s="416"/>
      <c r="DU236" s="418"/>
      <c r="DV236" s="419"/>
      <c r="DW236" s="34"/>
      <c r="DX236" s="34" t="s">
        <v>395</v>
      </c>
      <c r="DY236" s="34" t="s">
        <v>395</v>
      </c>
      <c r="DZ236" s="34"/>
      <c r="EA236" s="34"/>
      <c r="EB236" s="34"/>
      <c r="EC236" s="34"/>
      <c r="ED236" s="34"/>
      <c r="EE236" s="34"/>
      <c r="EF236" s="34"/>
      <c r="EG236" s="34"/>
      <c r="EH236" s="34"/>
      <c r="EI236" s="34"/>
      <c r="EJ236" s="34"/>
      <c r="EK236" s="34"/>
      <c r="EL236" s="34"/>
      <c r="EM236" s="34"/>
      <c r="EN236" s="34"/>
      <c r="EO236" s="34"/>
      <c r="EP236" s="34"/>
      <c r="EQ236" s="34"/>
      <c r="ER236" s="34"/>
      <c r="ES236" s="34"/>
      <c r="ET236" s="34"/>
      <c r="EU236" s="34"/>
      <c r="EV236" s="34"/>
      <c r="EW236" s="34" t="s">
        <v>50</v>
      </c>
    </row>
    <row r="237" spans="5:155">
      <c r="E237" s="34" t="s">
        <v>3040</v>
      </c>
      <c r="F237" s="80">
        <v>45209</v>
      </c>
      <c r="G237" s="34">
        <v>383920</v>
      </c>
      <c r="H237" s="34" t="s">
        <v>3656</v>
      </c>
      <c r="I237" s="34" t="s">
        <v>3062</v>
      </c>
      <c r="J237" s="34" t="s">
        <v>395</v>
      </c>
      <c r="DP237" s="214"/>
      <c r="DQ237" s="415"/>
      <c r="DR237" s="415"/>
      <c r="DS237" s="415"/>
      <c r="DT237" s="416"/>
      <c r="DU237" s="418"/>
      <c r="DV237" s="419"/>
      <c r="DW237" s="34"/>
      <c r="DX237" s="34" t="s">
        <v>395</v>
      </c>
      <c r="DY237" s="34" t="s">
        <v>50</v>
      </c>
      <c r="DZ237" s="34"/>
      <c r="EA237" s="34"/>
      <c r="EB237" s="34"/>
      <c r="EC237" s="34"/>
      <c r="ED237" s="34"/>
      <c r="EE237" s="34"/>
      <c r="EF237" s="34"/>
      <c r="EG237" s="34"/>
      <c r="EH237" s="34"/>
      <c r="EI237" s="34"/>
      <c r="EJ237" s="34"/>
      <c r="EK237" s="34"/>
      <c r="EL237" s="34"/>
      <c r="EM237" s="34"/>
      <c r="EN237" s="34"/>
      <c r="EO237" s="34"/>
      <c r="EP237" s="34"/>
      <c r="EQ237" s="34"/>
      <c r="ER237" s="34"/>
      <c r="ES237" s="34"/>
      <c r="ET237" s="34"/>
      <c r="EU237" s="34"/>
      <c r="EV237" s="34"/>
      <c r="EW237" s="34" t="s">
        <v>50</v>
      </c>
    </row>
    <row r="238" spans="5:155">
      <c r="E238" s="34" t="s">
        <v>525</v>
      </c>
      <c r="F238" s="80">
        <v>45209</v>
      </c>
      <c r="G238" s="34">
        <v>384069</v>
      </c>
      <c r="H238" s="34" t="s">
        <v>3913</v>
      </c>
      <c r="I238" s="34" t="s">
        <v>3062</v>
      </c>
      <c r="J238" s="34" t="s">
        <v>395</v>
      </c>
      <c r="DP238" s="214"/>
      <c r="DQ238" s="415"/>
      <c r="DR238" s="415"/>
      <c r="DS238" s="415"/>
      <c r="DT238" s="416"/>
      <c r="DU238" s="418"/>
      <c r="DV238" s="419"/>
      <c r="DW238" s="31"/>
      <c r="DX238" s="31" t="s">
        <v>1411</v>
      </c>
      <c r="DY238" s="34"/>
      <c r="DZ238" s="34" t="s">
        <v>395</v>
      </c>
      <c r="EA238" s="34"/>
      <c r="EB238" s="34" t="s">
        <v>395</v>
      </c>
      <c r="EC238" s="34"/>
      <c r="ED238" s="34"/>
      <c r="EE238" s="34"/>
      <c r="EF238" s="34" t="s">
        <v>3927</v>
      </c>
      <c r="EG238" s="34"/>
      <c r="EH238" s="34"/>
      <c r="EI238" s="34"/>
      <c r="EJ238" s="34"/>
      <c r="EK238" s="34"/>
      <c r="EL238" s="34"/>
      <c r="EM238" s="34"/>
      <c r="EN238" s="34"/>
      <c r="EO238" s="34"/>
      <c r="EP238" s="34"/>
      <c r="EQ238" s="34"/>
      <c r="ER238" s="34"/>
      <c r="ES238" s="34"/>
      <c r="ET238" s="34"/>
      <c r="EU238" s="34"/>
      <c r="EV238" s="34"/>
      <c r="EW238" s="34" t="s">
        <v>50</v>
      </c>
    </row>
    <row r="239" spans="5:155">
      <c r="E239" s="34" t="s">
        <v>3040</v>
      </c>
      <c r="F239" s="80">
        <v>45210</v>
      </c>
      <c r="G239" s="34">
        <v>384274</v>
      </c>
      <c r="H239" s="34" t="s">
        <v>3656</v>
      </c>
      <c r="I239" s="34" t="s">
        <v>3914</v>
      </c>
      <c r="J239" s="34" t="s">
        <v>395</v>
      </c>
      <c r="DP239" s="214"/>
      <c r="DQ239" s="415"/>
      <c r="DR239" s="415"/>
      <c r="DS239" s="415"/>
      <c r="DT239" s="416"/>
      <c r="DU239" s="418"/>
      <c r="DV239" s="419"/>
      <c r="DW239" s="420"/>
      <c r="DX239" s="34"/>
      <c r="DY239" s="34" t="s">
        <v>1985</v>
      </c>
      <c r="DZ239" s="34"/>
      <c r="EA239" s="34"/>
      <c r="EB239" s="34"/>
      <c r="EC239" s="34"/>
      <c r="ED239" s="34"/>
      <c r="EE239" s="34"/>
      <c r="EF239" s="34"/>
      <c r="EG239" s="34"/>
      <c r="EH239" s="34"/>
      <c r="EI239" s="34"/>
      <c r="EJ239" s="34"/>
      <c r="EK239" s="34"/>
      <c r="EL239" s="34"/>
      <c r="EM239" s="34"/>
      <c r="EN239" s="34"/>
      <c r="EO239" s="34"/>
      <c r="EP239" s="34"/>
      <c r="EQ239" s="34"/>
      <c r="ER239" s="34"/>
      <c r="ES239" s="34"/>
      <c r="ET239" s="34"/>
      <c r="EU239" s="34"/>
      <c r="EV239" s="34"/>
      <c r="EW239" s="34" t="s">
        <v>50</v>
      </c>
    </row>
    <row r="240" spans="5:155">
      <c r="E240" s="34" t="s">
        <v>18</v>
      </c>
      <c r="F240" s="80">
        <v>45210</v>
      </c>
      <c r="G240" s="34">
        <v>384417</v>
      </c>
      <c r="H240" s="34" t="s">
        <v>3915</v>
      </c>
      <c r="I240" s="34" t="s">
        <v>441</v>
      </c>
      <c r="J240" s="34" t="s">
        <v>395</v>
      </c>
      <c r="DP240" s="214"/>
      <c r="DQ240" s="415"/>
      <c r="DR240" s="415"/>
      <c r="DS240" s="415"/>
      <c r="DT240" s="416"/>
      <c r="DU240" s="418"/>
      <c r="DV240" s="419"/>
      <c r="DW240" s="420"/>
      <c r="DX240" s="34"/>
      <c r="DY240" s="34" t="s">
        <v>3862</v>
      </c>
      <c r="DZ240" s="34" t="s">
        <v>3916</v>
      </c>
      <c r="EA240" s="34"/>
      <c r="EB240" s="34"/>
      <c r="EC240" s="34"/>
      <c r="ED240" s="34"/>
      <c r="EE240" s="34"/>
      <c r="EF240" s="34"/>
      <c r="EG240" s="34"/>
      <c r="EH240" s="34"/>
      <c r="EI240" s="34"/>
      <c r="EJ240" s="34"/>
      <c r="EK240" s="34"/>
      <c r="EL240" s="34"/>
      <c r="EM240" s="34"/>
      <c r="EN240" s="34"/>
      <c r="EO240" s="34"/>
      <c r="EP240" s="34"/>
      <c r="EQ240" s="34"/>
      <c r="ER240" s="34"/>
      <c r="ES240" s="34"/>
      <c r="ET240" s="34"/>
      <c r="EU240" s="34"/>
      <c r="EV240" s="34"/>
      <c r="EW240" s="34" t="s">
        <v>50</v>
      </c>
    </row>
    <row r="241" spans="5:153">
      <c r="E241" s="34" t="s">
        <v>18</v>
      </c>
      <c r="F241" s="80">
        <v>45211</v>
      </c>
      <c r="G241" s="34">
        <v>384691</v>
      </c>
      <c r="H241" s="34" t="s">
        <v>3815</v>
      </c>
      <c r="I241" s="34" t="s">
        <v>642</v>
      </c>
      <c r="J241" s="34" t="s">
        <v>395</v>
      </c>
      <c r="DQ241" s="415"/>
      <c r="DR241" s="415"/>
      <c r="DS241" s="415"/>
      <c r="DT241" s="416"/>
      <c r="DU241" s="418"/>
      <c r="DV241" s="419"/>
      <c r="DW241" s="420"/>
      <c r="DX241" s="31"/>
      <c r="DY241" s="34"/>
      <c r="DZ241" s="34" t="s">
        <v>1411</v>
      </c>
      <c r="EA241" s="34"/>
      <c r="EB241" s="34" t="s">
        <v>3918</v>
      </c>
      <c r="EC241" s="34"/>
      <c r="ED241" s="34"/>
      <c r="EE241" s="34"/>
      <c r="EF241" s="34"/>
      <c r="EG241" s="34"/>
      <c r="EH241" s="34"/>
      <c r="EI241" s="34"/>
      <c r="EJ241" s="34"/>
      <c r="EK241" s="34"/>
      <c r="EL241" s="34"/>
      <c r="EM241" s="34"/>
      <c r="EN241" s="34"/>
      <c r="EO241" s="34"/>
      <c r="EP241" s="34"/>
      <c r="EQ241" s="34"/>
      <c r="ER241" s="34"/>
      <c r="ES241" s="34"/>
      <c r="ET241" s="34"/>
      <c r="EU241" s="34"/>
      <c r="EV241" s="34"/>
      <c r="EW241" s="34" t="s">
        <v>50</v>
      </c>
    </row>
    <row r="242" spans="5:153">
      <c r="E242" s="34" t="s">
        <v>55</v>
      </c>
      <c r="F242" s="80">
        <v>45214</v>
      </c>
      <c r="G242" s="34">
        <v>385357</v>
      </c>
      <c r="H242" s="34" t="s">
        <v>3917</v>
      </c>
      <c r="I242" s="34" t="s">
        <v>2282</v>
      </c>
      <c r="J242" s="34" t="s">
        <v>395</v>
      </c>
      <c r="DQ242" s="415"/>
      <c r="DR242" s="415"/>
      <c r="DS242" s="415"/>
      <c r="DT242" s="416"/>
      <c r="DU242" s="418"/>
      <c r="DV242" s="419"/>
      <c r="DW242" s="425"/>
      <c r="DX242" s="425"/>
      <c r="DY242" s="34"/>
      <c r="DZ242" s="34"/>
      <c r="EA242" s="34" t="s">
        <v>3872</v>
      </c>
      <c r="EB242" s="34" t="s">
        <v>2063</v>
      </c>
      <c r="EC242" s="34" t="s">
        <v>3920</v>
      </c>
      <c r="ED242" s="34"/>
      <c r="EE242" s="34"/>
      <c r="EF242" s="34"/>
      <c r="EG242" s="34"/>
      <c r="EH242" s="34"/>
      <c r="EI242" s="34"/>
      <c r="EJ242" s="34"/>
      <c r="EK242" s="34"/>
      <c r="EL242" s="34"/>
      <c r="EM242" s="34"/>
      <c r="EN242" s="34"/>
      <c r="EO242" s="34"/>
      <c r="EP242" s="34"/>
      <c r="EQ242" s="34"/>
      <c r="ER242" s="34"/>
      <c r="ES242" s="34"/>
      <c r="ET242" s="34"/>
      <c r="EU242" s="34"/>
      <c r="EV242" s="34"/>
      <c r="EW242" s="34" t="s">
        <v>50</v>
      </c>
    </row>
    <row r="243" spans="5:153">
      <c r="E243" s="34" t="s">
        <v>18</v>
      </c>
      <c r="F243" s="80">
        <v>45216</v>
      </c>
      <c r="G243" s="34">
        <v>386540</v>
      </c>
      <c r="H243" s="34" t="s">
        <v>3736</v>
      </c>
      <c r="I243" s="34" t="s">
        <v>3919</v>
      </c>
      <c r="J243" s="34" t="s">
        <v>395</v>
      </c>
      <c r="DQ243" s="415"/>
      <c r="DR243" s="415"/>
      <c r="DS243" s="415"/>
      <c r="DT243" s="416"/>
      <c r="DU243" s="418"/>
      <c r="DV243" s="419"/>
      <c r="DW243" s="420"/>
      <c r="DX243" s="421"/>
      <c r="DY243" s="422"/>
      <c r="DZ243" s="423"/>
      <c r="EA243" s="424"/>
      <c r="EB243" s="426"/>
      <c r="EC243" s="34" t="s">
        <v>395</v>
      </c>
      <c r="ED243" s="34"/>
      <c r="EE243" s="34" t="s">
        <v>2502</v>
      </c>
      <c r="EF243" s="34"/>
      <c r="EG243" s="34"/>
      <c r="EH243" s="34"/>
      <c r="EI243" s="34"/>
      <c r="EJ243" s="34"/>
      <c r="EK243" s="34"/>
      <c r="EL243" s="34"/>
      <c r="EM243" s="34"/>
      <c r="EN243" s="34"/>
      <c r="EO243" s="34"/>
      <c r="EP243" s="34"/>
      <c r="EQ243" s="34"/>
      <c r="ER243" s="34"/>
      <c r="ES243" s="34"/>
      <c r="ET243" s="34"/>
      <c r="EU243" s="34"/>
      <c r="EV243" s="34"/>
      <c r="EW243" s="34" t="s">
        <v>50</v>
      </c>
    </row>
    <row r="244" spans="5:153">
      <c r="E244" s="34" t="s">
        <v>3040</v>
      </c>
      <c r="F244" s="80">
        <v>45216</v>
      </c>
      <c r="G244" s="34">
        <v>386383</v>
      </c>
      <c r="H244" s="34" t="s">
        <v>3656</v>
      </c>
      <c r="I244" s="34" t="s">
        <v>3627</v>
      </c>
      <c r="J244" s="34" t="s">
        <v>395</v>
      </c>
      <c r="DQ244" s="415"/>
      <c r="DR244" s="415"/>
      <c r="DS244" s="415"/>
      <c r="DT244" s="416"/>
      <c r="DU244" s="418"/>
      <c r="DV244" s="419"/>
      <c r="DW244" s="420"/>
      <c r="DX244" s="421"/>
      <c r="DY244" s="422"/>
      <c r="DZ244" s="423"/>
      <c r="EA244" s="424"/>
      <c r="EB244" s="426"/>
      <c r="EC244" s="34" t="s">
        <v>2407</v>
      </c>
      <c r="ED244" s="34" t="s">
        <v>3872</v>
      </c>
      <c r="EE244" s="34" t="s">
        <v>2784</v>
      </c>
      <c r="EF244" s="34"/>
      <c r="EG244" s="34"/>
      <c r="EH244" s="34"/>
      <c r="EI244" s="34"/>
      <c r="EJ244" s="34"/>
      <c r="EK244" s="34"/>
      <c r="EL244" s="34"/>
      <c r="EM244" s="34"/>
      <c r="EN244" s="34"/>
      <c r="EO244" s="34"/>
      <c r="EP244" s="34"/>
      <c r="EQ244" s="34"/>
      <c r="ER244" s="34"/>
      <c r="ES244" s="34"/>
      <c r="ET244" s="34"/>
      <c r="EU244" s="34"/>
      <c r="EV244" s="34"/>
      <c r="EW244" s="34" t="s">
        <v>50</v>
      </c>
    </row>
    <row r="245" spans="5:153">
      <c r="E245" s="34" t="s">
        <v>18</v>
      </c>
      <c r="F245" s="80">
        <v>45217</v>
      </c>
      <c r="G245" s="34">
        <v>386606</v>
      </c>
      <c r="H245" s="34" t="s">
        <v>3736</v>
      </c>
      <c r="I245" s="34" t="s">
        <v>3631</v>
      </c>
      <c r="J245" s="34" t="s">
        <v>395</v>
      </c>
      <c r="DQ245" s="415"/>
      <c r="DR245" s="415"/>
      <c r="DS245" s="415"/>
      <c r="DT245" s="416"/>
      <c r="DU245" s="418"/>
      <c r="DV245" s="419"/>
      <c r="DW245" s="420"/>
      <c r="DX245" s="421"/>
      <c r="DY245" s="422"/>
      <c r="DZ245" s="423"/>
      <c r="EA245" s="424"/>
      <c r="EB245" s="426"/>
      <c r="EC245" s="34"/>
      <c r="ED245" s="34" t="s">
        <v>3921</v>
      </c>
      <c r="EE245" s="34" t="s">
        <v>1411</v>
      </c>
      <c r="EF245" s="34" t="s">
        <v>3928</v>
      </c>
      <c r="EG245" s="34" t="s">
        <v>1467</v>
      </c>
      <c r="EH245" s="34" t="s">
        <v>3948</v>
      </c>
      <c r="EI245" s="34"/>
      <c r="EJ245" s="34"/>
      <c r="EK245" s="34"/>
      <c r="EL245" s="34"/>
      <c r="EM245" s="34"/>
      <c r="EN245" s="34"/>
      <c r="EO245" s="34"/>
      <c r="EP245" s="34"/>
      <c r="EQ245" s="34"/>
      <c r="ER245" s="34"/>
      <c r="ES245" s="34"/>
      <c r="ET245" s="34"/>
      <c r="EU245" s="34"/>
      <c r="EV245" s="34"/>
      <c r="EW245" s="34" t="s">
        <v>50</v>
      </c>
    </row>
    <row r="246" spans="5:153">
      <c r="E246" s="34" t="s">
        <v>18</v>
      </c>
      <c r="F246" s="80">
        <v>45217</v>
      </c>
      <c r="G246" s="34">
        <v>386934</v>
      </c>
      <c r="H246" s="34" t="s">
        <v>3922</v>
      </c>
      <c r="I246" s="34" t="s">
        <v>1974</v>
      </c>
      <c r="J246" s="34" t="s">
        <v>395</v>
      </c>
      <c r="DQ246" s="415"/>
      <c r="DR246" s="415"/>
      <c r="DS246" s="415"/>
      <c r="DT246" s="416"/>
      <c r="DU246" s="418"/>
      <c r="DV246" s="419"/>
      <c r="DW246" s="420"/>
      <c r="DX246" s="421"/>
      <c r="DY246" s="422"/>
      <c r="DZ246" s="423"/>
      <c r="EA246" s="424"/>
      <c r="EB246" s="426"/>
      <c r="EC246" s="34"/>
      <c r="ED246" s="34" t="s">
        <v>3923</v>
      </c>
      <c r="EE246" s="34"/>
      <c r="EF246" s="34" t="s">
        <v>3271</v>
      </c>
      <c r="EG246" s="34"/>
      <c r="EH246" s="34" t="s">
        <v>3947</v>
      </c>
      <c r="EI246" s="34"/>
      <c r="EJ246" s="34"/>
      <c r="EK246" s="34"/>
      <c r="EL246" s="34"/>
      <c r="EM246" s="34"/>
      <c r="EN246" s="34"/>
      <c r="EO246" s="34"/>
      <c r="EP246" s="34"/>
      <c r="EQ246" s="34"/>
      <c r="ER246" s="34"/>
      <c r="ES246" s="34"/>
      <c r="ET246" s="34"/>
      <c r="EU246" s="34"/>
      <c r="EV246" s="34"/>
      <c r="EW246" s="34" t="s">
        <v>50</v>
      </c>
    </row>
    <row r="247" spans="5:153">
      <c r="E247" s="34" t="s">
        <v>18</v>
      </c>
      <c r="F247" s="80">
        <v>45218</v>
      </c>
      <c r="G247" s="34">
        <v>387107</v>
      </c>
      <c r="H247" s="34" t="s">
        <v>3924</v>
      </c>
      <c r="I247" s="34" t="s">
        <v>3925</v>
      </c>
      <c r="J247" s="34" t="s">
        <v>395</v>
      </c>
      <c r="DQ247" s="415"/>
      <c r="DR247" s="415"/>
      <c r="DS247" s="415"/>
      <c r="DT247" s="416"/>
      <c r="DU247" s="418"/>
      <c r="DV247" s="419"/>
      <c r="DW247" s="420"/>
      <c r="DX247" s="421"/>
      <c r="DY247" s="422"/>
      <c r="DZ247" s="423"/>
      <c r="EA247" s="424"/>
      <c r="EB247" s="426"/>
      <c r="EC247" s="34"/>
      <c r="ED247" s="34"/>
      <c r="EE247" s="34" t="s">
        <v>3926</v>
      </c>
      <c r="EF247" s="34"/>
      <c r="EG247" s="34"/>
      <c r="EH247" s="34"/>
      <c r="EI247" s="34"/>
      <c r="EJ247" s="34"/>
      <c r="EK247" s="34"/>
      <c r="EL247" s="34"/>
      <c r="EM247" s="34"/>
      <c r="EN247" s="34"/>
      <c r="EO247" s="34"/>
      <c r="EP247" s="34"/>
      <c r="EQ247" s="34"/>
      <c r="ER247" s="34"/>
      <c r="ES247" s="34"/>
      <c r="ET247" s="34"/>
      <c r="EU247" s="34"/>
      <c r="EV247" s="34"/>
      <c r="EW247" s="34" t="s">
        <v>50</v>
      </c>
    </row>
    <row r="248" spans="5:153">
      <c r="E248" s="34" t="s">
        <v>55</v>
      </c>
      <c r="F248" s="80">
        <v>45220</v>
      </c>
      <c r="G248" s="34">
        <v>387385</v>
      </c>
      <c r="H248" s="34" t="s">
        <v>1002</v>
      </c>
      <c r="I248" s="34" t="s">
        <v>3627</v>
      </c>
      <c r="J248" s="34" t="s">
        <v>395</v>
      </c>
      <c r="DQ248" s="415"/>
      <c r="DR248" s="415"/>
      <c r="DS248" s="415"/>
      <c r="DT248" s="416"/>
      <c r="DU248" s="418"/>
      <c r="DV248" s="419"/>
      <c r="DW248" s="420"/>
      <c r="DX248" s="421"/>
      <c r="DY248" s="422"/>
      <c r="DZ248" s="423"/>
      <c r="EA248" s="424"/>
      <c r="EB248" s="426"/>
      <c r="EC248" s="34"/>
      <c r="ED248" s="34"/>
      <c r="EE248" s="34"/>
      <c r="EF248" s="34" t="s">
        <v>395</v>
      </c>
      <c r="EG248" s="34"/>
      <c r="EH248" s="34" t="s">
        <v>395</v>
      </c>
      <c r="EI248" s="34"/>
      <c r="EJ248" s="34"/>
      <c r="EK248" s="34" t="s">
        <v>3956</v>
      </c>
      <c r="EL248" s="34"/>
      <c r="EM248" s="34"/>
      <c r="EN248" s="34"/>
      <c r="EO248" s="34"/>
      <c r="EP248" s="34"/>
      <c r="EQ248" s="34"/>
      <c r="ER248" s="34"/>
      <c r="ES248" s="34"/>
      <c r="ET248" s="34"/>
      <c r="EU248" s="34"/>
      <c r="EV248" s="34"/>
      <c r="EW248" s="34" t="s">
        <v>50</v>
      </c>
    </row>
    <row r="249" spans="5:153">
      <c r="E249" s="34" t="s">
        <v>3040</v>
      </c>
      <c r="F249" s="80">
        <v>45221</v>
      </c>
      <c r="G249" s="34">
        <v>387954</v>
      </c>
      <c r="H249" s="34" t="s">
        <v>2509</v>
      </c>
      <c r="I249" s="34" t="s">
        <v>3946</v>
      </c>
      <c r="J249" s="34" t="s">
        <v>395</v>
      </c>
      <c r="DQ249" s="415"/>
      <c r="DR249" s="415"/>
      <c r="DS249" s="415"/>
      <c r="DT249" s="416"/>
      <c r="DU249" s="418"/>
      <c r="DV249" s="419"/>
      <c r="DW249" s="420"/>
      <c r="DX249" s="421"/>
      <c r="DY249" s="422"/>
      <c r="DZ249" s="423"/>
      <c r="EA249" s="424"/>
      <c r="EB249" s="426"/>
      <c r="EC249" s="427"/>
      <c r="ED249" s="428"/>
      <c r="EE249" s="429"/>
      <c r="EF249" s="430"/>
      <c r="EG249" s="432"/>
      <c r="EH249" s="34" t="s">
        <v>395</v>
      </c>
      <c r="EI249" s="34"/>
      <c r="EJ249" s="34"/>
      <c r="EK249" s="34"/>
      <c r="EL249" s="34"/>
      <c r="EM249" s="34"/>
      <c r="EN249" s="34"/>
      <c r="EO249" s="34"/>
      <c r="EP249" s="34"/>
      <c r="EQ249" s="34"/>
      <c r="ER249" s="34"/>
      <c r="ES249" s="34"/>
      <c r="ET249" s="34"/>
      <c r="EU249" s="34"/>
      <c r="EV249" s="34"/>
      <c r="EW249" s="34" t="s">
        <v>50</v>
      </c>
    </row>
    <row r="250" spans="5:153">
      <c r="E250" s="34" t="s">
        <v>525</v>
      </c>
      <c r="F250" s="80">
        <v>45222</v>
      </c>
      <c r="G250" s="34">
        <v>388200</v>
      </c>
      <c r="H250" s="34" t="s">
        <v>3658</v>
      </c>
      <c r="I250" s="34" t="s">
        <v>1646</v>
      </c>
      <c r="J250" s="34" t="s">
        <v>395</v>
      </c>
      <c r="DQ250" s="415"/>
      <c r="DR250" s="415"/>
      <c r="DS250" s="415"/>
      <c r="DT250" s="416"/>
      <c r="DU250" s="418"/>
      <c r="DV250" s="419"/>
      <c r="DW250" s="420"/>
      <c r="DX250" s="421"/>
      <c r="DY250" s="422"/>
      <c r="DZ250" s="423"/>
      <c r="EA250" s="424"/>
      <c r="EB250" s="426"/>
      <c r="EC250" s="427"/>
      <c r="ED250" s="428"/>
      <c r="EE250" s="429"/>
      <c r="EF250" s="430"/>
      <c r="EG250" s="432"/>
      <c r="EH250" s="34" t="s">
        <v>395</v>
      </c>
      <c r="EI250" s="34" t="s">
        <v>401</v>
      </c>
      <c r="EJ250" s="34" t="s">
        <v>2407</v>
      </c>
      <c r="EK250" s="34"/>
      <c r="EL250" s="34"/>
      <c r="EM250" s="34" t="s">
        <v>50</v>
      </c>
      <c r="EN250" s="34"/>
      <c r="EO250" s="34" t="s">
        <v>2407</v>
      </c>
      <c r="EP250" s="34" t="s">
        <v>2063</v>
      </c>
      <c r="EQ250" s="34"/>
      <c r="ER250" s="34"/>
      <c r="ES250" s="34"/>
      <c r="ET250" s="34"/>
      <c r="EU250" s="34"/>
      <c r="EV250" s="34"/>
      <c r="EW250" s="34" t="s">
        <v>2430</v>
      </c>
    </row>
    <row r="251" spans="5:153">
      <c r="E251" s="34" t="s">
        <v>3040</v>
      </c>
      <c r="F251" s="80">
        <v>45222</v>
      </c>
      <c r="G251" s="34">
        <v>388257</v>
      </c>
      <c r="H251" s="34" t="s">
        <v>3733</v>
      </c>
      <c r="I251" s="34" t="s">
        <v>3949</v>
      </c>
      <c r="J251" s="34" t="s">
        <v>3950</v>
      </c>
      <c r="DQ251" s="415"/>
      <c r="DR251" s="415"/>
      <c r="DS251" s="415"/>
      <c r="DT251" s="416"/>
      <c r="DU251" s="418"/>
      <c r="DV251" s="419"/>
      <c r="DW251" s="420"/>
      <c r="DX251" s="421"/>
      <c r="DY251" s="422"/>
      <c r="DZ251" s="423"/>
      <c r="EA251" s="424"/>
      <c r="EB251" s="426"/>
      <c r="EC251" s="427"/>
      <c r="ED251" s="428"/>
      <c r="EE251" s="429"/>
      <c r="EF251" s="430"/>
      <c r="EG251" s="432"/>
      <c r="EH251" s="34" t="s">
        <v>395</v>
      </c>
      <c r="EI251" s="34"/>
      <c r="EJ251" s="34"/>
      <c r="EK251" s="34"/>
      <c r="EL251" s="34"/>
      <c r="EM251" s="34"/>
      <c r="EN251" s="34"/>
      <c r="EO251" s="34"/>
      <c r="EP251" s="34"/>
      <c r="EQ251" s="34"/>
      <c r="ER251" s="34"/>
      <c r="ES251" s="34"/>
      <c r="ET251" s="34"/>
      <c r="EU251" s="34"/>
      <c r="EV251" s="34"/>
      <c r="EW251" s="34" t="s">
        <v>50</v>
      </c>
    </row>
    <row r="252" spans="5:153" ht="30">
      <c r="E252" s="34" t="s">
        <v>3040</v>
      </c>
      <c r="F252" s="80">
        <v>45224</v>
      </c>
      <c r="G252" s="34">
        <v>388578</v>
      </c>
      <c r="H252" s="34" t="s">
        <v>3674</v>
      </c>
      <c r="I252" s="34" t="s">
        <v>441</v>
      </c>
      <c r="J252" s="34" t="s">
        <v>395</v>
      </c>
      <c r="DQ252" s="415"/>
      <c r="DR252" s="415"/>
      <c r="DS252" s="415"/>
      <c r="DT252" s="416"/>
      <c r="DU252" s="418"/>
      <c r="DV252" s="419"/>
      <c r="DW252" s="420"/>
      <c r="DX252" s="421"/>
      <c r="DY252" s="422"/>
      <c r="DZ252" s="423"/>
      <c r="EA252" s="424"/>
      <c r="EB252" s="426"/>
      <c r="EC252" s="427"/>
      <c r="ED252" s="428"/>
      <c r="EE252" s="429"/>
      <c r="EF252" s="430"/>
      <c r="EG252" s="432"/>
      <c r="EH252" s="35" t="s">
        <v>1985</v>
      </c>
      <c r="EI252" s="35" t="s">
        <v>395</v>
      </c>
      <c r="EJ252" s="35"/>
      <c r="EK252" s="35" t="s">
        <v>2502</v>
      </c>
      <c r="EL252" s="35"/>
      <c r="EM252" s="35"/>
      <c r="EN252" s="35"/>
      <c r="EO252" s="35"/>
      <c r="EP252" s="35"/>
      <c r="EQ252" s="35"/>
      <c r="ER252" s="35"/>
      <c r="ES252" s="35"/>
      <c r="ET252" s="35"/>
      <c r="EU252" s="35"/>
      <c r="EV252" s="35"/>
      <c r="EW252" s="34" t="s">
        <v>50</v>
      </c>
    </row>
    <row r="253" spans="5:153">
      <c r="E253" s="34" t="s">
        <v>18</v>
      </c>
      <c r="F253" s="80">
        <v>45225</v>
      </c>
      <c r="G253" s="34">
        <v>389132</v>
      </c>
      <c r="H253" s="34" t="s">
        <v>3726</v>
      </c>
      <c r="I253" s="34" t="s">
        <v>441</v>
      </c>
      <c r="J253" s="34" t="s">
        <v>395</v>
      </c>
      <c r="DQ253" s="415"/>
      <c r="DR253" s="415"/>
      <c r="DS253" s="415"/>
      <c r="DT253" s="416"/>
      <c r="DU253" s="418"/>
      <c r="DV253" s="419"/>
      <c r="DW253" s="420"/>
      <c r="DX253" s="421"/>
      <c r="DY253" s="422"/>
      <c r="DZ253" s="423"/>
      <c r="EA253" s="424"/>
      <c r="EB253" s="426"/>
      <c r="EC253" s="427"/>
      <c r="ED253" s="428"/>
      <c r="EE253" s="429"/>
      <c r="EF253" s="430"/>
      <c r="EG253" s="432"/>
      <c r="EH253" s="31"/>
      <c r="EI253" s="34"/>
      <c r="EJ253" s="34"/>
      <c r="EK253" s="34" t="s">
        <v>3957</v>
      </c>
      <c r="EL253" s="34" t="s">
        <v>1467</v>
      </c>
      <c r="EM253" s="34" t="s">
        <v>50</v>
      </c>
      <c r="EN253" s="34"/>
      <c r="EO253" s="34"/>
      <c r="EP253" s="34"/>
      <c r="EQ253" s="34"/>
      <c r="ER253" s="34"/>
      <c r="ES253" s="34"/>
      <c r="ET253" s="34"/>
      <c r="EU253" s="34"/>
      <c r="EV253" s="34"/>
      <c r="EW253" s="34" t="s">
        <v>50</v>
      </c>
    </row>
    <row r="254" spans="5:153">
      <c r="E254" s="34" t="s">
        <v>18</v>
      </c>
      <c r="F254" s="80">
        <v>45230</v>
      </c>
      <c r="G254" s="34">
        <v>390502</v>
      </c>
      <c r="H254" s="34" t="s">
        <v>3719</v>
      </c>
      <c r="I254" s="34" t="s">
        <v>3958</v>
      </c>
      <c r="J254" s="34" t="s">
        <v>395</v>
      </c>
      <c r="DQ254" s="415"/>
      <c r="DR254" s="415"/>
      <c r="DS254" s="415"/>
      <c r="DT254" s="416"/>
      <c r="DU254" s="418"/>
      <c r="DV254" s="419"/>
      <c r="DW254" s="420"/>
      <c r="DX254" s="421"/>
      <c r="DY254" s="422"/>
      <c r="DZ254" s="423"/>
      <c r="EA254" s="424"/>
      <c r="EB254" s="426"/>
      <c r="EC254" s="427"/>
      <c r="ED254" s="428"/>
      <c r="EE254" s="429"/>
      <c r="EF254" s="430"/>
      <c r="EG254" s="432"/>
      <c r="EH254" s="436"/>
      <c r="EI254" s="34"/>
      <c r="EJ254" s="34"/>
      <c r="EK254" s="34"/>
      <c r="EL254" s="34" t="s">
        <v>1467</v>
      </c>
      <c r="EM254" s="34"/>
      <c r="EN254" s="34"/>
      <c r="EO254" s="34"/>
      <c r="EP254" s="34"/>
      <c r="EQ254" s="34"/>
      <c r="ER254" s="34"/>
      <c r="ES254" s="34"/>
      <c r="ET254" s="34"/>
      <c r="EU254" s="34"/>
      <c r="EV254" s="34"/>
      <c r="EW254" s="34" t="s">
        <v>50</v>
      </c>
    </row>
    <row r="255" spans="5:153">
      <c r="E255" s="34" t="s">
        <v>18</v>
      </c>
      <c r="F255" s="80">
        <v>45232</v>
      </c>
      <c r="G255" s="34">
        <v>390831</v>
      </c>
      <c r="H255" s="34" t="s">
        <v>1120</v>
      </c>
      <c r="I255" s="34" t="s">
        <v>1451</v>
      </c>
      <c r="J255" s="34" t="s">
        <v>395</v>
      </c>
      <c r="DQ255" s="415"/>
      <c r="DR255" s="415"/>
      <c r="DS255" s="415"/>
      <c r="DT255" s="416"/>
      <c r="DU255" s="418"/>
      <c r="DV255" s="419"/>
      <c r="DW255" s="420"/>
      <c r="DX255" s="421"/>
      <c r="DY255" s="422"/>
      <c r="DZ255" s="423"/>
      <c r="EA255" s="424"/>
      <c r="EB255" s="427"/>
      <c r="EC255" s="427"/>
      <c r="ED255" s="428"/>
      <c r="EE255" s="429"/>
      <c r="EF255" s="430"/>
      <c r="EG255" s="432"/>
      <c r="EH255" s="436"/>
      <c r="EI255" s="34"/>
      <c r="EJ255" s="34"/>
      <c r="EK255" s="34"/>
      <c r="EL255" s="34"/>
      <c r="EM255" s="34" t="s">
        <v>395</v>
      </c>
      <c r="EN255" s="34"/>
      <c r="EO255" s="34"/>
      <c r="EP255" s="34"/>
      <c r="EQ255" s="34"/>
      <c r="ER255" s="34"/>
      <c r="ES255" s="34"/>
      <c r="ET255" s="34"/>
      <c r="EU255" s="34"/>
      <c r="EV255" s="34"/>
      <c r="EW255" s="34" t="s">
        <v>50</v>
      </c>
    </row>
    <row r="256" spans="5:153">
      <c r="E256" s="34" t="s">
        <v>18</v>
      </c>
      <c r="F256" s="80">
        <v>45234</v>
      </c>
      <c r="G256" s="34">
        <v>391971</v>
      </c>
      <c r="H256" s="34" t="s">
        <v>1120</v>
      </c>
      <c r="I256" s="34" t="s">
        <v>441</v>
      </c>
      <c r="J256" s="34" t="s">
        <v>395</v>
      </c>
      <c r="EB256" s="427"/>
      <c r="EC256" s="427"/>
      <c r="ED256" s="428"/>
      <c r="EE256" s="429"/>
      <c r="EF256" s="430"/>
      <c r="EG256" s="432"/>
      <c r="EH256" s="436"/>
      <c r="EI256" s="437"/>
      <c r="EJ256" s="438"/>
      <c r="EK256" s="440"/>
      <c r="EL256" s="34"/>
      <c r="EM256" s="34"/>
      <c r="EN256" s="34" t="s">
        <v>395</v>
      </c>
      <c r="EO256" s="34"/>
      <c r="EP256" s="34"/>
      <c r="EQ256" s="34"/>
      <c r="ER256" s="34"/>
      <c r="ES256" s="34"/>
      <c r="ET256" s="34"/>
      <c r="EU256" s="34"/>
      <c r="EV256" s="34"/>
      <c r="EW256" s="34" t="s">
        <v>50</v>
      </c>
    </row>
    <row r="257" spans="5:153">
      <c r="E257" s="34" t="s">
        <v>18</v>
      </c>
      <c r="F257" s="80">
        <v>45239</v>
      </c>
      <c r="G257" s="34">
        <v>393748</v>
      </c>
      <c r="H257" s="34" t="s">
        <v>3992</v>
      </c>
      <c r="I257" s="34" t="s">
        <v>2664</v>
      </c>
      <c r="J257" s="34" t="s">
        <v>395</v>
      </c>
      <c r="EB257" s="427"/>
      <c r="EC257" s="427"/>
      <c r="ED257" s="428"/>
      <c r="EE257" s="429"/>
      <c r="EF257" s="430"/>
      <c r="EG257" s="432"/>
      <c r="EH257" s="436"/>
      <c r="EI257" s="437"/>
      <c r="EJ257" s="438"/>
      <c r="EK257" s="440"/>
      <c r="EL257" s="34"/>
      <c r="EM257" s="34"/>
      <c r="EN257" s="34"/>
      <c r="EO257" s="34"/>
      <c r="EP257" s="34"/>
      <c r="EQ257" s="34" t="s">
        <v>395</v>
      </c>
      <c r="ER257" s="34"/>
      <c r="ES257" s="34" t="s">
        <v>50</v>
      </c>
      <c r="ET257" s="34"/>
      <c r="EU257" s="34"/>
      <c r="EV257" s="34"/>
      <c r="EW257" s="34" t="s">
        <v>50</v>
      </c>
    </row>
    <row r="258" spans="5:153" ht="17.25">
      <c r="E258" s="34" t="s">
        <v>3040</v>
      </c>
      <c r="F258" s="80">
        <v>45240</v>
      </c>
      <c r="G258" s="451">
        <v>393574</v>
      </c>
      <c r="H258" s="34" t="s">
        <v>3787</v>
      </c>
      <c r="I258" s="34" t="s">
        <v>3994</v>
      </c>
      <c r="J258" s="34" t="s">
        <v>395</v>
      </c>
      <c r="EB258" s="427"/>
      <c r="EC258" s="427"/>
      <c r="ED258" s="428"/>
      <c r="EE258" s="429"/>
      <c r="EF258" s="430"/>
      <c r="EG258" s="432"/>
      <c r="EH258" s="436"/>
      <c r="EI258" s="437"/>
      <c r="EJ258" s="438"/>
      <c r="EK258" s="440"/>
      <c r="EL258" s="441"/>
      <c r="EM258" s="442"/>
      <c r="EN258" s="443"/>
      <c r="EO258" s="444"/>
      <c r="EP258" s="31"/>
      <c r="EQ258" s="31"/>
      <c r="ER258" s="31" t="s">
        <v>1411</v>
      </c>
      <c r="ES258" s="31" t="s">
        <v>4005</v>
      </c>
      <c r="ET258" s="31"/>
      <c r="EU258" s="31"/>
      <c r="EV258" s="31"/>
      <c r="EW258" s="31" t="s">
        <v>49</v>
      </c>
    </row>
    <row r="259" spans="5:153">
      <c r="E259" s="34" t="s">
        <v>18</v>
      </c>
      <c r="F259" s="80">
        <v>45247</v>
      </c>
      <c r="G259" s="34">
        <v>395537</v>
      </c>
      <c r="H259" s="34" t="s">
        <v>4006</v>
      </c>
      <c r="I259" s="34" t="s">
        <v>4007</v>
      </c>
      <c r="J259" s="34" t="s">
        <v>395</v>
      </c>
      <c r="EB259" s="427"/>
      <c r="EC259" s="427"/>
      <c r="ED259" s="428"/>
      <c r="EE259" s="429"/>
      <c r="EF259" s="430"/>
      <c r="EG259" s="432"/>
      <c r="EH259" s="436"/>
      <c r="EI259" s="437"/>
      <c r="EJ259" s="438"/>
      <c r="EK259" s="440"/>
      <c r="EL259" s="441"/>
      <c r="EM259" s="442"/>
      <c r="EN259" s="443"/>
      <c r="EO259" s="444"/>
      <c r="EP259" s="445"/>
      <c r="EQ259" s="31"/>
      <c r="ER259" s="31"/>
      <c r="ES259" s="31"/>
      <c r="ET259" s="31" t="s">
        <v>4008</v>
      </c>
      <c r="EU259" s="31"/>
      <c r="EV259" s="31"/>
      <c r="EW259" s="31" t="s">
        <v>49</v>
      </c>
    </row>
    <row r="260" spans="5:153">
      <c r="E260" s="34" t="s">
        <v>59</v>
      </c>
      <c r="F260" s="80">
        <v>45248</v>
      </c>
      <c r="G260" s="34">
        <v>393502</v>
      </c>
      <c r="H260" s="34" t="s">
        <v>2968</v>
      </c>
      <c r="I260" s="34" t="s">
        <v>441</v>
      </c>
      <c r="J260" s="34" t="s">
        <v>395</v>
      </c>
      <c r="EB260" s="427"/>
      <c r="EC260" s="427"/>
      <c r="ED260" s="428"/>
      <c r="EE260" s="429"/>
      <c r="EF260" s="430"/>
      <c r="EG260" s="432"/>
      <c r="EH260" s="436"/>
      <c r="EI260" s="437"/>
      <c r="EJ260" s="438"/>
      <c r="EK260" s="440"/>
      <c r="EL260" s="441"/>
      <c r="EM260" s="442"/>
      <c r="EN260" s="443"/>
      <c r="EO260" s="444"/>
      <c r="EP260" s="445"/>
      <c r="EQ260" s="447"/>
      <c r="ER260" s="449"/>
      <c r="ES260" s="450"/>
      <c r="ET260" s="31"/>
      <c r="EU260" s="31" t="s">
        <v>1411</v>
      </c>
      <c r="EV260" s="31"/>
      <c r="EW260" s="31" t="s">
        <v>49</v>
      </c>
    </row>
    <row r="261" spans="5:153">
      <c r="E261" s="436"/>
      <c r="F261" s="436"/>
      <c r="G261" s="436"/>
      <c r="H261" s="436"/>
      <c r="I261" s="436"/>
      <c r="J261" s="436"/>
      <c r="EH261" s="436"/>
      <c r="EI261" s="437"/>
      <c r="EJ261" s="438"/>
      <c r="EK261" s="440"/>
      <c r="EL261" s="441"/>
      <c r="EM261" s="442"/>
      <c r="EN261" s="443"/>
      <c r="EO261" s="444"/>
      <c r="EP261" s="445"/>
      <c r="EQ261" s="447"/>
      <c r="ER261" s="449"/>
      <c r="ES261" s="450"/>
      <c r="ET261" s="452"/>
      <c r="EU261" s="453"/>
      <c r="EV261" s="454"/>
      <c r="EW261" s="436"/>
    </row>
    <row r="262" spans="5:153">
      <c r="E262" s="436"/>
      <c r="F262" s="436"/>
      <c r="G262" s="436"/>
      <c r="H262" s="436"/>
      <c r="I262" s="436"/>
      <c r="J262" s="436"/>
      <c r="EH262" s="436"/>
      <c r="EI262" s="437"/>
      <c r="EJ262" s="438"/>
      <c r="EK262" s="440"/>
      <c r="EL262" s="441"/>
      <c r="EM262" s="442"/>
      <c r="EN262" s="443"/>
      <c r="EO262" s="444"/>
      <c r="EP262" s="445"/>
      <c r="EQ262" s="447"/>
      <c r="ER262" s="449"/>
      <c r="ES262" s="450"/>
      <c r="ET262" s="452"/>
      <c r="EU262" s="453"/>
      <c r="EV262" s="454"/>
      <c r="EW262" s="436"/>
    </row>
    <row r="263" spans="5:153">
      <c r="E263" s="436"/>
      <c r="F263" s="436"/>
      <c r="G263" s="436"/>
      <c r="H263" s="436"/>
      <c r="I263" s="436"/>
      <c r="J263" s="436"/>
      <c r="EH263" s="436"/>
      <c r="EI263" s="437"/>
      <c r="EJ263" s="438"/>
      <c r="EK263" s="440"/>
      <c r="EL263" s="441"/>
      <c r="EM263" s="442"/>
      <c r="EN263" s="443"/>
      <c r="EO263" s="444"/>
      <c r="EP263" s="445"/>
      <c r="EQ263" s="447"/>
      <c r="ER263" s="449"/>
      <c r="ES263" s="450"/>
      <c r="ET263" s="452"/>
      <c r="EU263" s="453"/>
      <c r="EV263" s="454"/>
      <c r="EW263" s="436"/>
    </row>
    <row r="264" spans="5:153">
      <c r="E264" s="436"/>
      <c r="F264" s="436"/>
      <c r="G264" s="436"/>
      <c r="H264" s="436"/>
      <c r="I264" s="436"/>
      <c r="J264" s="436"/>
      <c r="EH264" s="436"/>
      <c r="EI264" s="437"/>
      <c r="EJ264" s="438"/>
      <c r="EK264" s="440"/>
      <c r="EL264" s="441"/>
      <c r="EM264" s="442"/>
      <c r="EN264" s="443"/>
      <c r="EO264" s="444"/>
      <c r="EP264" s="445"/>
      <c r="EQ264" s="447"/>
      <c r="ER264" s="449"/>
      <c r="ES264" s="450"/>
      <c r="ET264" s="452"/>
      <c r="EU264" s="453"/>
      <c r="EV264" s="454"/>
      <c r="EW264" s="436"/>
    </row>
    <row r="265" spans="5:153">
      <c r="E265" s="436"/>
      <c r="F265" s="436"/>
      <c r="G265" s="436"/>
      <c r="H265" s="436"/>
      <c r="I265" s="436"/>
      <c r="J265" s="436"/>
      <c r="EH265" s="436"/>
      <c r="EI265" s="437"/>
      <c r="EJ265" s="438"/>
      <c r="EK265" s="440"/>
      <c r="EL265" s="441"/>
      <c r="EM265" s="442"/>
      <c r="EN265" s="443"/>
      <c r="EO265" s="444"/>
      <c r="EP265" s="445"/>
      <c r="EQ265" s="447"/>
      <c r="ER265" s="449"/>
      <c r="ES265" s="450"/>
      <c r="ET265" s="452"/>
      <c r="EU265" s="453"/>
      <c r="EV265" s="454"/>
      <c r="EW265" s="436"/>
    </row>
    <row r="266" spans="5:153">
      <c r="E266" s="436"/>
      <c r="F266" s="436"/>
      <c r="G266" s="436"/>
      <c r="H266" s="436"/>
      <c r="I266" s="436"/>
      <c r="J266" s="436"/>
      <c r="EH266" s="436"/>
      <c r="EI266" s="437"/>
      <c r="EJ266" s="438"/>
      <c r="EK266" s="440"/>
      <c r="EL266" s="441"/>
      <c r="EM266" s="442"/>
      <c r="EN266" s="443"/>
      <c r="EO266" s="444"/>
      <c r="EP266" s="445"/>
      <c r="EQ266" s="447"/>
      <c r="ER266" s="449"/>
      <c r="ES266" s="450"/>
      <c r="ET266" s="452"/>
      <c r="EU266" s="453"/>
      <c r="EV266" s="454"/>
      <c r="EW266" s="436"/>
    </row>
    <row r="267" spans="5:153">
      <c r="E267" s="436"/>
      <c r="F267" s="436"/>
      <c r="G267" s="436"/>
      <c r="H267" s="436"/>
      <c r="I267" s="436"/>
      <c r="J267" s="436"/>
      <c r="EH267" s="436"/>
      <c r="EI267" s="437"/>
      <c r="EJ267" s="438"/>
      <c r="EK267" s="440"/>
      <c r="EL267" s="441"/>
      <c r="EM267" s="442"/>
      <c r="EN267" s="443"/>
      <c r="EO267" s="444"/>
      <c r="EP267" s="445"/>
      <c r="EQ267" s="447"/>
      <c r="ER267" s="449"/>
      <c r="ES267" s="450"/>
      <c r="ET267" s="452"/>
      <c r="EU267" s="453"/>
      <c r="EV267" s="454"/>
      <c r="EW267" s="436"/>
    </row>
    <row r="268" spans="5:153">
      <c r="E268" s="436"/>
      <c r="F268" s="436"/>
      <c r="G268" s="436"/>
      <c r="H268" s="436"/>
      <c r="I268" s="436"/>
      <c r="J268" s="436"/>
      <c r="EH268" s="436"/>
      <c r="EI268" s="437"/>
      <c r="EJ268" s="438"/>
      <c r="EK268" s="440"/>
      <c r="EL268" s="441"/>
      <c r="EM268" s="442"/>
      <c r="EN268" s="443"/>
      <c r="EO268" s="444"/>
      <c r="EP268" s="445"/>
      <c r="EQ268" s="447"/>
      <c r="ER268" s="449"/>
      <c r="ES268" s="450"/>
      <c r="ET268" s="452"/>
      <c r="EU268" s="453"/>
      <c r="EV268" s="454"/>
      <c r="EW268" s="436"/>
    </row>
    <row r="269" spans="5:153">
      <c r="E269" s="440"/>
      <c r="F269" s="440"/>
      <c r="G269" s="440"/>
      <c r="H269" s="440"/>
      <c r="I269" s="440"/>
      <c r="J269" s="440"/>
      <c r="EH269" s="440"/>
      <c r="EI269" s="440"/>
      <c r="EJ269" s="440"/>
      <c r="EK269" s="440"/>
      <c r="EL269" s="441"/>
      <c r="EM269" s="442"/>
      <c r="EN269" s="443"/>
      <c r="EO269" s="444"/>
      <c r="EP269" s="445"/>
      <c r="EQ269" s="447"/>
      <c r="ER269" s="449"/>
      <c r="ES269" s="450"/>
      <c r="ET269" s="452"/>
      <c r="EU269" s="453"/>
      <c r="EV269" s="454"/>
      <c r="EW269" s="440"/>
    </row>
    <row r="270" spans="5:153">
      <c r="E270" s="442"/>
      <c r="F270" s="442"/>
      <c r="G270" s="442"/>
      <c r="H270" s="442"/>
      <c r="I270" s="442"/>
      <c r="J270" s="442"/>
      <c r="EH270" s="440"/>
      <c r="EI270" s="440"/>
      <c r="EJ270" s="440"/>
      <c r="EK270" s="440"/>
      <c r="EL270" s="441"/>
      <c r="EM270" s="442"/>
      <c r="EN270" s="443"/>
      <c r="EO270" s="444"/>
      <c r="EP270" s="445"/>
      <c r="EQ270" s="447"/>
      <c r="ER270" s="449"/>
      <c r="ES270" s="450"/>
      <c r="ET270" s="452"/>
      <c r="EU270" s="453"/>
      <c r="EV270" s="454"/>
      <c r="EW270" s="440"/>
    </row>
    <row r="271" spans="5:153">
      <c r="E271" s="442"/>
      <c r="F271" s="442"/>
      <c r="G271" s="442"/>
      <c r="H271" s="442"/>
      <c r="I271" s="442"/>
      <c r="J271" s="442"/>
      <c r="EI271" s="442"/>
      <c r="EJ271" s="442"/>
      <c r="EK271" s="442"/>
      <c r="EL271" s="442"/>
      <c r="EM271" s="442"/>
      <c r="EN271" s="443"/>
      <c r="EO271" s="444"/>
      <c r="EP271" s="445"/>
      <c r="EQ271" s="447"/>
      <c r="ER271" s="449"/>
      <c r="ES271" s="450"/>
      <c r="ET271" s="452"/>
      <c r="EU271" s="453"/>
      <c r="EV271" s="454"/>
      <c r="EW271" s="442"/>
    </row>
    <row r="272" spans="5:153">
      <c r="E272" s="442"/>
      <c r="F272" s="442"/>
      <c r="G272" s="442"/>
      <c r="H272" s="442"/>
      <c r="I272" s="442"/>
      <c r="J272" s="442"/>
      <c r="EI272" s="442"/>
      <c r="EJ272" s="442"/>
      <c r="EK272" s="442"/>
      <c r="EL272" s="442"/>
      <c r="EM272" s="442"/>
      <c r="EN272" s="443"/>
      <c r="EO272" s="444"/>
      <c r="EP272" s="445"/>
      <c r="EQ272" s="447"/>
      <c r="ER272" s="449"/>
      <c r="ES272" s="450"/>
      <c r="ET272" s="452"/>
      <c r="EU272" s="453"/>
      <c r="EV272" s="454"/>
      <c r="EW272" s="442"/>
    </row>
    <row r="273" spans="5:153">
      <c r="E273" s="442"/>
      <c r="F273" s="442"/>
      <c r="G273" s="442"/>
      <c r="H273" s="442"/>
      <c r="I273" s="442"/>
      <c r="J273" s="442"/>
      <c r="EI273" s="442"/>
      <c r="EJ273" s="442"/>
      <c r="EK273" s="442"/>
      <c r="EL273" s="442"/>
      <c r="EM273" s="442"/>
      <c r="EN273" s="443"/>
      <c r="EO273" s="444"/>
      <c r="EP273" s="445"/>
      <c r="EQ273" s="447"/>
      <c r="ER273" s="449"/>
      <c r="ES273" s="450"/>
      <c r="ET273" s="452"/>
      <c r="EU273" s="453"/>
      <c r="EV273" s="454"/>
      <c r="EW273" s="442"/>
    </row>
    <row r="274" spans="5:153">
      <c r="E274" s="442"/>
      <c r="F274" s="442"/>
      <c r="G274" s="442"/>
      <c r="H274" s="442"/>
      <c r="I274" s="442"/>
      <c r="J274" s="442"/>
      <c r="EI274" s="442"/>
      <c r="EJ274" s="442"/>
      <c r="EK274" s="442"/>
      <c r="EL274" s="442"/>
      <c r="EM274" s="442"/>
      <c r="EN274" s="443"/>
      <c r="EO274" s="444"/>
      <c r="EP274" s="445"/>
      <c r="EQ274" s="447"/>
      <c r="ER274" s="449"/>
      <c r="ES274" s="450"/>
      <c r="ET274" s="452"/>
      <c r="EU274" s="453"/>
      <c r="EV274" s="454"/>
      <c r="EW274" s="442"/>
    </row>
    <row r="275" spans="5:153">
      <c r="E275" s="442"/>
      <c r="F275" s="442"/>
      <c r="G275" s="442"/>
      <c r="H275" s="442"/>
      <c r="I275" s="442"/>
      <c r="J275" s="442"/>
      <c r="EI275" s="442"/>
      <c r="EJ275" s="442"/>
      <c r="EK275" s="442"/>
      <c r="EL275" s="442"/>
      <c r="EM275" s="442"/>
      <c r="EN275" s="443"/>
      <c r="EO275" s="444"/>
      <c r="EP275" s="445"/>
      <c r="EQ275" s="447"/>
      <c r="ER275" s="449"/>
      <c r="ES275" s="450"/>
      <c r="ET275" s="452"/>
      <c r="EU275" s="453"/>
      <c r="EV275" s="454"/>
      <c r="EW275" s="442"/>
    </row>
    <row r="276" spans="5:153">
      <c r="E276" s="442"/>
      <c r="F276" s="442"/>
      <c r="G276" s="442"/>
      <c r="H276" s="442"/>
      <c r="I276" s="442"/>
      <c r="J276" s="442"/>
      <c r="EI276" s="442"/>
      <c r="EJ276" s="442"/>
      <c r="EK276" s="442"/>
      <c r="EL276" s="442"/>
      <c r="EM276" s="442"/>
      <c r="EN276" s="443"/>
      <c r="EO276" s="444"/>
      <c r="EP276" s="445"/>
      <c r="EQ276" s="447"/>
      <c r="ER276" s="449"/>
      <c r="ES276" s="450"/>
      <c r="ET276" s="452"/>
      <c r="EU276" s="453"/>
      <c r="EV276" s="454"/>
      <c r="EW276" s="442"/>
    </row>
  </sheetData>
  <mergeCells count="4">
    <mergeCell ref="FC80:FC84"/>
    <mergeCell ref="FC85:FC89"/>
    <mergeCell ref="FA80:FA84"/>
    <mergeCell ref="FA85:FA89"/>
  </mergeCells>
  <hyperlinks>
    <hyperlink ref="H151" r:id="rId1" display="https://olympus.mygreatlearning.com/accounts/1/users/2956511" xr:uid="{E4F4FAEE-BA41-4851-9E72-F76F5BA9F54A}"/>
  </hyperlinks>
  <pageMargins left="0.7" right="0.7" top="0.75" bottom="0.75" header="0.3" footer="0.3"/>
  <pageSetup orientation="portrait" horizontalDpi="300" verticalDpi="3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67166-AED9-489D-956F-F6A91E48DF67}">
  <dimension ref="D5:K8"/>
  <sheetViews>
    <sheetView workbookViewId="0">
      <selection activeCell="M10" sqref="M10"/>
    </sheetView>
  </sheetViews>
  <sheetFormatPr defaultRowHeight="15"/>
  <cols>
    <col min="4" max="4" width="10" bestFit="1" customWidth="1"/>
    <col min="5" max="5" width="25.5703125" bestFit="1" customWidth="1"/>
    <col min="6" max="6" width="12.5703125" bestFit="1" customWidth="1"/>
    <col min="7" max="7" width="11.5703125" bestFit="1" customWidth="1"/>
    <col min="9" max="9" width="14.28515625" bestFit="1" customWidth="1"/>
    <col min="10" max="10" width="36.5703125" customWidth="1"/>
  </cols>
  <sheetData>
    <row r="5" spans="4:11">
      <c r="K5" t="s">
        <v>3968</v>
      </c>
    </row>
    <row r="6" spans="4:11">
      <c r="D6" t="s">
        <v>0</v>
      </c>
      <c r="E6" t="s">
        <v>11</v>
      </c>
      <c r="F6" t="s">
        <v>3960</v>
      </c>
      <c r="G6" t="s">
        <v>3961</v>
      </c>
      <c r="H6" t="s">
        <v>3962</v>
      </c>
      <c r="I6" t="s">
        <v>2077</v>
      </c>
      <c r="J6" t="s">
        <v>3965</v>
      </c>
      <c r="K6" t="s">
        <v>2057</v>
      </c>
    </row>
    <row r="7" spans="4:11">
      <c r="D7" s="179">
        <v>45236</v>
      </c>
      <c r="E7" s="446" t="s">
        <v>3959</v>
      </c>
      <c r="F7" t="s">
        <v>3963</v>
      </c>
      <c r="G7" s="179">
        <v>45236</v>
      </c>
      <c r="H7" t="s">
        <v>3964</v>
      </c>
      <c r="I7" t="s">
        <v>3966</v>
      </c>
      <c r="J7" t="s">
        <v>3967</v>
      </c>
      <c r="K7" t="s">
        <v>68</v>
      </c>
    </row>
    <row r="8" spans="4:11">
      <c r="D8" t="s">
        <v>3969</v>
      </c>
      <c r="E8" t="s">
        <v>3970</v>
      </c>
      <c r="F8" t="s">
        <v>3971</v>
      </c>
      <c r="G8" s="179">
        <v>45236</v>
      </c>
      <c r="H8" t="s">
        <v>3972</v>
      </c>
      <c r="I8" t="s">
        <v>2664</v>
      </c>
      <c r="J8" t="s">
        <v>3973</v>
      </c>
      <c r="K8" t="s">
        <v>50</v>
      </c>
    </row>
  </sheetData>
  <hyperlinks>
    <hyperlink ref="E7" r:id="rId1" tooltip="Shaik Shehbaz Abdul Waasi" display="https://learnercommunity.mygreatlearning.com/member/y4SczXMF7q" xr:uid="{89EDABAC-3DB9-4E97-BA82-7AECFA643653}"/>
  </hyperlinks>
  <pageMargins left="0.7" right="0.7" top="0.75" bottom="0.75" header="0.3" footer="0.3"/>
  <pageSetup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A93BC-44BA-440C-8A4F-41E3CA6EB42C}">
  <dimension ref="D5:K13"/>
  <sheetViews>
    <sheetView workbookViewId="0">
      <selection activeCell="I18" sqref="I18"/>
    </sheetView>
  </sheetViews>
  <sheetFormatPr defaultRowHeight="15"/>
  <cols>
    <col min="5" max="5" width="26.42578125" bestFit="1" customWidth="1"/>
    <col min="6" max="7" width="11" bestFit="1" customWidth="1"/>
    <col min="9" max="9" width="14.140625" customWidth="1"/>
    <col min="10" max="10" width="20.140625" customWidth="1"/>
    <col min="11" max="11" width="19.140625" customWidth="1"/>
  </cols>
  <sheetData>
    <row r="5" spans="4:11" ht="15" customHeight="1">
      <c r="D5" s="447"/>
      <c r="E5" s="447"/>
      <c r="F5" s="595" t="s">
        <v>2835</v>
      </c>
      <c r="G5" s="595"/>
      <c r="H5" s="595"/>
      <c r="I5" s="447"/>
      <c r="J5" s="447"/>
      <c r="K5" s="447"/>
    </row>
    <row r="6" spans="4:11" ht="41.25" customHeight="1">
      <c r="D6" s="447"/>
      <c r="E6" s="447"/>
      <c r="F6" s="447" t="s">
        <v>3986</v>
      </c>
      <c r="G6" s="447" t="s">
        <v>3987</v>
      </c>
      <c r="H6" s="447" t="s">
        <v>3988</v>
      </c>
      <c r="I6" s="448" t="s">
        <v>3989</v>
      </c>
      <c r="J6" s="448" t="s">
        <v>3990</v>
      </c>
      <c r="K6" s="448" t="s">
        <v>3991</v>
      </c>
    </row>
    <row r="7" spans="4:11">
      <c r="D7" s="447" t="s">
        <v>3974</v>
      </c>
      <c r="E7" s="447" t="s">
        <v>779</v>
      </c>
      <c r="F7" s="447" t="s">
        <v>184</v>
      </c>
      <c r="G7" s="447" t="s">
        <v>184</v>
      </c>
      <c r="H7" s="447" t="s">
        <v>184</v>
      </c>
      <c r="I7" s="447"/>
      <c r="J7" s="447"/>
      <c r="K7" s="447"/>
    </row>
    <row r="8" spans="4:11">
      <c r="D8" s="447" t="s">
        <v>3975</v>
      </c>
      <c r="E8" s="447" t="s">
        <v>3981</v>
      </c>
      <c r="F8" s="447" t="s">
        <v>184</v>
      </c>
      <c r="G8" s="447" t="s">
        <v>184</v>
      </c>
      <c r="H8" s="447" t="s">
        <v>3730</v>
      </c>
      <c r="I8" s="447"/>
      <c r="J8" s="447"/>
      <c r="K8" s="447"/>
    </row>
    <row r="9" spans="4:11">
      <c r="D9" s="447" t="s">
        <v>3976</v>
      </c>
      <c r="E9" s="447" t="s">
        <v>642</v>
      </c>
      <c r="F9" s="447"/>
      <c r="G9" s="447"/>
      <c r="H9" s="447"/>
      <c r="I9" s="447"/>
      <c r="J9" s="447"/>
      <c r="K9" s="447"/>
    </row>
    <row r="10" spans="4:11">
      <c r="D10" s="447" t="s">
        <v>3977</v>
      </c>
      <c r="E10" s="447" t="s">
        <v>3982</v>
      </c>
      <c r="F10" s="447"/>
      <c r="G10" s="447"/>
      <c r="H10" s="447"/>
      <c r="I10" s="447"/>
      <c r="J10" s="447"/>
      <c r="K10" s="447"/>
    </row>
    <row r="11" spans="4:11">
      <c r="D11" s="447" t="s">
        <v>3978</v>
      </c>
      <c r="E11" s="447" t="s">
        <v>3983</v>
      </c>
      <c r="F11" s="447"/>
      <c r="G11" s="447"/>
      <c r="H11" s="447"/>
      <c r="I11" s="447"/>
      <c r="J11" s="447"/>
      <c r="K11" s="447"/>
    </row>
    <row r="12" spans="4:11">
      <c r="D12" s="447" t="s">
        <v>3979</v>
      </c>
      <c r="E12" s="447" t="s">
        <v>3984</v>
      </c>
      <c r="F12" s="447"/>
      <c r="G12" s="447"/>
      <c r="H12" s="447"/>
      <c r="I12" s="447"/>
      <c r="J12" s="447"/>
      <c r="K12" s="447"/>
    </row>
    <row r="13" spans="4:11">
      <c r="D13" s="447" t="s">
        <v>3980</v>
      </c>
      <c r="E13" s="447" t="s">
        <v>3985</v>
      </c>
      <c r="F13" s="447"/>
      <c r="G13" s="447"/>
      <c r="H13" s="447"/>
      <c r="I13" s="447"/>
      <c r="J13" s="447"/>
      <c r="K13" s="447"/>
    </row>
  </sheetData>
  <mergeCells count="1">
    <mergeCell ref="F5:H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0CF73-0CE6-4861-93B3-90C6313B01AE}">
  <dimension ref="A4:P274"/>
  <sheetViews>
    <sheetView topLeftCell="A265" workbookViewId="0">
      <selection activeCell="K274" sqref="K274"/>
    </sheetView>
  </sheetViews>
  <sheetFormatPr defaultRowHeight="15"/>
  <cols>
    <col min="5" max="5" width="10.42578125" customWidth="1"/>
    <col min="6" max="6" width="9.85546875" bestFit="1" customWidth="1"/>
    <col min="7" max="7" width="22.7109375" bestFit="1" customWidth="1"/>
    <col min="8" max="8" width="33.5703125" customWidth="1"/>
    <col min="10" max="10" width="46.7109375" customWidth="1"/>
  </cols>
  <sheetData>
    <row r="4" spans="6:11" ht="15.75" thickBot="1"/>
    <row r="5" spans="6:11" ht="15.75" thickBot="1">
      <c r="F5" s="5" t="s">
        <v>0</v>
      </c>
      <c r="G5" s="6" t="s">
        <v>11</v>
      </c>
      <c r="H5" s="6" t="s">
        <v>12</v>
      </c>
      <c r="I5" s="6" t="s">
        <v>13</v>
      </c>
      <c r="J5" s="6" t="s">
        <v>14</v>
      </c>
      <c r="K5" s="7" t="s">
        <v>15</v>
      </c>
    </row>
    <row r="6" spans="6:11" ht="25.5">
      <c r="F6" s="475">
        <v>44673</v>
      </c>
      <c r="G6" s="8" t="s">
        <v>17</v>
      </c>
      <c r="H6" s="8" t="s">
        <v>16</v>
      </c>
      <c r="I6" s="1" t="s">
        <v>19</v>
      </c>
      <c r="J6" s="8" t="s">
        <v>20</v>
      </c>
      <c r="K6" s="1" t="s">
        <v>18</v>
      </c>
    </row>
    <row r="7" spans="6:11" ht="25.5">
      <c r="F7" s="476"/>
      <c r="G7" s="9" t="s">
        <v>21</v>
      </c>
      <c r="H7" s="8" t="s">
        <v>16</v>
      </c>
      <c r="I7" s="1" t="s">
        <v>19</v>
      </c>
      <c r="J7" s="8" t="s">
        <v>22</v>
      </c>
      <c r="K7" s="1" t="s">
        <v>18</v>
      </c>
    </row>
    <row r="8" spans="6:11" ht="25.5">
      <c r="F8" s="476"/>
      <c r="G8" s="9" t="s">
        <v>23</v>
      </c>
      <c r="H8" s="8" t="s">
        <v>16</v>
      </c>
      <c r="I8" s="1" t="s">
        <v>24</v>
      </c>
      <c r="J8" s="8" t="s">
        <v>25</v>
      </c>
      <c r="K8" s="1" t="s">
        <v>18</v>
      </c>
    </row>
    <row r="9" spans="6:11" ht="25.5">
      <c r="F9" s="476"/>
      <c r="G9" s="9" t="s">
        <v>26</v>
      </c>
      <c r="H9" s="8" t="s">
        <v>16</v>
      </c>
      <c r="I9" s="1" t="s">
        <v>27</v>
      </c>
      <c r="J9" s="8" t="s">
        <v>28</v>
      </c>
      <c r="K9" s="1" t="s">
        <v>18</v>
      </c>
    </row>
    <row r="10" spans="6:11" ht="25.5">
      <c r="F10" s="476"/>
      <c r="G10" s="9" t="s">
        <v>29</v>
      </c>
      <c r="H10" s="8" t="s">
        <v>16</v>
      </c>
      <c r="I10" s="1" t="s">
        <v>27</v>
      </c>
      <c r="J10" s="8" t="s">
        <v>30</v>
      </c>
      <c r="K10" s="1" t="s">
        <v>18</v>
      </c>
    </row>
    <row r="11" spans="6:11" ht="25.5">
      <c r="F11" s="476"/>
      <c r="G11" s="9" t="s">
        <v>31</v>
      </c>
      <c r="H11" s="8" t="s">
        <v>16</v>
      </c>
      <c r="I11" s="1" t="s">
        <v>32</v>
      </c>
      <c r="J11" s="1" t="s">
        <v>33</v>
      </c>
      <c r="K11" s="1" t="s">
        <v>18</v>
      </c>
    </row>
    <row r="12" spans="6:11" ht="25.5">
      <c r="F12" s="476"/>
      <c r="G12" s="9" t="s">
        <v>34</v>
      </c>
      <c r="H12" s="8" t="s">
        <v>16</v>
      </c>
      <c r="I12" s="1" t="s">
        <v>32</v>
      </c>
      <c r="J12" s="1" t="s">
        <v>35</v>
      </c>
      <c r="K12" s="1" t="s">
        <v>18</v>
      </c>
    </row>
    <row r="13" spans="6:11" ht="25.5">
      <c r="F13" s="476"/>
      <c r="G13" s="9" t="s">
        <v>36</v>
      </c>
      <c r="H13" s="8" t="s">
        <v>16</v>
      </c>
      <c r="I13" s="1" t="s">
        <v>37</v>
      </c>
      <c r="J13" s="8" t="s">
        <v>38</v>
      </c>
      <c r="K13" s="1" t="s">
        <v>18</v>
      </c>
    </row>
    <row r="14" spans="6:11" ht="51.75" thickBot="1">
      <c r="F14" s="476"/>
      <c r="G14" s="55" t="s">
        <v>39</v>
      </c>
      <c r="H14" s="56" t="s">
        <v>16</v>
      </c>
      <c r="I14" s="52" t="s">
        <v>40</v>
      </c>
      <c r="J14" s="56" t="s">
        <v>41</v>
      </c>
      <c r="K14" s="52" t="s">
        <v>18</v>
      </c>
    </row>
    <row r="15" spans="6:11" ht="25.5">
      <c r="F15" s="470">
        <v>44676</v>
      </c>
      <c r="G15" s="11" t="s">
        <v>17</v>
      </c>
      <c r="H15" s="57" t="s">
        <v>16</v>
      </c>
      <c r="I15" s="11" t="s">
        <v>32</v>
      </c>
      <c r="J15" s="11" t="s">
        <v>86</v>
      </c>
      <c r="K15" s="13" t="s">
        <v>18</v>
      </c>
    </row>
    <row r="16" spans="6:11" ht="25.5">
      <c r="F16" s="471"/>
      <c r="G16" s="1" t="s">
        <v>87</v>
      </c>
      <c r="H16" s="8" t="s">
        <v>16</v>
      </c>
      <c r="I16" s="1" t="s">
        <v>32</v>
      </c>
      <c r="J16" s="4" t="s">
        <v>86</v>
      </c>
      <c r="K16" s="14" t="s">
        <v>18</v>
      </c>
    </row>
    <row r="17" spans="6:12" ht="25.5">
      <c r="F17" s="471"/>
      <c r="G17" s="58" t="s">
        <v>88</v>
      </c>
      <c r="H17" s="8" t="s">
        <v>16</v>
      </c>
      <c r="I17" s="1" t="s">
        <v>32</v>
      </c>
      <c r="J17" s="4" t="s">
        <v>86</v>
      </c>
      <c r="K17" s="14" t="s">
        <v>18</v>
      </c>
    </row>
    <row r="18" spans="6:12" ht="25.5">
      <c r="F18" s="471"/>
      <c r="G18" s="59" t="s">
        <v>89</v>
      </c>
      <c r="H18" s="30" t="s">
        <v>16</v>
      </c>
      <c r="I18" s="31"/>
      <c r="J18" s="31"/>
      <c r="K18" s="60" t="s">
        <v>18</v>
      </c>
      <c r="L18" s="54" t="s">
        <v>92</v>
      </c>
    </row>
    <row r="19" spans="6:12" ht="25.5">
      <c r="F19" s="471"/>
      <c r="G19" s="58" t="s">
        <v>23</v>
      </c>
      <c r="H19" s="8" t="s">
        <v>16</v>
      </c>
      <c r="I19" s="1" t="s">
        <v>90</v>
      </c>
      <c r="J19" s="8" t="s">
        <v>91</v>
      </c>
      <c r="K19" s="14" t="s">
        <v>18</v>
      </c>
    </row>
    <row r="20" spans="6:12" ht="25.5">
      <c r="F20" s="471"/>
      <c r="G20" s="58" t="s">
        <v>26</v>
      </c>
      <c r="H20" s="8" t="s">
        <v>16</v>
      </c>
      <c r="I20" s="1" t="s">
        <v>32</v>
      </c>
      <c r="J20" s="1" t="s">
        <v>86</v>
      </c>
      <c r="K20" s="14" t="s">
        <v>18</v>
      </c>
    </row>
    <row r="21" spans="6:12" ht="25.5">
      <c r="F21" s="471"/>
      <c r="G21" s="58" t="s">
        <v>93</v>
      </c>
      <c r="H21" s="8" t="s">
        <v>16</v>
      </c>
      <c r="I21" s="1" t="s">
        <v>32</v>
      </c>
      <c r="J21" s="1" t="s">
        <v>86</v>
      </c>
      <c r="K21" s="14" t="s">
        <v>18</v>
      </c>
    </row>
    <row r="22" spans="6:12" ht="25.5">
      <c r="F22" s="471"/>
      <c r="G22" s="58" t="s">
        <v>94</v>
      </c>
      <c r="H22" s="8" t="s">
        <v>16</v>
      </c>
      <c r="I22" s="1" t="s">
        <v>32</v>
      </c>
      <c r="J22" s="1" t="s">
        <v>86</v>
      </c>
      <c r="K22" s="14" t="s">
        <v>18</v>
      </c>
    </row>
    <row r="23" spans="6:12" ht="25.5">
      <c r="F23" s="471"/>
      <c r="G23" s="1" t="s">
        <v>31</v>
      </c>
      <c r="H23" s="8" t="s">
        <v>16</v>
      </c>
      <c r="I23" s="1" t="s">
        <v>32</v>
      </c>
      <c r="J23" s="1" t="s">
        <v>86</v>
      </c>
      <c r="K23" s="14" t="s">
        <v>18</v>
      </c>
    </row>
    <row r="24" spans="6:12" ht="26.25" thickBot="1">
      <c r="F24" s="471"/>
      <c r="G24" s="58" t="s">
        <v>95</v>
      </c>
      <c r="H24" s="56" t="s">
        <v>16</v>
      </c>
      <c r="I24" s="52" t="s">
        <v>96</v>
      </c>
      <c r="J24" s="52" t="s">
        <v>86</v>
      </c>
      <c r="K24" s="65" t="s">
        <v>18</v>
      </c>
    </row>
    <row r="25" spans="6:12" ht="39" thickBot="1">
      <c r="F25" s="461">
        <v>44677</v>
      </c>
      <c r="G25" s="11" t="s">
        <v>188</v>
      </c>
      <c r="H25" s="66" t="s">
        <v>16</v>
      </c>
      <c r="I25" s="11" t="s">
        <v>189</v>
      </c>
      <c r="J25" s="66" t="s">
        <v>190</v>
      </c>
      <c r="K25" s="13" t="s">
        <v>18</v>
      </c>
    </row>
    <row r="26" spans="6:12" ht="25.5">
      <c r="F26" s="462"/>
      <c r="G26" s="58" t="s">
        <v>34</v>
      </c>
      <c r="H26" s="8" t="s">
        <v>16</v>
      </c>
      <c r="I26" s="1" t="s">
        <v>32</v>
      </c>
      <c r="J26" s="1" t="s">
        <v>192</v>
      </c>
      <c r="K26" s="14" t="s">
        <v>18</v>
      </c>
    </row>
    <row r="27" spans="6:12" ht="39" thickBot="1">
      <c r="F27" s="462"/>
      <c r="G27" s="1" t="s">
        <v>17</v>
      </c>
      <c r="H27" s="8" t="s">
        <v>191</v>
      </c>
      <c r="I27" s="1" t="s">
        <v>134</v>
      </c>
      <c r="J27" s="61" t="s">
        <v>196</v>
      </c>
      <c r="K27" s="14" t="s">
        <v>18</v>
      </c>
    </row>
    <row r="28" spans="6:12" ht="14.45" customHeight="1">
      <c r="F28" s="462"/>
      <c r="G28" s="58" t="s">
        <v>197</v>
      </c>
      <c r="H28" s="8" t="s">
        <v>191</v>
      </c>
      <c r="I28" s="29" t="s">
        <v>131</v>
      </c>
      <c r="J28" s="29" t="s">
        <v>86</v>
      </c>
      <c r="K28" s="14" t="s">
        <v>18</v>
      </c>
    </row>
    <row r="29" spans="6:12">
      <c r="F29" s="462"/>
      <c r="G29" s="58" t="s">
        <v>87</v>
      </c>
      <c r="H29" s="8" t="s">
        <v>191</v>
      </c>
      <c r="I29" s="29" t="s">
        <v>131</v>
      </c>
      <c r="J29" s="62" t="s">
        <v>86</v>
      </c>
      <c r="K29" s="14" t="s">
        <v>18</v>
      </c>
    </row>
    <row r="30" spans="6:12">
      <c r="F30" s="462"/>
      <c r="G30" s="58" t="s">
        <v>23</v>
      </c>
      <c r="H30" s="8" t="s">
        <v>191</v>
      </c>
      <c r="I30" s="29" t="s">
        <v>131</v>
      </c>
      <c r="J30" s="29" t="s">
        <v>86</v>
      </c>
      <c r="K30" s="14" t="s">
        <v>18</v>
      </c>
    </row>
    <row r="31" spans="6:12">
      <c r="F31" s="462"/>
      <c r="G31" s="58" t="s">
        <v>26</v>
      </c>
      <c r="H31" s="8" t="s">
        <v>191</v>
      </c>
      <c r="I31" s="29" t="s">
        <v>200</v>
      </c>
      <c r="J31" s="62" t="s">
        <v>86</v>
      </c>
      <c r="K31" s="14" t="s">
        <v>18</v>
      </c>
    </row>
    <row r="32" spans="6:12">
      <c r="F32" s="462"/>
      <c r="G32" s="58" t="s">
        <v>94</v>
      </c>
      <c r="H32" s="8" t="s">
        <v>191</v>
      </c>
      <c r="I32" s="29" t="s">
        <v>131</v>
      </c>
      <c r="J32" s="29" t="s">
        <v>86</v>
      </c>
      <c r="K32" s="14" t="s">
        <v>18</v>
      </c>
    </row>
    <row r="33" spans="6:11">
      <c r="F33" s="462"/>
      <c r="G33" s="58" t="s">
        <v>31</v>
      </c>
      <c r="H33" s="8" t="s">
        <v>191</v>
      </c>
      <c r="I33" s="29" t="s">
        <v>131</v>
      </c>
      <c r="J33" s="62" t="s">
        <v>86</v>
      </c>
      <c r="K33" s="14" t="s">
        <v>18</v>
      </c>
    </row>
    <row r="34" spans="6:11">
      <c r="F34" s="462"/>
      <c r="G34" s="58" t="s">
        <v>201</v>
      </c>
      <c r="H34" s="8" t="s">
        <v>191</v>
      </c>
      <c r="I34" s="29" t="s">
        <v>131</v>
      </c>
      <c r="J34" s="29" t="s">
        <v>86</v>
      </c>
      <c r="K34" s="14" t="s">
        <v>18</v>
      </c>
    </row>
    <row r="35" spans="6:11">
      <c r="F35" s="462"/>
      <c r="G35" s="58" t="s">
        <v>34</v>
      </c>
      <c r="H35" s="8" t="s">
        <v>191</v>
      </c>
      <c r="I35" s="29" t="s">
        <v>131</v>
      </c>
      <c r="J35" t="s">
        <v>202</v>
      </c>
      <c r="K35" s="14" t="s">
        <v>18</v>
      </c>
    </row>
    <row r="36" spans="6:11">
      <c r="F36" s="462"/>
      <c r="G36" s="58" t="s">
        <v>203</v>
      </c>
      <c r="H36" s="8" t="s">
        <v>204</v>
      </c>
      <c r="I36" s="29" t="s">
        <v>131</v>
      </c>
      <c r="J36" t="s">
        <v>86</v>
      </c>
      <c r="K36" s="14" t="s">
        <v>18</v>
      </c>
    </row>
    <row r="37" spans="6:11" ht="25.5">
      <c r="F37" s="462"/>
      <c r="G37" s="58" t="s">
        <v>205</v>
      </c>
      <c r="H37" s="8" t="s">
        <v>204</v>
      </c>
      <c r="I37" s="29" t="s">
        <v>134</v>
      </c>
      <c r="J37" s="8" t="s">
        <v>206</v>
      </c>
      <c r="K37" s="14" t="s">
        <v>18</v>
      </c>
    </row>
    <row r="38" spans="6:11">
      <c r="F38" s="462"/>
      <c r="G38" s="58" t="s">
        <v>207</v>
      </c>
      <c r="H38" s="8" t="s">
        <v>204</v>
      </c>
      <c r="I38" s="29" t="s">
        <v>131</v>
      </c>
      <c r="J38" t="s">
        <v>86</v>
      </c>
      <c r="K38" s="14" t="s">
        <v>18</v>
      </c>
    </row>
    <row r="39" spans="6:11">
      <c r="F39" s="462"/>
      <c r="G39" s="58" t="s">
        <v>208</v>
      </c>
      <c r="H39" s="8" t="s">
        <v>204</v>
      </c>
      <c r="I39" s="29" t="s">
        <v>131</v>
      </c>
      <c r="J39" t="s">
        <v>86</v>
      </c>
      <c r="K39" s="14" t="s">
        <v>18</v>
      </c>
    </row>
    <row r="40" spans="6:11">
      <c r="F40" s="462"/>
      <c r="G40" s="58" t="s">
        <v>17</v>
      </c>
      <c r="H40" s="8" t="s">
        <v>204</v>
      </c>
      <c r="I40" s="29" t="s">
        <v>131</v>
      </c>
      <c r="J40" t="s">
        <v>86</v>
      </c>
      <c r="K40" s="14" t="s">
        <v>18</v>
      </c>
    </row>
    <row r="41" spans="6:11">
      <c r="F41" s="462"/>
      <c r="G41" s="58" t="s">
        <v>87</v>
      </c>
      <c r="H41" s="8" t="s">
        <v>204</v>
      </c>
      <c r="I41" s="29" t="s">
        <v>131</v>
      </c>
      <c r="J41" t="s">
        <v>86</v>
      </c>
      <c r="K41" s="14" t="s">
        <v>18</v>
      </c>
    </row>
    <row r="42" spans="6:11">
      <c r="F42" s="462"/>
      <c r="G42" s="58" t="s">
        <v>23</v>
      </c>
      <c r="H42" s="8" t="s">
        <v>204</v>
      </c>
      <c r="I42" s="29" t="s">
        <v>131</v>
      </c>
      <c r="J42" t="s">
        <v>86</v>
      </c>
      <c r="K42" s="14" t="s">
        <v>18</v>
      </c>
    </row>
    <row r="43" spans="6:11">
      <c r="F43" s="462"/>
      <c r="G43" s="58" t="s">
        <v>209</v>
      </c>
      <c r="H43" s="8" t="s">
        <v>204</v>
      </c>
      <c r="I43" s="29" t="s">
        <v>200</v>
      </c>
      <c r="J43" t="s">
        <v>86</v>
      </c>
      <c r="K43" s="14" t="s">
        <v>18</v>
      </c>
    </row>
    <row r="44" spans="6:11">
      <c r="F44" s="462"/>
      <c r="G44" s="58" t="s">
        <v>26</v>
      </c>
      <c r="H44" s="8" t="s">
        <v>204</v>
      </c>
      <c r="I44" s="29" t="s">
        <v>131</v>
      </c>
      <c r="J44" t="s">
        <v>86</v>
      </c>
      <c r="K44" s="14" t="s">
        <v>18</v>
      </c>
    </row>
    <row r="45" spans="6:11">
      <c r="F45" s="462"/>
      <c r="G45" s="58" t="s">
        <v>210</v>
      </c>
      <c r="H45" s="8" t="s">
        <v>204</v>
      </c>
      <c r="I45" s="29" t="s">
        <v>131</v>
      </c>
      <c r="J45" t="s">
        <v>86</v>
      </c>
      <c r="K45" s="14" t="s">
        <v>18</v>
      </c>
    </row>
    <row r="46" spans="6:11">
      <c r="F46" s="462"/>
      <c r="G46" s="58" t="s">
        <v>94</v>
      </c>
      <c r="H46" s="8" t="s">
        <v>204</v>
      </c>
      <c r="I46" s="29" t="s">
        <v>131</v>
      </c>
      <c r="J46" t="s">
        <v>86</v>
      </c>
      <c r="K46" s="14" t="s">
        <v>18</v>
      </c>
    </row>
    <row r="47" spans="6:11">
      <c r="F47" s="462"/>
      <c r="G47" s="58" t="s">
        <v>31</v>
      </c>
      <c r="H47" s="8" t="s">
        <v>204</v>
      </c>
      <c r="I47" s="29" t="s">
        <v>131</v>
      </c>
      <c r="J47" t="s">
        <v>86</v>
      </c>
      <c r="K47" s="14" t="s">
        <v>18</v>
      </c>
    </row>
    <row r="48" spans="6:11">
      <c r="F48" s="462"/>
      <c r="G48" s="58" t="s">
        <v>201</v>
      </c>
      <c r="H48" s="8" t="s">
        <v>204</v>
      </c>
      <c r="I48" s="29" t="s">
        <v>131</v>
      </c>
      <c r="J48" t="s">
        <v>86</v>
      </c>
      <c r="K48" s="14" t="s">
        <v>18</v>
      </c>
    </row>
    <row r="49" spans="6:12">
      <c r="F49" s="462"/>
      <c r="G49" s="58" t="s">
        <v>211</v>
      </c>
      <c r="H49" s="8" t="s">
        <v>204</v>
      </c>
      <c r="I49" s="29" t="s">
        <v>200</v>
      </c>
      <c r="J49" t="s">
        <v>86</v>
      </c>
      <c r="K49" s="14" t="s">
        <v>18</v>
      </c>
    </row>
    <row r="50" spans="6:12">
      <c r="F50" s="462"/>
      <c r="G50" s="58" t="s">
        <v>212</v>
      </c>
      <c r="H50" s="8" t="s">
        <v>204</v>
      </c>
      <c r="I50" s="29" t="s">
        <v>131</v>
      </c>
      <c r="J50" t="s">
        <v>86</v>
      </c>
      <c r="K50" s="14" t="s">
        <v>18</v>
      </c>
    </row>
    <row r="51" spans="6:12">
      <c r="F51" s="462"/>
      <c r="G51" s="58" t="s">
        <v>34</v>
      </c>
      <c r="H51" s="8" t="s">
        <v>204</v>
      </c>
      <c r="I51" s="29" t="s">
        <v>131</v>
      </c>
      <c r="J51" t="s">
        <v>86</v>
      </c>
      <c r="K51" s="14" t="s">
        <v>18</v>
      </c>
    </row>
    <row r="52" spans="6:12">
      <c r="F52" s="462"/>
      <c r="G52" s="58" t="s">
        <v>213</v>
      </c>
      <c r="H52" s="8" t="s">
        <v>204</v>
      </c>
      <c r="I52" s="29" t="s">
        <v>131</v>
      </c>
      <c r="J52" t="s">
        <v>86</v>
      </c>
      <c r="K52" s="14" t="s">
        <v>18</v>
      </c>
    </row>
    <row r="53" spans="6:12" ht="38.25">
      <c r="F53" s="462"/>
      <c r="G53" s="58" t="s">
        <v>214</v>
      </c>
      <c r="H53" s="62" t="s">
        <v>215</v>
      </c>
      <c r="I53" s="29" t="s">
        <v>216</v>
      </c>
      <c r="J53" s="8" t="s">
        <v>217</v>
      </c>
      <c r="K53" s="67" t="s">
        <v>59</v>
      </c>
    </row>
    <row r="54" spans="6:12" ht="25.5">
      <c r="F54" s="462"/>
      <c r="G54" s="58" t="s">
        <v>218</v>
      </c>
      <c r="H54" s="62" t="s">
        <v>219</v>
      </c>
      <c r="I54" s="29" t="s">
        <v>220</v>
      </c>
      <c r="J54" s="8" t="s">
        <v>221</v>
      </c>
      <c r="K54" s="67" t="s">
        <v>59</v>
      </c>
    </row>
    <row r="55" spans="6:12" ht="38.25">
      <c r="F55" s="462"/>
      <c r="G55" s="59" t="s">
        <v>218</v>
      </c>
      <c r="H55" s="64" t="s">
        <v>222</v>
      </c>
      <c r="I55" s="68"/>
      <c r="J55" s="30" t="s">
        <v>223</v>
      </c>
      <c r="K55" s="67" t="s">
        <v>59</v>
      </c>
      <c r="L55" t="s">
        <v>224</v>
      </c>
    </row>
    <row r="56" spans="6:12">
      <c r="F56" s="462"/>
      <c r="G56" s="58" t="s">
        <v>26</v>
      </c>
      <c r="H56" s="62" t="s">
        <v>225</v>
      </c>
      <c r="I56">
        <v>20</v>
      </c>
      <c r="J56" t="s">
        <v>86</v>
      </c>
      <c r="K56" s="67" t="s">
        <v>18</v>
      </c>
    </row>
    <row r="57" spans="6:12" ht="15.75" thickBot="1">
      <c r="F57" s="462"/>
      <c r="G57" s="58" t="s">
        <v>368</v>
      </c>
      <c r="H57" s="62" t="s">
        <v>226</v>
      </c>
      <c r="I57">
        <v>20</v>
      </c>
      <c r="J57" t="s">
        <v>86</v>
      </c>
      <c r="K57" s="67" t="s">
        <v>59</v>
      </c>
    </row>
    <row r="58" spans="6:12" ht="38.25">
      <c r="F58" s="461">
        <v>44681</v>
      </c>
      <c r="G58" s="124" t="s">
        <v>368</v>
      </c>
      <c r="H58" s="57" t="s">
        <v>369</v>
      </c>
      <c r="I58" s="11" t="s">
        <v>19</v>
      </c>
      <c r="J58" s="57" t="s">
        <v>370</v>
      </c>
      <c r="K58" s="13" t="s">
        <v>59</v>
      </c>
    </row>
    <row r="59" spans="6:12" ht="25.5">
      <c r="F59" s="462"/>
      <c r="G59" s="9" t="s">
        <v>371</v>
      </c>
      <c r="H59" s="8" t="s">
        <v>226</v>
      </c>
      <c r="I59" s="1" t="s">
        <v>141</v>
      </c>
      <c r="J59" s="8" t="s">
        <v>372</v>
      </c>
      <c r="K59" s="14" t="s">
        <v>59</v>
      </c>
    </row>
    <row r="60" spans="6:12">
      <c r="F60" s="462"/>
      <c r="G60" s="9" t="s">
        <v>373</v>
      </c>
      <c r="H60" s="9" t="s">
        <v>226</v>
      </c>
      <c r="I60" s="1" t="s">
        <v>131</v>
      </c>
      <c r="J60" s="8" t="s">
        <v>86</v>
      </c>
      <c r="K60" s="14" t="s">
        <v>59</v>
      </c>
    </row>
    <row r="61" spans="6:12">
      <c r="F61" s="462"/>
      <c r="G61" s="9" t="s">
        <v>374</v>
      </c>
      <c r="H61" s="8" t="s">
        <v>226</v>
      </c>
      <c r="I61" s="1" t="s">
        <v>131</v>
      </c>
      <c r="J61" s="8" t="s">
        <v>86</v>
      </c>
      <c r="K61" s="14" t="s">
        <v>59</v>
      </c>
    </row>
    <row r="62" spans="6:12">
      <c r="F62" s="462"/>
      <c r="G62" s="9" t="s">
        <v>376</v>
      </c>
      <c r="H62" s="8" t="s">
        <v>380</v>
      </c>
      <c r="I62" s="1" t="s">
        <v>377</v>
      </c>
      <c r="J62" s="8" t="s">
        <v>378</v>
      </c>
      <c r="K62" s="14" t="s">
        <v>246</v>
      </c>
    </row>
    <row r="63" spans="6:12">
      <c r="F63" s="462"/>
      <c r="G63" s="9" t="s">
        <v>379</v>
      </c>
      <c r="H63" s="8" t="s">
        <v>380</v>
      </c>
      <c r="I63" s="1" t="s">
        <v>32</v>
      </c>
      <c r="J63" s="8" t="s">
        <v>192</v>
      </c>
      <c r="K63" s="14" t="s">
        <v>246</v>
      </c>
    </row>
    <row r="64" spans="6:12" ht="25.5">
      <c r="F64" s="462"/>
      <c r="G64" s="9" t="s">
        <v>381</v>
      </c>
      <c r="H64" s="8" t="s">
        <v>380</v>
      </c>
      <c r="I64" s="1" t="s">
        <v>276</v>
      </c>
      <c r="J64" s="8" t="s">
        <v>382</v>
      </c>
      <c r="K64" s="14" t="s">
        <v>246</v>
      </c>
    </row>
    <row r="65" spans="6:11" ht="51">
      <c r="F65" s="462"/>
      <c r="G65" s="9" t="s">
        <v>383</v>
      </c>
      <c r="H65" s="8" t="s">
        <v>380</v>
      </c>
      <c r="I65" s="1" t="s">
        <v>384</v>
      </c>
      <c r="J65" s="8" t="s">
        <v>385</v>
      </c>
      <c r="K65" s="14" t="s">
        <v>246</v>
      </c>
    </row>
    <row r="66" spans="6:11">
      <c r="F66" s="462"/>
      <c r="G66" s="9" t="s">
        <v>386</v>
      </c>
      <c r="H66" s="8" t="s">
        <v>380</v>
      </c>
      <c r="I66" s="1" t="s">
        <v>27</v>
      </c>
      <c r="J66" s="8" t="s">
        <v>387</v>
      </c>
      <c r="K66" s="14" t="s">
        <v>246</v>
      </c>
    </row>
    <row r="67" spans="6:11" ht="25.5">
      <c r="F67" s="462"/>
      <c r="G67" s="9" t="s">
        <v>388</v>
      </c>
      <c r="H67" s="8" t="s">
        <v>380</v>
      </c>
      <c r="I67" s="1" t="s">
        <v>389</v>
      </c>
      <c r="J67" s="8" t="s">
        <v>390</v>
      </c>
      <c r="K67" s="14" t="s">
        <v>246</v>
      </c>
    </row>
    <row r="68" spans="6:11" ht="15.75" thickBot="1">
      <c r="F68" s="462"/>
      <c r="G68" s="58" t="s">
        <v>391</v>
      </c>
      <c r="H68" s="56" t="s">
        <v>380</v>
      </c>
      <c r="I68" t="s">
        <v>32</v>
      </c>
      <c r="J68" t="s">
        <v>86</v>
      </c>
      <c r="K68" s="67" t="s">
        <v>246</v>
      </c>
    </row>
    <row r="69" spans="6:11">
      <c r="F69" s="463">
        <v>44683</v>
      </c>
      <c r="G69" s="124" t="s">
        <v>374</v>
      </c>
      <c r="H69" s="57" t="s">
        <v>409</v>
      </c>
      <c r="I69" s="11" t="s">
        <v>410</v>
      </c>
      <c r="J69" s="57" t="s">
        <v>411</v>
      </c>
      <c r="K69" s="13" t="s">
        <v>125</v>
      </c>
    </row>
    <row r="70" spans="6:11">
      <c r="F70" s="464"/>
      <c r="G70" s="9" t="s">
        <v>412</v>
      </c>
      <c r="H70" s="8" t="s">
        <v>409</v>
      </c>
      <c r="I70" s="1" t="s">
        <v>410</v>
      </c>
      <c r="J70" s="1" t="s">
        <v>413</v>
      </c>
      <c r="K70" s="14" t="s">
        <v>125</v>
      </c>
    </row>
    <row r="71" spans="6:11" ht="38.25">
      <c r="F71" s="464"/>
      <c r="G71" s="9" t="s">
        <v>414</v>
      </c>
      <c r="H71" s="159" t="s">
        <v>409</v>
      </c>
      <c r="I71" s="1" t="s">
        <v>415</v>
      </c>
      <c r="J71" s="8" t="s">
        <v>416</v>
      </c>
      <c r="K71" s="14" t="s">
        <v>125</v>
      </c>
    </row>
    <row r="72" spans="6:11" ht="38.25">
      <c r="F72" s="464"/>
      <c r="G72" s="9" t="s">
        <v>373</v>
      </c>
      <c r="H72" s="159" t="s">
        <v>409</v>
      </c>
      <c r="I72" s="1" t="s">
        <v>417</v>
      </c>
      <c r="J72" s="8" t="s">
        <v>418</v>
      </c>
      <c r="K72" s="14" t="s">
        <v>125</v>
      </c>
    </row>
    <row r="73" spans="6:11">
      <c r="F73" s="464"/>
      <c r="G73" s="9" t="s">
        <v>419</v>
      </c>
      <c r="H73" s="159" t="s">
        <v>409</v>
      </c>
      <c r="I73" s="1" t="s">
        <v>32</v>
      </c>
      <c r="J73" s="8" t="s">
        <v>86</v>
      </c>
      <c r="K73" s="14" t="s">
        <v>59</v>
      </c>
    </row>
    <row r="74" spans="6:11">
      <c r="F74" s="464"/>
      <c r="G74" s="9" t="s">
        <v>374</v>
      </c>
      <c r="H74" s="9" t="s">
        <v>420</v>
      </c>
      <c r="I74" s="1" t="s">
        <v>131</v>
      </c>
      <c r="J74" s="8" t="s">
        <v>86</v>
      </c>
      <c r="K74" s="160" t="s">
        <v>125</v>
      </c>
    </row>
    <row r="75" spans="6:11" ht="25.5">
      <c r="F75" s="464"/>
      <c r="G75" s="9" t="s">
        <v>143</v>
      </c>
      <c r="H75" s="9" t="s">
        <v>420</v>
      </c>
      <c r="I75" s="1" t="s">
        <v>422</v>
      </c>
      <c r="J75" s="8" t="s">
        <v>421</v>
      </c>
      <c r="K75" s="14" t="s">
        <v>246</v>
      </c>
    </row>
    <row r="76" spans="6:11">
      <c r="F76" s="464"/>
      <c r="G76" s="9" t="s">
        <v>373</v>
      </c>
      <c r="H76" s="159" t="s">
        <v>423</v>
      </c>
      <c r="I76" s="1" t="s">
        <v>32</v>
      </c>
      <c r="J76" s="8" t="s">
        <v>86</v>
      </c>
      <c r="K76" s="14" t="s">
        <v>125</v>
      </c>
    </row>
    <row r="77" spans="6:11">
      <c r="F77" s="464"/>
      <c r="G77" s="9" t="s">
        <v>374</v>
      </c>
      <c r="H77" s="159" t="s">
        <v>423</v>
      </c>
      <c r="I77" s="1" t="s">
        <v>32</v>
      </c>
      <c r="J77" s="8" t="s">
        <v>86</v>
      </c>
      <c r="K77" s="14" t="s">
        <v>125</v>
      </c>
    </row>
    <row r="78" spans="6:11">
      <c r="F78" s="464"/>
      <c r="G78" s="9" t="s">
        <v>424</v>
      </c>
      <c r="H78" s="159" t="s">
        <v>423</v>
      </c>
      <c r="I78" s="1" t="s">
        <v>32</v>
      </c>
      <c r="J78" s="8" t="s">
        <v>86</v>
      </c>
      <c r="K78" s="14" t="s">
        <v>125</v>
      </c>
    </row>
    <row r="79" spans="6:11" ht="51">
      <c r="F79" s="464"/>
      <c r="G79" s="9" t="s">
        <v>425</v>
      </c>
      <c r="H79" s="9" t="s">
        <v>426</v>
      </c>
      <c r="I79" s="1" t="s">
        <v>19</v>
      </c>
      <c r="J79" s="8" t="s">
        <v>427</v>
      </c>
      <c r="K79" s="160" t="s">
        <v>59</v>
      </c>
    </row>
    <row r="80" spans="6:11" ht="15.75" thickBot="1">
      <c r="F80" s="465"/>
      <c r="G80" s="161" t="s">
        <v>368</v>
      </c>
      <c r="H80" s="161" t="s">
        <v>426</v>
      </c>
      <c r="I80" s="15" t="s">
        <v>32</v>
      </c>
      <c r="J80" s="61" t="s">
        <v>86</v>
      </c>
      <c r="K80" s="162" t="s">
        <v>59</v>
      </c>
    </row>
    <row r="81" spans="6:11" ht="15.75" thickBot="1">
      <c r="F81" s="167">
        <v>44685</v>
      </c>
      <c r="G81" s="168" t="s">
        <v>374</v>
      </c>
      <c r="H81" s="168" t="s">
        <v>456</v>
      </c>
      <c r="I81" s="6" t="s">
        <v>200</v>
      </c>
      <c r="J81" s="169" t="s">
        <v>86</v>
      </c>
      <c r="K81" s="170" t="s">
        <v>125</v>
      </c>
    </row>
    <row r="82" spans="6:11" ht="15.75" thickBot="1">
      <c r="F82" s="171"/>
      <c r="G82" s="164" t="s">
        <v>374</v>
      </c>
      <c r="H82" s="163" t="s">
        <v>426</v>
      </c>
      <c r="I82" s="164" t="s">
        <v>32</v>
      </c>
      <c r="J82" s="62" t="s">
        <v>86</v>
      </c>
      <c r="K82" s="172" t="s">
        <v>125</v>
      </c>
    </row>
    <row r="83" spans="6:11" ht="26.25" thickBot="1">
      <c r="F83" s="171"/>
      <c r="G83" s="58" t="s">
        <v>457</v>
      </c>
      <c r="H83" s="58" t="s">
        <v>380</v>
      </c>
      <c r="I83" t="s">
        <v>309</v>
      </c>
      <c r="J83" s="56" t="s">
        <v>459</v>
      </c>
      <c r="K83" s="172" t="s">
        <v>246</v>
      </c>
    </row>
    <row r="84" spans="6:11">
      <c r="F84" s="25">
        <v>44686</v>
      </c>
      <c r="G84" s="124" t="s">
        <v>419</v>
      </c>
      <c r="H84" s="124" t="s">
        <v>423</v>
      </c>
      <c r="I84" s="11" t="s">
        <v>32</v>
      </c>
      <c r="J84" s="57" t="s">
        <v>86</v>
      </c>
      <c r="K84" s="173" t="s">
        <v>59</v>
      </c>
    </row>
    <row r="85" spans="6:11" ht="25.5">
      <c r="F85" s="27"/>
      <c r="G85" s="9" t="s">
        <v>371</v>
      </c>
      <c r="H85" s="9" t="s">
        <v>423</v>
      </c>
      <c r="I85" s="1" t="s">
        <v>476</v>
      </c>
      <c r="J85" s="8" t="s">
        <v>475</v>
      </c>
      <c r="K85" s="160" t="s">
        <v>59</v>
      </c>
    </row>
    <row r="86" spans="6:11">
      <c r="F86" s="27"/>
      <c r="G86" s="9" t="s">
        <v>477</v>
      </c>
      <c r="H86" s="9" t="s">
        <v>478</v>
      </c>
      <c r="I86" s="1" t="s">
        <v>131</v>
      </c>
      <c r="J86" s="8" t="s">
        <v>86</v>
      </c>
      <c r="K86" s="160" t="s">
        <v>59</v>
      </c>
    </row>
    <row r="87" spans="6:11">
      <c r="F87" s="27"/>
      <c r="G87" s="9" t="s">
        <v>479</v>
      </c>
      <c r="H87" s="9" t="s">
        <v>423</v>
      </c>
      <c r="I87" s="1" t="s">
        <v>96</v>
      </c>
      <c r="J87" s="8" t="s">
        <v>480</v>
      </c>
      <c r="K87" s="160" t="s">
        <v>59</v>
      </c>
    </row>
    <row r="88" spans="6:11">
      <c r="F88" s="27"/>
      <c r="G88" s="9" t="s">
        <v>481</v>
      </c>
      <c r="H88" s="9" t="s">
        <v>478</v>
      </c>
      <c r="I88" s="1" t="s">
        <v>131</v>
      </c>
      <c r="J88" s="8" t="s">
        <v>86</v>
      </c>
      <c r="K88" s="160" t="s">
        <v>59</v>
      </c>
    </row>
    <row r="89" spans="6:11" ht="15.75" thickBot="1">
      <c r="F89" s="175"/>
      <c r="G89" s="55" t="s">
        <v>482</v>
      </c>
      <c r="H89" s="55" t="s">
        <v>483</v>
      </c>
      <c r="I89" s="52" t="s">
        <v>131</v>
      </c>
      <c r="J89" s="56" t="s">
        <v>86</v>
      </c>
      <c r="K89" s="176" t="s">
        <v>59</v>
      </c>
    </row>
    <row r="90" spans="6:11" ht="15.75" thickBot="1">
      <c r="F90" s="473">
        <v>44687</v>
      </c>
      <c r="G90" s="177" t="s">
        <v>484</v>
      </c>
      <c r="H90" s="177" t="s">
        <v>483</v>
      </c>
      <c r="I90" s="23" t="s">
        <v>131</v>
      </c>
      <c r="J90" s="23" t="s">
        <v>86</v>
      </c>
      <c r="K90" s="178" t="s">
        <v>59</v>
      </c>
    </row>
    <row r="91" spans="6:11">
      <c r="F91" s="474"/>
      <c r="G91" s="58" t="s">
        <v>368</v>
      </c>
      <c r="H91" s="58" t="s">
        <v>456</v>
      </c>
      <c r="I91" s="29" t="s">
        <v>131</v>
      </c>
      <c r="J91" s="62" t="s">
        <v>86</v>
      </c>
      <c r="K91" s="174" t="s">
        <v>59</v>
      </c>
    </row>
    <row r="92" spans="6:11">
      <c r="F92" s="474"/>
      <c r="G92" s="58" t="s">
        <v>484</v>
      </c>
      <c r="H92" s="58" t="s">
        <v>100</v>
      </c>
      <c r="I92" s="29" t="s">
        <v>32</v>
      </c>
      <c r="J92" s="62" t="s">
        <v>86</v>
      </c>
      <c r="K92" s="174" t="s">
        <v>59</v>
      </c>
    </row>
    <row r="93" spans="6:11">
      <c r="F93" s="474"/>
      <c r="G93" s="58" t="s">
        <v>60</v>
      </c>
      <c r="H93" s="58" t="s">
        <v>489</v>
      </c>
      <c r="I93" s="29" t="s">
        <v>27</v>
      </c>
      <c r="J93" s="8" t="s">
        <v>490</v>
      </c>
      <c r="K93" s="174" t="s">
        <v>59</v>
      </c>
    </row>
    <row r="94" spans="6:11">
      <c r="F94" s="474"/>
      <c r="G94" s="58" t="s">
        <v>218</v>
      </c>
      <c r="H94" s="58" t="s">
        <v>483</v>
      </c>
      <c r="I94" s="29" t="s">
        <v>131</v>
      </c>
      <c r="J94" s="62" t="s">
        <v>86</v>
      </c>
      <c r="K94" s="174" t="s">
        <v>59</v>
      </c>
    </row>
    <row r="95" spans="6:11" ht="38.25">
      <c r="F95" s="474"/>
      <c r="G95" s="58" t="s">
        <v>496</v>
      </c>
      <c r="H95" s="58" t="s">
        <v>380</v>
      </c>
      <c r="I95" s="29" t="s">
        <v>293</v>
      </c>
      <c r="J95" s="8" t="s">
        <v>497</v>
      </c>
      <c r="K95" s="174" t="s">
        <v>125</v>
      </c>
    </row>
    <row r="96" spans="6:11" ht="51">
      <c r="F96" s="474"/>
      <c r="G96" s="58" t="s">
        <v>373</v>
      </c>
      <c r="H96" s="58" t="s">
        <v>426</v>
      </c>
      <c r="I96" s="29" t="s">
        <v>19</v>
      </c>
      <c r="J96" s="8" t="s">
        <v>498</v>
      </c>
      <c r="K96" s="174" t="s">
        <v>125</v>
      </c>
    </row>
    <row r="97" spans="6:13" ht="51">
      <c r="F97" s="474"/>
      <c r="G97" s="58" t="s">
        <v>496</v>
      </c>
      <c r="H97" s="58" t="s">
        <v>426</v>
      </c>
      <c r="I97" s="29" t="s">
        <v>19</v>
      </c>
      <c r="J97" s="8" t="s">
        <v>498</v>
      </c>
      <c r="K97" s="174" t="s">
        <v>125</v>
      </c>
    </row>
    <row r="98" spans="6:13">
      <c r="F98" s="474"/>
      <c r="G98" s="58" t="s">
        <v>373</v>
      </c>
      <c r="H98" s="58" t="s">
        <v>456</v>
      </c>
      <c r="I98" s="29" t="s">
        <v>131</v>
      </c>
      <c r="J98" s="62" t="s">
        <v>86</v>
      </c>
      <c r="K98" s="174" t="s">
        <v>125</v>
      </c>
    </row>
    <row r="99" spans="6:13">
      <c r="F99" s="474"/>
      <c r="G99" s="58" t="s">
        <v>496</v>
      </c>
      <c r="H99" s="58" t="s">
        <v>456</v>
      </c>
      <c r="I99" s="29" t="s">
        <v>131</v>
      </c>
      <c r="J99" s="62" t="s">
        <v>86</v>
      </c>
      <c r="K99" s="174" t="s">
        <v>125</v>
      </c>
    </row>
    <row r="100" spans="6:13" ht="39" thickBot="1">
      <c r="F100" s="474"/>
      <c r="G100" s="58" t="s">
        <v>496</v>
      </c>
      <c r="H100" s="58" t="s">
        <v>380</v>
      </c>
      <c r="I100" s="29" t="s">
        <v>293</v>
      </c>
      <c r="J100" s="56" t="s">
        <v>497</v>
      </c>
      <c r="K100" s="172" t="s">
        <v>125</v>
      </c>
    </row>
    <row r="101" spans="6:13" ht="38.25">
      <c r="F101" s="470" t="s">
        <v>543</v>
      </c>
      <c r="G101" s="124" t="s">
        <v>499</v>
      </c>
      <c r="H101" s="124" t="s">
        <v>483</v>
      </c>
      <c r="I101" s="11" t="s">
        <v>422</v>
      </c>
      <c r="J101" s="57" t="s">
        <v>500</v>
      </c>
      <c r="K101" s="173" t="s">
        <v>59</v>
      </c>
    </row>
    <row r="102" spans="6:13">
      <c r="F102" s="471"/>
      <c r="G102" s="9" t="s">
        <v>60</v>
      </c>
      <c r="H102" s="9" t="s">
        <v>483</v>
      </c>
      <c r="I102" s="1" t="s">
        <v>131</v>
      </c>
      <c r="J102" s="8" t="s">
        <v>86</v>
      </c>
      <c r="K102" s="160" t="s">
        <v>59</v>
      </c>
    </row>
    <row r="103" spans="6:13">
      <c r="F103" s="471"/>
      <c r="G103" s="9" t="s">
        <v>501</v>
      </c>
      <c r="H103" s="9" t="s">
        <v>483</v>
      </c>
      <c r="I103" s="1" t="s">
        <v>200</v>
      </c>
      <c r="J103" s="8" t="s">
        <v>86</v>
      </c>
      <c r="K103" s="160" t="s">
        <v>59</v>
      </c>
    </row>
    <row r="104" spans="6:13">
      <c r="F104" s="471"/>
      <c r="G104" s="9" t="s">
        <v>228</v>
      </c>
      <c r="H104" s="9" t="s">
        <v>483</v>
      </c>
      <c r="I104" s="1" t="s">
        <v>131</v>
      </c>
      <c r="J104" s="8" t="s">
        <v>86</v>
      </c>
      <c r="K104" s="160" t="s">
        <v>59</v>
      </c>
    </row>
    <row r="105" spans="6:13">
      <c r="F105" s="471"/>
      <c r="G105" s="9" t="s">
        <v>502</v>
      </c>
      <c r="H105" s="9" t="s">
        <v>483</v>
      </c>
      <c r="I105" s="1" t="s">
        <v>131</v>
      </c>
      <c r="J105" s="8" t="s">
        <v>86</v>
      </c>
      <c r="K105" s="160" t="s">
        <v>59</v>
      </c>
    </row>
    <row r="106" spans="6:13" ht="51">
      <c r="F106" s="471"/>
      <c r="G106" s="9" t="s">
        <v>503</v>
      </c>
      <c r="H106" s="9" t="s">
        <v>483</v>
      </c>
      <c r="I106" s="1" t="s">
        <v>141</v>
      </c>
      <c r="J106" s="8" t="s">
        <v>504</v>
      </c>
      <c r="K106" s="160" t="s">
        <v>59</v>
      </c>
    </row>
    <row r="107" spans="6:13">
      <c r="F107" s="471"/>
      <c r="G107" s="9" t="s">
        <v>505</v>
      </c>
      <c r="H107" s="9" t="s">
        <v>483</v>
      </c>
      <c r="I107" s="1" t="s">
        <v>131</v>
      </c>
      <c r="J107" s="8" t="s">
        <v>86</v>
      </c>
      <c r="K107" s="160" t="s">
        <v>59</v>
      </c>
    </row>
    <row r="108" spans="6:13">
      <c r="F108" s="471"/>
      <c r="G108" s="9" t="s">
        <v>506</v>
      </c>
      <c r="H108" s="9" t="s">
        <v>456</v>
      </c>
      <c r="I108" s="182">
        <v>18323</v>
      </c>
      <c r="J108" s="8" t="s">
        <v>512</v>
      </c>
      <c r="K108" s="160" t="s">
        <v>59</v>
      </c>
      <c r="L108" s="83" t="s">
        <v>510</v>
      </c>
    </row>
    <row r="109" spans="6:13">
      <c r="F109" s="471"/>
      <c r="G109" s="9" t="s">
        <v>482</v>
      </c>
      <c r="H109" s="9" t="s">
        <v>100</v>
      </c>
      <c r="I109" s="1" t="s">
        <v>32</v>
      </c>
      <c r="J109" s="8" t="s">
        <v>86</v>
      </c>
      <c r="K109" s="160" t="s">
        <v>59</v>
      </c>
      <c r="L109" s="83" t="s">
        <v>511</v>
      </c>
    </row>
    <row r="110" spans="6:13">
      <c r="F110" s="471"/>
      <c r="G110" s="9" t="s">
        <v>513</v>
      </c>
      <c r="H110" s="9" t="s">
        <v>489</v>
      </c>
      <c r="I110" s="1" t="s">
        <v>32</v>
      </c>
      <c r="J110" s="8" t="s">
        <v>86</v>
      </c>
      <c r="K110" s="160" t="s">
        <v>125</v>
      </c>
    </row>
    <row r="111" spans="6:13">
      <c r="F111" s="471"/>
      <c r="G111" s="183" t="s">
        <v>514</v>
      </c>
      <c r="H111" s="183" t="s">
        <v>489</v>
      </c>
      <c r="I111" s="31"/>
      <c r="J111" s="30" t="s">
        <v>515</v>
      </c>
      <c r="K111" s="185" t="s">
        <v>125</v>
      </c>
      <c r="M111">
        <v>926</v>
      </c>
    </row>
    <row r="112" spans="6:13">
      <c r="F112" s="471"/>
      <c r="G112" s="9" t="s">
        <v>501</v>
      </c>
      <c r="H112" s="9" t="s">
        <v>489</v>
      </c>
      <c r="I112" s="1" t="s">
        <v>32</v>
      </c>
      <c r="J112" s="8" t="s">
        <v>86</v>
      </c>
      <c r="K112" s="160" t="s">
        <v>125</v>
      </c>
    </row>
    <row r="113" spans="6:16" ht="25.5">
      <c r="F113" s="471"/>
      <c r="G113" s="9" t="s">
        <v>516</v>
      </c>
      <c r="H113" s="9" t="s">
        <v>489</v>
      </c>
      <c r="I113" s="1" t="s">
        <v>32</v>
      </c>
      <c r="J113" s="8" t="s">
        <v>527</v>
      </c>
      <c r="K113" s="160" t="s">
        <v>125</v>
      </c>
    </row>
    <row r="114" spans="6:16">
      <c r="F114" s="471"/>
      <c r="G114" s="183" t="s">
        <v>528</v>
      </c>
      <c r="H114" s="183" t="s">
        <v>489</v>
      </c>
      <c r="I114" s="31"/>
      <c r="J114" s="59" t="s">
        <v>538</v>
      </c>
      <c r="K114" s="185" t="s">
        <v>125</v>
      </c>
      <c r="M114">
        <v>930</v>
      </c>
    </row>
    <row r="115" spans="6:16">
      <c r="F115" s="471"/>
      <c r="G115" s="9" t="s">
        <v>228</v>
      </c>
      <c r="H115" s="9" t="s">
        <v>489</v>
      </c>
      <c r="I115" s="1" t="s">
        <v>276</v>
      </c>
      <c r="J115" s="1" t="s">
        <v>539</v>
      </c>
      <c r="K115" s="160" t="s">
        <v>125</v>
      </c>
    </row>
    <row r="116" spans="6:16">
      <c r="F116" s="471"/>
      <c r="G116" s="9" t="s">
        <v>540</v>
      </c>
      <c r="H116" s="9" t="s">
        <v>489</v>
      </c>
      <c r="I116" s="1" t="s">
        <v>32</v>
      </c>
      <c r="J116" s="1" t="s">
        <v>86</v>
      </c>
      <c r="K116" s="160" t="s">
        <v>125</v>
      </c>
    </row>
    <row r="117" spans="6:16">
      <c r="F117" s="471"/>
      <c r="G117" s="9" t="s">
        <v>496</v>
      </c>
      <c r="H117" s="9" t="s">
        <v>489</v>
      </c>
      <c r="I117" s="1" t="s">
        <v>37</v>
      </c>
      <c r="J117" s="1" t="s">
        <v>541</v>
      </c>
      <c r="K117" s="160" t="s">
        <v>125</v>
      </c>
    </row>
    <row r="118" spans="6:16">
      <c r="F118" s="471"/>
      <c r="G118" s="9" t="s">
        <v>542</v>
      </c>
      <c r="H118" s="9" t="s">
        <v>489</v>
      </c>
      <c r="I118" s="1" t="s">
        <v>32</v>
      </c>
      <c r="J118" s="1"/>
      <c r="K118" s="160" t="s">
        <v>125</v>
      </c>
    </row>
    <row r="119" spans="6:16">
      <c r="F119" s="471"/>
      <c r="G119" s="9" t="s">
        <v>503</v>
      </c>
      <c r="H119" s="9" t="s">
        <v>489</v>
      </c>
      <c r="I119" s="1" t="s">
        <v>545</v>
      </c>
      <c r="J119" s="1" t="s">
        <v>544</v>
      </c>
      <c r="K119" s="160" t="s">
        <v>125</v>
      </c>
    </row>
    <row r="120" spans="6:16">
      <c r="F120" s="471"/>
      <c r="G120" s="183" t="s">
        <v>546</v>
      </c>
      <c r="H120" s="183" t="s">
        <v>489</v>
      </c>
      <c r="I120" s="31"/>
      <c r="J120" s="31" t="s">
        <v>547</v>
      </c>
      <c r="K120" s="185" t="s">
        <v>125</v>
      </c>
      <c r="L120">
        <v>936</v>
      </c>
    </row>
    <row r="121" spans="6:16">
      <c r="F121" s="471"/>
      <c r="G121" s="183" t="s">
        <v>548</v>
      </c>
      <c r="H121" s="183" t="s">
        <v>489</v>
      </c>
      <c r="I121" s="31"/>
      <c r="J121" s="185" t="s">
        <v>549</v>
      </c>
      <c r="K121" s="185" t="s">
        <v>125</v>
      </c>
      <c r="L121" t="s">
        <v>549</v>
      </c>
      <c r="P121">
        <v>937</v>
      </c>
    </row>
    <row r="122" spans="6:16">
      <c r="F122" s="471"/>
      <c r="G122" s="9" t="s">
        <v>513</v>
      </c>
      <c r="H122" s="9" t="s">
        <v>219</v>
      </c>
      <c r="I122" s="1" t="s">
        <v>131</v>
      </c>
      <c r="J122" s="1" t="s">
        <v>550</v>
      </c>
      <c r="K122" s="160" t="s">
        <v>125</v>
      </c>
    </row>
    <row r="123" spans="6:16">
      <c r="F123" s="471"/>
      <c r="G123" s="9" t="s">
        <v>551</v>
      </c>
      <c r="H123" s="9" t="s">
        <v>219</v>
      </c>
      <c r="I123" s="1" t="s">
        <v>131</v>
      </c>
      <c r="J123" s="1" t="s">
        <v>550</v>
      </c>
      <c r="K123" s="160" t="s">
        <v>125</v>
      </c>
    </row>
    <row r="124" spans="6:16">
      <c r="F124" s="471"/>
      <c r="G124" s="9" t="s">
        <v>501</v>
      </c>
      <c r="H124" s="9" t="s">
        <v>219</v>
      </c>
      <c r="I124" s="1" t="s">
        <v>131</v>
      </c>
      <c r="J124" s="1" t="s">
        <v>552</v>
      </c>
      <c r="K124" s="160" t="s">
        <v>125</v>
      </c>
    </row>
    <row r="125" spans="6:16">
      <c r="F125" s="471"/>
      <c r="G125" s="9" t="s">
        <v>228</v>
      </c>
      <c r="H125" s="9" t="s">
        <v>219</v>
      </c>
      <c r="I125" s="1" t="s">
        <v>553</v>
      </c>
      <c r="J125" s="8" t="s">
        <v>554</v>
      </c>
      <c r="K125" s="160" t="s">
        <v>125</v>
      </c>
    </row>
    <row r="126" spans="6:16" ht="38.25">
      <c r="F126" s="471"/>
      <c r="G126" s="9" t="s">
        <v>496</v>
      </c>
      <c r="H126" s="9" t="s">
        <v>219</v>
      </c>
      <c r="I126" s="1" t="s">
        <v>553</v>
      </c>
      <c r="J126" s="8" t="s">
        <v>555</v>
      </c>
      <c r="K126" s="160" t="s">
        <v>125</v>
      </c>
    </row>
    <row r="127" spans="6:16">
      <c r="F127" s="471"/>
      <c r="G127" s="9" t="s">
        <v>556</v>
      </c>
      <c r="H127" s="9" t="s">
        <v>219</v>
      </c>
      <c r="I127" s="1" t="s">
        <v>131</v>
      </c>
      <c r="J127" s="1" t="s">
        <v>86</v>
      </c>
      <c r="K127" s="160" t="s">
        <v>125</v>
      </c>
    </row>
    <row r="128" spans="6:16">
      <c r="F128" s="471"/>
      <c r="G128" s="9" t="s">
        <v>503</v>
      </c>
      <c r="H128" s="9" t="s">
        <v>219</v>
      </c>
      <c r="I128" s="1" t="s">
        <v>131</v>
      </c>
      <c r="J128" s="1" t="s">
        <v>557</v>
      </c>
      <c r="K128" s="160" t="s">
        <v>125</v>
      </c>
    </row>
    <row r="129" spans="1:11">
      <c r="F129" s="471"/>
      <c r="G129" s="9" t="s">
        <v>501</v>
      </c>
      <c r="H129" s="9" t="s">
        <v>558</v>
      </c>
      <c r="I129" s="1" t="s">
        <v>131</v>
      </c>
      <c r="J129" s="1" t="s">
        <v>86</v>
      </c>
      <c r="K129" s="160" t="s">
        <v>125</v>
      </c>
    </row>
    <row r="130" spans="1:11">
      <c r="F130" s="471"/>
      <c r="G130" s="9" t="s">
        <v>228</v>
      </c>
      <c r="H130" s="9" t="s">
        <v>558</v>
      </c>
      <c r="I130" s="1" t="s">
        <v>131</v>
      </c>
      <c r="J130" s="1" t="s">
        <v>86</v>
      </c>
      <c r="K130" s="160" t="s">
        <v>125</v>
      </c>
    </row>
    <row r="131" spans="1:11">
      <c r="F131" s="471"/>
      <c r="G131" s="9" t="s">
        <v>502</v>
      </c>
      <c r="H131" s="9" t="s">
        <v>558</v>
      </c>
      <c r="I131" s="1" t="s">
        <v>131</v>
      </c>
      <c r="J131" s="1"/>
      <c r="K131" s="160" t="s">
        <v>125</v>
      </c>
    </row>
    <row r="132" spans="1:11" ht="25.5">
      <c r="F132" s="471"/>
      <c r="G132" s="9" t="s">
        <v>496</v>
      </c>
      <c r="H132" s="9" t="s">
        <v>558</v>
      </c>
      <c r="I132" s="184" t="s">
        <v>560</v>
      </c>
      <c r="J132" s="8" t="s">
        <v>559</v>
      </c>
      <c r="K132" s="160" t="s">
        <v>125</v>
      </c>
    </row>
    <row r="133" spans="1:11">
      <c r="F133" s="471"/>
      <c r="G133" s="9" t="s">
        <v>503</v>
      </c>
      <c r="H133" s="9" t="s">
        <v>558</v>
      </c>
      <c r="I133" s="1" t="s">
        <v>141</v>
      </c>
      <c r="J133" s="1"/>
      <c r="K133" s="160" t="s">
        <v>125</v>
      </c>
    </row>
    <row r="134" spans="1:11">
      <c r="F134" s="471"/>
      <c r="G134" s="9" t="s">
        <v>561</v>
      </c>
      <c r="H134" s="9" t="s">
        <v>558</v>
      </c>
      <c r="I134" s="1" t="s">
        <v>131</v>
      </c>
      <c r="J134" s="1" t="s">
        <v>86</v>
      </c>
      <c r="K134" s="160" t="s">
        <v>59</v>
      </c>
    </row>
    <row r="135" spans="1:11">
      <c r="F135" s="471"/>
      <c r="G135" s="9" t="s">
        <v>562</v>
      </c>
      <c r="H135" s="9" t="s">
        <v>100</v>
      </c>
      <c r="I135" s="1" t="s">
        <v>32</v>
      </c>
      <c r="J135" s="1" t="s">
        <v>552</v>
      </c>
      <c r="K135" s="160" t="s">
        <v>125</v>
      </c>
    </row>
    <row r="136" spans="1:11">
      <c r="F136" s="471"/>
      <c r="G136" s="9" t="s">
        <v>228</v>
      </c>
      <c r="H136" s="9" t="s">
        <v>100</v>
      </c>
      <c r="I136" s="1"/>
      <c r="J136" s="8" t="s">
        <v>563</v>
      </c>
      <c r="K136" s="160" t="s">
        <v>125</v>
      </c>
    </row>
    <row r="137" spans="1:11" ht="25.5">
      <c r="F137" s="471"/>
      <c r="G137" s="9" t="s">
        <v>502</v>
      </c>
      <c r="H137" s="9" t="s">
        <v>100</v>
      </c>
      <c r="I137" s="1" t="s">
        <v>19</v>
      </c>
      <c r="J137" s="8" t="s">
        <v>564</v>
      </c>
      <c r="K137" s="160" t="s">
        <v>125</v>
      </c>
    </row>
    <row r="138" spans="1:11">
      <c r="F138" s="471"/>
      <c r="G138" s="9" t="s">
        <v>565</v>
      </c>
      <c r="H138" s="9" t="s">
        <v>100</v>
      </c>
      <c r="I138" s="1" t="s">
        <v>32</v>
      </c>
      <c r="J138" s="1" t="s">
        <v>86</v>
      </c>
      <c r="K138" s="160" t="s">
        <v>125</v>
      </c>
    </row>
    <row r="139" spans="1:11" ht="15.75" thickBot="1">
      <c r="F139" s="471"/>
      <c r="G139" s="9" t="s">
        <v>566</v>
      </c>
      <c r="H139" s="9" t="s">
        <v>100</v>
      </c>
      <c r="I139" s="1" t="s">
        <v>567</v>
      </c>
      <c r="J139" s="1"/>
      <c r="K139" s="160" t="s">
        <v>125</v>
      </c>
    </row>
    <row r="140" spans="1:11" ht="15.75" thickBot="1">
      <c r="A140" s="198" t="s">
        <v>570</v>
      </c>
      <c r="B140" s="199"/>
      <c r="C140" s="199"/>
      <c r="D140" s="199"/>
      <c r="E140" s="200"/>
      <c r="F140" s="472"/>
      <c r="G140" s="161" t="s">
        <v>568</v>
      </c>
      <c r="H140" s="161" t="s">
        <v>489</v>
      </c>
      <c r="I140" s="15" t="s">
        <v>276</v>
      </c>
      <c r="J140" s="15" t="s">
        <v>569</v>
      </c>
      <c r="K140" s="162" t="s">
        <v>125</v>
      </c>
    </row>
    <row r="141" spans="1:11">
      <c r="A141" s="201" t="s">
        <v>571</v>
      </c>
      <c r="B141" s="202"/>
      <c r="C141" s="202"/>
      <c r="D141" s="202"/>
      <c r="E141" s="203"/>
      <c r="F141" s="461">
        <v>44691</v>
      </c>
      <c r="G141" s="168" t="s">
        <v>477</v>
      </c>
      <c r="H141" s="168" t="s">
        <v>423</v>
      </c>
      <c r="I141" s="6" t="s">
        <v>410</v>
      </c>
      <c r="J141" s="6" t="s">
        <v>595</v>
      </c>
      <c r="K141" s="187" t="s">
        <v>59</v>
      </c>
    </row>
    <row r="142" spans="1:11" ht="15.75" thickBot="1">
      <c r="A142" s="204" t="s">
        <v>572</v>
      </c>
      <c r="B142" s="205"/>
      <c r="C142" s="205"/>
      <c r="D142" s="205"/>
      <c r="E142" s="206"/>
      <c r="F142" s="462"/>
      <c r="G142" s="58" t="s">
        <v>89</v>
      </c>
      <c r="H142" s="58" t="s">
        <v>596</v>
      </c>
      <c r="I142" s="29" t="s">
        <v>293</v>
      </c>
      <c r="J142" s="29" t="s">
        <v>490</v>
      </c>
      <c r="K142" s="174" t="s">
        <v>18</v>
      </c>
    </row>
    <row r="143" spans="1:11">
      <c r="F143" s="462"/>
      <c r="G143" s="58" t="s">
        <v>143</v>
      </c>
      <c r="H143" s="58" t="s">
        <v>597</v>
      </c>
      <c r="I143" s="29" t="s">
        <v>422</v>
      </c>
      <c r="J143" s="29" t="s">
        <v>599</v>
      </c>
      <c r="K143" s="174" t="s">
        <v>18</v>
      </c>
    </row>
    <row r="144" spans="1:11">
      <c r="F144" s="462"/>
      <c r="G144" s="58" t="s">
        <v>203</v>
      </c>
      <c r="H144" s="58" t="s">
        <v>598</v>
      </c>
      <c r="I144" t="s">
        <v>32</v>
      </c>
      <c r="J144" t="s">
        <v>86</v>
      </c>
      <c r="K144" s="174" t="s">
        <v>18</v>
      </c>
    </row>
    <row r="145" spans="2:11" ht="63.75">
      <c r="F145" s="462"/>
      <c r="G145" s="58" t="s">
        <v>205</v>
      </c>
      <c r="H145" s="58" t="s">
        <v>598</v>
      </c>
      <c r="I145" t="s">
        <v>417</v>
      </c>
      <c r="J145" s="8" t="s">
        <v>600</v>
      </c>
      <c r="K145" s="174" t="s">
        <v>18</v>
      </c>
    </row>
    <row r="146" spans="2:11">
      <c r="F146" s="462"/>
      <c r="G146" s="58" t="s">
        <v>601</v>
      </c>
      <c r="H146" s="58" t="s">
        <v>598</v>
      </c>
      <c r="I146" t="s">
        <v>309</v>
      </c>
      <c r="J146" t="s">
        <v>602</v>
      </c>
      <c r="K146" s="174" t="s">
        <v>18</v>
      </c>
    </row>
    <row r="147" spans="2:11">
      <c r="F147" s="462"/>
      <c r="G147" s="58" t="s">
        <v>17</v>
      </c>
      <c r="H147" s="58" t="s">
        <v>598</v>
      </c>
      <c r="I147" t="s">
        <v>27</v>
      </c>
      <c r="J147" t="s">
        <v>602</v>
      </c>
      <c r="K147" s="174" t="s">
        <v>18</v>
      </c>
    </row>
    <row r="148" spans="2:11" ht="25.5">
      <c r="F148" s="462"/>
      <c r="G148" s="58" t="s">
        <v>87</v>
      </c>
      <c r="H148" s="58" t="s">
        <v>598</v>
      </c>
      <c r="I148" t="s">
        <v>189</v>
      </c>
      <c r="J148" s="8" t="s">
        <v>603</v>
      </c>
      <c r="K148" s="174" t="s">
        <v>18</v>
      </c>
    </row>
    <row r="149" spans="2:11" ht="51">
      <c r="F149" s="462"/>
      <c r="G149" s="58" t="s">
        <v>88</v>
      </c>
      <c r="H149" s="58" t="s">
        <v>598</v>
      </c>
      <c r="I149" t="s">
        <v>96</v>
      </c>
      <c r="J149" s="8" t="s">
        <v>604</v>
      </c>
      <c r="K149" s="174" t="s">
        <v>18</v>
      </c>
    </row>
    <row r="150" spans="2:11" ht="38.25">
      <c r="F150" s="462"/>
      <c r="G150" s="58" t="s">
        <v>605</v>
      </c>
      <c r="H150" s="58" t="s">
        <v>598</v>
      </c>
      <c r="I150">
        <v>42.5</v>
      </c>
      <c r="J150" s="8" t="s">
        <v>606</v>
      </c>
      <c r="K150" s="174" t="s">
        <v>18</v>
      </c>
    </row>
    <row r="151" spans="2:11" ht="25.5">
      <c r="F151" s="462"/>
      <c r="G151" s="58" t="s">
        <v>23</v>
      </c>
      <c r="H151" s="58" t="s">
        <v>598</v>
      </c>
      <c r="I151" t="s">
        <v>309</v>
      </c>
      <c r="J151" s="8" t="s">
        <v>607</v>
      </c>
      <c r="K151" s="174" t="s">
        <v>18</v>
      </c>
    </row>
    <row r="152" spans="2:11">
      <c r="F152" s="462"/>
      <c r="G152" s="58" t="s">
        <v>608</v>
      </c>
      <c r="H152" s="58" t="s">
        <v>598</v>
      </c>
      <c r="I152" t="s">
        <v>105</v>
      </c>
      <c r="J152" t="s">
        <v>609</v>
      </c>
      <c r="K152" s="174" t="s">
        <v>18</v>
      </c>
    </row>
    <row r="153" spans="2:11">
      <c r="F153" s="462"/>
      <c r="G153" t="s">
        <v>26</v>
      </c>
      <c r="H153" s="58" t="s">
        <v>598</v>
      </c>
      <c r="I153" t="s">
        <v>32</v>
      </c>
      <c r="J153" s="186" t="s">
        <v>552</v>
      </c>
      <c r="K153" s="174" t="s">
        <v>18</v>
      </c>
    </row>
    <row r="154" spans="2:11" ht="63.75">
      <c r="F154" s="462"/>
      <c r="G154" t="s">
        <v>93</v>
      </c>
      <c r="H154" s="58" t="s">
        <v>598</v>
      </c>
      <c r="I154" t="s">
        <v>615</v>
      </c>
      <c r="J154" s="8" t="s">
        <v>616</v>
      </c>
      <c r="K154" s="174" t="s">
        <v>18</v>
      </c>
    </row>
    <row r="155" spans="2:11">
      <c r="F155" s="462"/>
      <c r="G155" t="s">
        <v>610</v>
      </c>
      <c r="H155" s="58" t="s">
        <v>598</v>
      </c>
      <c r="I155" t="s">
        <v>32</v>
      </c>
      <c r="J155" s="186" t="s">
        <v>552</v>
      </c>
      <c r="K155" s="174" t="s">
        <v>18</v>
      </c>
    </row>
    <row r="156" spans="2:11" ht="51">
      <c r="F156" s="462"/>
      <c r="G156" t="s">
        <v>611</v>
      </c>
      <c r="H156" s="58" t="s">
        <v>598</v>
      </c>
      <c r="I156" t="s">
        <v>545</v>
      </c>
      <c r="J156" s="8" t="s">
        <v>617</v>
      </c>
      <c r="K156" s="174" t="s">
        <v>18</v>
      </c>
    </row>
    <row r="157" spans="2:11">
      <c r="F157" s="462"/>
      <c r="G157" t="s">
        <v>612</v>
      </c>
      <c r="H157" s="58" t="s">
        <v>598</v>
      </c>
      <c r="I157" t="s">
        <v>32</v>
      </c>
      <c r="J157" s="186" t="s">
        <v>552</v>
      </c>
      <c r="K157" s="174" t="s">
        <v>18</v>
      </c>
    </row>
    <row r="158" spans="2:11">
      <c r="F158" s="462"/>
      <c r="G158" t="s">
        <v>613</v>
      </c>
      <c r="H158" s="58" t="s">
        <v>598</v>
      </c>
      <c r="I158" t="s">
        <v>32</v>
      </c>
      <c r="J158" s="186" t="s">
        <v>552</v>
      </c>
      <c r="K158" s="174" t="s">
        <v>18</v>
      </c>
    </row>
    <row r="159" spans="2:11">
      <c r="F159" s="462"/>
      <c r="G159" t="s">
        <v>94</v>
      </c>
      <c r="H159" s="58" t="s">
        <v>598</v>
      </c>
      <c r="I159" t="s">
        <v>32</v>
      </c>
      <c r="J159" s="186" t="s">
        <v>86</v>
      </c>
      <c r="K159" s="174" t="s">
        <v>18</v>
      </c>
    </row>
    <row r="160" spans="2:11">
      <c r="B160" t="s">
        <v>621</v>
      </c>
      <c r="F160" s="462"/>
      <c r="G160" t="s">
        <v>31</v>
      </c>
      <c r="H160" s="58" t="s">
        <v>598</v>
      </c>
      <c r="I160" t="s">
        <v>32</v>
      </c>
      <c r="J160" s="186" t="s">
        <v>86</v>
      </c>
      <c r="K160" s="174" t="s">
        <v>18</v>
      </c>
    </row>
    <row r="161" spans="6:11" ht="25.5">
      <c r="F161" s="462"/>
      <c r="G161" t="s">
        <v>211</v>
      </c>
      <c r="H161" s="58" t="s">
        <v>598</v>
      </c>
      <c r="I161" t="s">
        <v>618</v>
      </c>
      <c r="J161" s="8" t="s">
        <v>619</v>
      </c>
      <c r="K161" s="174" t="s">
        <v>18</v>
      </c>
    </row>
    <row r="162" spans="6:11" ht="38.25">
      <c r="F162" s="462"/>
      <c r="G162" t="s">
        <v>212</v>
      </c>
      <c r="H162" s="58" t="s">
        <v>598</v>
      </c>
      <c r="I162" t="s">
        <v>24</v>
      </c>
      <c r="J162" s="8" t="s">
        <v>620</v>
      </c>
      <c r="K162" s="174" t="s">
        <v>18</v>
      </c>
    </row>
    <row r="163" spans="6:11">
      <c r="F163" s="462"/>
      <c r="G163" t="s">
        <v>34</v>
      </c>
      <c r="H163" s="58" t="s">
        <v>598</v>
      </c>
      <c r="I163" t="s">
        <v>32</v>
      </c>
      <c r="J163" s="186" t="s">
        <v>86</v>
      </c>
      <c r="K163" s="174" t="s">
        <v>18</v>
      </c>
    </row>
    <row r="164" spans="6:11">
      <c r="F164" s="462"/>
      <c r="G164" t="s">
        <v>614</v>
      </c>
      <c r="H164" s="58" t="s">
        <v>598</v>
      </c>
      <c r="I164" t="s">
        <v>32</v>
      </c>
      <c r="J164" s="186" t="s">
        <v>86</v>
      </c>
      <c r="K164" s="174" t="s">
        <v>18</v>
      </c>
    </row>
    <row r="165" spans="6:11">
      <c r="F165" s="462"/>
      <c r="G165" t="s">
        <v>213</v>
      </c>
      <c r="H165" s="58" t="s">
        <v>598</v>
      </c>
      <c r="I165" t="s">
        <v>32</v>
      </c>
      <c r="J165" s="186" t="s">
        <v>86</v>
      </c>
      <c r="K165" s="174" t="s">
        <v>18</v>
      </c>
    </row>
    <row r="166" spans="6:11" ht="25.5">
      <c r="F166" s="462"/>
      <c r="G166" s="58" t="s">
        <v>622</v>
      </c>
      <c r="H166" s="58" t="s">
        <v>623</v>
      </c>
      <c r="I166" t="s">
        <v>134</v>
      </c>
      <c r="J166" s="8" t="s">
        <v>624</v>
      </c>
      <c r="K166" s="67"/>
    </row>
    <row r="167" spans="6:11" ht="39" thickBot="1">
      <c r="F167" s="469"/>
      <c r="G167" s="188" t="s">
        <v>622</v>
      </c>
      <c r="H167" s="188" t="s">
        <v>380</v>
      </c>
      <c r="I167" s="189"/>
      <c r="J167" s="190" t="s">
        <v>625</v>
      </c>
      <c r="K167" s="191" t="s">
        <v>246</v>
      </c>
    </row>
    <row r="168" spans="6:11" ht="26.25" thickBot="1">
      <c r="F168" t="s">
        <v>660</v>
      </c>
      <c r="G168" t="s">
        <v>661</v>
      </c>
      <c r="H168" s="58" t="s">
        <v>662</v>
      </c>
      <c r="I168" t="s">
        <v>640</v>
      </c>
      <c r="J168" s="56" t="s">
        <v>663</v>
      </c>
      <c r="K168" s="174" t="s">
        <v>246</v>
      </c>
    </row>
    <row r="169" spans="6:11">
      <c r="F169" s="466">
        <v>44694</v>
      </c>
      <c r="G169" s="124" t="s">
        <v>673</v>
      </c>
      <c r="H169" s="124" t="s">
        <v>662</v>
      </c>
      <c r="I169" s="11" t="s">
        <v>131</v>
      </c>
      <c r="J169" s="57" t="s">
        <v>86</v>
      </c>
      <c r="K169" s="173" t="s">
        <v>246</v>
      </c>
    </row>
    <row r="170" spans="6:11">
      <c r="F170" s="467"/>
      <c r="G170" s="9" t="s">
        <v>678</v>
      </c>
      <c r="H170" s="9" t="s">
        <v>662</v>
      </c>
      <c r="I170" s="1" t="s">
        <v>131</v>
      </c>
      <c r="J170" s="8" t="s">
        <v>86</v>
      </c>
      <c r="K170" s="160" t="s">
        <v>246</v>
      </c>
    </row>
    <row r="171" spans="6:11" ht="38.25">
      <c r="F171" s="467"/>
      <c r="G171" s="9" t="s">
        <v>679</v>
      </c>
      <c r="H171" s="9" t="s">
        <v>662</v>
      </c>
      <c r="I171" s="184" t="s">
        <v>683</v>
      </c>
      <c r="J171" s="8" t="s">
        <v>680</v>
      </c>
      <c r="K171" s="160" t="s">
        <v>246</v>
      </c>
    </row>
    <row r="172" spans="6:11">
      <c r="F172" s="467"/>
      <c r="G172" s="9" t="s">
        <v>681</v>
      </c>
      <c r="H172" s="9" t="s">
        <v>226</v>
      </c>
      <c r="I172" s="1" t="s">
        <v>141</v>
      </c>
      <c r="J172" s="8" t="s">
        <v>682</v>
      </c>
      <c r="K172" s="160" t="s">
        <v>246</v>
      </c>
    </row>
    <row r="173" spans="6:11">
      <c r="F173" s="467"/>
      <c r="G173" s="9" t="s">
        <v>684</v>
      </c>
      <c r="H173" s="9" t="s">
        <v>226</v>
      </c>
      <c r="I173" s="1" t="s">
        <v>131</v>
      </c>
      <c r="J173" s="8" t="s">
        <v>685</v>
      </c>
      <c r="K173" s="160" t="s">
        <v>246</v>
      </c>
    </row>
    <row r="174" spans="6:11">
      <c r="F174" s="467"/>
      <c r="G174" s="9" t="s">
        <v>678</v>
      </c>
      <c r="H174" s="9" t="s">
        <v>226</v>
      </c>
      <c r="I174" s="1" t="s">
        <v>131</v>
      </c>
      <c r="J174" s="8" t="s">
        <v>682</v>
      </c>
      <c r="K174" s="160" t="s">
        <v>246</v>
      </c>
    </row>
    <row r="175" spans="6:11">
      <c r="F175" s="467"/>
      <c r="G175" s="9" t="s">
        <v>688</v>
      </c>
      <c r="H175" s="9" t="s">
        <v>489</v>
      </c>
      <c r="I175" s="1" t="s">
        <v>32</v>
      </c>
      <c r="J175" s="8" t="s">
        <v>552</v>
      </c>
      <c r="K175" s="160" t="s">
        <v>59</v>
      </c>
    </row>
    <row r="176" spans="6:11">
      <c r="F176" s="467"/>
      <c r="G176" s="9" t="s">
        <v>689</v>
      </c>
      <c r="H176" s="9" t="s">
        <v>456</v>
      </c>
      <c r="I176" s="1" t="s">
        <v>131</v>
      </c>
      <c r="J176" s="8" t="s">
        <v>86</v>
      </c>
      <c r="K176" s="160" t="s">
        <v>59</v>
      </c>
    </row>
    <row r="177" spans="3:11">
      <c r="F177" s="467"/>
      <c r="G177" s="9" t="s">
        <v>689</v>
      </c>
      <c r="H177" s="9" t="s">
        <v>426</v>
      </c>
      <c r="I177" s="1" t="s">
        <v>32</v>
      </c>
      <c r="J177" s="8" t="s">
        <v>86</v>
      </c>
      <c r="K177" s="160" t="s">
        <v>59</v>
      </c>
    </row>
    <row r="178" spans="3:11">
      <c r="F178" s="467"/>
      <c r="G178" s="183" t="s">
        <v>690</v>
      </c>
      <c r="H178" s="183" t="s">
        <v>691</v>
      </c>
      <c r="I178" s="31"/>
      <c r="J178" s="30" t="s">
        <v>692</v>
      </c>
      <c r="K178" s="185" t="s">
        <v>59</v>
      </c>
    </row>
    <row r="179" spans="3:11">
      <c r="F179" s="467"/>
      <c r="G179" s="9" t="s">
        <v>693</v>
      </c>
      <c r="H179" s="9" t="s">
        <v>691</v>
      </c>
      <c r="I179" s="1" t="s">
        <v>131</v>
      </c>
      <c r="J179" s="8" t="s">
        <v>86</v>
      </c>
      <c r="K179" s="160" t="s">
        <v>59</v>
      </c>
    </row>
    <row r="180" spans="3:11">
      <c r="F180" s="467"/>
      <c r="G180" s="9" t="s">
        <v>693</v>
      </c>
      <c r="H180" s="9" t="s">
        <v>489</v>
      </c>
      <c r="I180" s="1" t="s">
        <v>19</v>
      </c>
      <c r="J180" s="1" t="s">
        <v>694</v>
      </c>
      <c r="K180" s="160" t="s">
        <v>59</v>
      </c>
    </row>
    <row r="181" spans="3:11">
      <c r="F181" s="467"/>
      <c r="G181" s="9" t="s">
        <v>695</v>
      </c>
      <c r="H181" s="9" t="s">
        <v>478</v>
      </c>
      <c r="I181" s="1" t="s">
        <v>131</v>
      </c>
      <c r="J181" s="8" t="s">
        <v>86</v>
      </c>
      <c r="K181" s="160" t="s">
        <v>59</v>
      </c>
    </row>
    <row r="182" spans="3:11" ht="63.75">
      <c r="F182" s="467"/>
      <c r="G182" s="183" t="s">
        <v>214</v>
      </c>
      <c r="H182" s="183" t="s">
        <v>100</v>
      </c>
      <c r="I182" s="31"/>
      <c r="J182" s="30" t="s">
        <v>696</v>
      </c>
      <c r="K182" s="185" t="s">
        <v>59</v>
      </c>
    </row>
    <row r="183" spans="3:11">
      <c r="F183" s="467"/>
      <c r="G183" s="9" t="s">
        <v>499</v>
      </c>
      <c r="H183" s="9" t="s">
        <v>100</v>
      </c>
      <c r="I183" s="1" t="s">
        <v>32</v>
      </c>
      <c r="J183" s="1" t="s">
        <v>86</v>
      </c>
      <c r="K183" s="160" t="s">
        <v>59</v>
      </c>
    </row>
    <row r="184" spans="3:11">
      <c r="F184" s="467"/>
      <c r="G184" s="9" t="s">
        <v>568</v>
      </c>
      <c r="H184" s="9" t="s">
        <v>483</v>
      </c>
      <c r="I184" s="1" t="s">
        <v>131</v>
      </c>
      <c r="J184" s="1" t="s">
        <v>86</v>
      </c>
      <c r="K184" s="160" t="s">
        <v>59</v>
      </c>
    </row>
    <row r="185" spans="3:11" ht="25.5">
      <c r="F185" s="467"/>
      <c r="G185" s="9" t="s">
        <v>697</v>
      </c>
      <c r="H185" s="9" t="s">
        <v>226</v>
      </c>
      <c r="I185" s="1" t="s">
        <v>134</v>
      </c>
      <c r="J185" s="8" t="s">
        <v>698</v>
      </c>
      <c r="K185" s="160" t="s">
        <v>59</v>
      </c>
    </row>
    <row r="186" spans="3:11">
      <c r="F186" s="467"/>
      <c r="G186" s="9" t="s">
        <v>688</v>
      </c>
      <c r="H186" s="9" t="s">
        <v>483</v>
      </c>
      <c r="I186" s="1" t="s">
        <v>131</v>
      </c>
      <c r="J186" s="1" t="s">
        <v>86</v>
      </c>
      <c r="K186" s="160" t="s">
        <v>59</v>
      </c>
    </row>
    <row r="187" spans="3:11">
      <c r="F187" s="467"/>
      <c r="G187" s="9" t="s">
        <v>701</v>
      </c>
      <c r="H187" s="9" t="s">
        <v>483</v>
      </c>
      <c r="I187" s="1" t="s">
        <v>131</v>
      </c>
      <c r="J187" s="1" t="s">
        <v>86</v>
      </c>
      <c r="K187" s="160" t="s">
        <v>59</v>
      </c>
    </row>
    <row r="188" spans="3:11">
      <c r="F188" s="467"/>
      <c r="G188" s="9" t="s">
        <v>477</v>
      </c>
      <c r="H188" s="9" t="s">
        <v>423</v>
      </c>
      <c r="I188" s="1" t="s">
        <v>410</v>
      </c>
      <c r="J188" s="1" t="s">
        <v>702</v>
      </c>
      <c r="K188" s="160" t="s">
        <v>59</v>
      </c>
    </row>
    <row r="189" spans="3:11" ht="25.5">
      <c r="F189" s="467"/>
      <c r="G189" s="9" t="s">
        <v>703</v>
      </c>
      <c r="H189" s="9" t="s">
        <v>100</v>
      </c>
      <c r="I189" s="1" t="s">
        <v>19</v>
      </c>
      <c r="J189" s="8" t="s">
        <v>704</v>
      </c>
      <c r="K189" s="160" t="s">
        <v>59</v>
      </c>
    </row>
    <row r="190" spans="3:11" ht="15.75" thickBot="1">
      <c r="F190" s="467"/>
      <c r="G190" s="9" t="s">
        <v>568</v>
      </c>
      <c r="H190" s="9" t="s">
        <v>100</v>
      </c>
      <c r="I190" s="1" t="s">
        <v>309</v>
      </c>
      <c r="J190" s="195" t="s">
        <v>705</v>
      </c>
      <c r="K190" s="160" t="s">
        <v>59</v>
      </c>
    </row>
    <row r="191" spans="3:11" ht="51.75" thickBot="1">
      <c r="C191" s="196" t="s">
        <v>706</v>
      </c>
      <c r="D191" s="197"/>
      <c r="E191" s="200"/>
      <c r="F191" s="468"/>
      <c r="G191" s="55" t="s">
        <v>678</v>
      </c>
      <c r="H191" s="55" t="s">
        <v>380</v>
      </c>
      <c r="I191" s="52" t="s">
        <v>707</v>
      </c>
      <c r="J191" s="56" t="s">
        <v>708</v>
      </c>
      <c r="K191" s="176" t="s">
        <v>525</v>
      </c>
    </row>
    <row r="192" spans="3:11" ht="38.25">
      <c r="E192" s="215"/>
      <c r="F192" s="216">
        <v>44701</v>
      </c>
      <c r="G192" s="217" t="s">
        <v>684</v>
      </c>
      <c r="H192" s="217" t="s">
        <v>814</v>
      </c>
      <c r="I192" s="6" t="s">
        <v>141</v>
      </c>
      <c r="J192" s="169" t="s">
        <v>815</v>
      </c>
      <c r="K192" s="187" t="s">
        <v>246</v>
      </c>
    </row>
    <row r="193" spans="5:11" ht="15.75" thickBot="1">
      <c r="E193" s="31" t="s">
        <v>930</v>
      </c>
      <c r="F193" s="219">
        <v>44704</v>
      </c>
      <c r="G193" s="221" t="s">
        <v>929</v>
      </c>
      <c r="H193" s="221" t="s">
        <v>483</v>
      </c>
      <c r="I193" s="180"/>
      <c r="J193" s="222" t="s">
        <v>931</v>
      </c>
      <c r="K193" s="221" t="s">
        <v>125</v>
      </c>
    </row>
    <row r="194" spans="5:11">
      <c r="F194" s="461">
        <v>44704</v>
      </c>
      <c r="G194" s="124" t="s">
        <v>556</v>
      </c>
      <c r="H194" s="124" t="s">
        <v>483</v>
      </c>
      <c r="I194" s="11" t="s">
        <v>131</v>
      </c>
      <c r="J194" s="57" t="s">
        <v>932</v>
      </c>
      <c r="K194" s="173" t="s">
        <v>125</v>
      </c>
    </row>
    <row r="195" spans="5:11">
      <c r="F195" s="462"/>
      <c r="G195" s="9" t="s">
        <v>933</v>
      </c>
      <c r="H195" s="9" t="s">
        <v>483</v>
      </c>
      <c r="I195" s="1" t="s">
        <v>131</v>
      </c>
      <c r="J195" s="8" t="s">
        <v>86</v>
      </c>
      <c r="K195" s="160" t="s">
        <v>125</v>
      </c>
    </row>
    <row r="196" spans="5:11" ht="38.25">
      <c r="F196" s="462"/>
      <c r="G196" s="9" t="s">
        <v>934</v>
      </c>
      <c r="H196" s="9" t="s">
        <v>478</v>
      </c>
      <c r="I196" s="1" t="s">
        <v>828</v>
      </c>
      <c r="J196" s="8" t="s">
        <v>936</v>
      </c>
      <c r="K196" s="160" t="s">
        <v>246</v>
      </c>
    </row>
    <row r="197" spans="5:11">
      <c r="F197" s="462"/>
      <c r="G197" s="9" t="s">
        <v>935</v>
      </c>
      <c r="H197" s="9" t="s">
        <v>478</v>
      </c>
      <c r="I197" s="1" t="s">
        <v>131</v>
      </c>
      <c r="J197" s="8" t="s">
        <v>86</v>
      </c>
      <c r="K197" s="160" t="s">
        <v>246</v>
      </c>
    </row>
    <row r="198" spans="5:11">
      <c r="F198" s="462"/>
      <c r="G198" s="9" t="s">
        <v>937</v>
      </c>
      <c r="H198" s="9" t="s">
        <v>478</v>
      </c>
      <c r="I198" s="1" t="s">
        <v>131</v>
      </c>
      <c r="J198" s="8" t="s">
        <v>86</v>
      </c>
      <c r="K198" s="160" t="s">
        <v>246</v>
      </c>
    </row>
    <row r="199" spans="5:11">
      <c r="F199" s="462"/>
      <c r="G199" s="9" t="s">
        <v>938</v>
      </c>
      <c r="H199" s="9" t="s">
        <v>939</v>
      </c>
      <c r="I199" s="1" t="s">
        <v>134</v>
      </c>
      <c r="J199" s="8" t="s">
        <v>941</v>
      </c>
      <c r="K199" s="160" t="s">
        <v>246</v>
      </c>
    </row>
    <row r="200" spans="5:11" ht="38.25">
      <c r="E200" s="220" t="s">
        <v>943</v>
      </c>
      <c r="F200" s="462"/>
      <c r="G200" s="183" t="s">
        <v>940</v>
      </c>
      <c r="H200" s="183" t="s">
        <v>226</v>
      </c>
      <c r="I200" s="31">
        <v>0</v>
      </c>
      <c r="J200" s="30" t="s">
        <v>942</v>
      </c>
      <c r="K200" s="185" t="s">
        <v>246</v>
      </c>
    </row>
    <row r="201" spans="5:11">
      <c r="F201" s="462"/>
      <c r="G201" s="9" t="s">
        <v>214</v>
      </c>
      <c r="H201" s="9" t="s">
        <v>478</v>
      </c>
      <c r="I201" s="1" t="s">
        <v>134</v>
      </c>
      <c r="J201" s="195" t="s">
        <v>944</v>
      </c>
      <c r="K201" s="160" t="s">
        <v>59</v>
      </c>
    </row>
    <row r="202" spans="5:11" ht="25.5">
      <c r="E202" s="220" t="s">
        <v>947</v>
      </c>
      <c r="F202" s="462"/>
      <c r="G202" s="183" t="s">
        <v>945</v>
      </c>
      <c r="H202" s="183" t="s">
        <v>952</v>
      </c>
      <c r="I202" s="31"/>
      <c r="J202" s="30" t="s">
        <v>946</v>
      </c>
      <c r="K202" s="185" t="s">
        <v>246</v>
      </c>
    </row>
    <row r="203" spans="5:11">
      <c r="F203" s="462"/>
      <c r="G203" s="9" t="s">
        <v>496</v>
      </c>
      <c r="H203" s="9" t="s">
        <v>952</v>
      </c>
      <c r="I203" s="1" t="s">
        <v>131</v>
      </c>
      <c r="J203" s="8" t="s">
        <v>86</v>
      </c>
      <c r="K203" s="160" t="s">
        <v>125</v>
      </c>
    </row>
    <row r="204" spans="5:11" ht="25.5">
      <c r="F204" s="462"/>
      <c r="G204" s="9" t="s">
        <v>949</v>
      </c>
      <c r="H204" s="9" t="s">
        <v>948</v>
      </c>
      <c r="I204" s="1" t="s">
        <v>309</v>
      </c>
      <c r="J204" s="8" t="s">
        <v>950</v>
      </c>
      <c r="K204" s="160" t="s">
        <v>246</v>
      </c>
    </row>
    <row r="205" spans="5:11" ht="51">
      <c r="F205" s="462"/>
      <c r="G205" s="9" t="s">
        <v>953</v>
      </c>
      <c r="H205" s="9" t="s">
        <v>952</v>
      </c>
      <c r="I205" s="1" t="s">
        <v>131</v>
      </c>
      <c r="J205" s="8" t="s">
        <v>951</v>
      </c>
      <c r="K205" s="160" t="s">
        <v>525</v>
      </c>
    </row>
    <row r="206" spans="5:11">
      <c r="F206" s="462"/>
      <c r="G206" s="9" t="s">
        <v>954</v>
      </c>
      <c r="H206" s="9" t="s">
        <v>955</v>
      </c>
      <c r="I206" s="1" t="s">
        <v>189</v>
      </c>
      <c r="J206" s="8" t="s">
        <v>956</v>
      </c>
      <c r="K206" s="160" t="s">
        <v>59</v>
      </c>
    </row>
    <row r="207" spans="5:11" ht="38.25">
      <c r="F207" s="462"/>
      <c r="G207" s="9" t="s">
        <v>957</v>
      </c>
      <c r="H207" s="9" t="s">
        <v>958</v>
      </c>
      <c r="I207" s="184" t="s">
        <v>651</v>
      </c>
      <c r="J207" s="8" t="s">
        <v>959</v>
      </c>
      <c r="K207" s="160" t="s">
        <v>246</v>
      </c>
    </row>
    <row r="208" spans="5:11">
      <c r="F208" s="462"/>
      <c r="G208" s="9" t="s">
        <v>214</v>
      </c>
      <c r="H208" s="9" t="s">
        <v>420</v>
      </c>
      <c r="I208" s="1" t="s">
        <v>131</v>
      </c>
      <c r="J208" s="8" t="s">
        <v>86</v>
      </c>
      <c r="K208" s="160" t="s">
        <v>59</v>
      </c>
    </row>
    <row r="209" spans="5:11">
      <c r="F209" s="462"/>
      <c r="G209" s="9" t="s">
        <v>960</v>
      </c>
      <c r="H209" s="9" t="s">
        <v>961</v>
      </c>
      <c r="I209" s="1" t="s">
        <v>110</v>
      </c>
      <c r="J209" s="8" t="s">
        <v>962</v>
      </c>
      <c r="K209" s="160" t="s">
        <v>246</v>
      </c>
    </row>
    <row r="210" spans="5:11">
      <c r="F210" s="462"/>
      <c r="G210" s="9" t="s">
        <v>505</v>
      </c>
      <c r="H210" s="9" t="s">
        <v>963</v>
      </c>
      <c r="I210" s="1" t="s">
        <v>422</v>
      </c>
      <c r="J210" s="8" t="s">
        <v>965</v>
      </c>
      <c r="K210" s="160" t="s">
        <v>125</v>
      </c>
    </row>
    <row r="211" spans="5:11" ht="25.5">
      <c r="F211" s="462"/>
      <c r="G211" s="9" t="s">
        <v>966</v>
      </c>
      <c r="H211" s="9" t="s">
        <v>963</v>
      </c>
      <c r="I211" s="1" t="s">
        <v>141</v>
      </c>
      <c r="J211" s="8" t="s">
        <v>967</v>
      </c>
      <c r="K211" s="160" t="s">
        <v>125</v>
      </c>
    </row>
    <row r="212" spans="5:11" ht="51">
      <c r="F212" s="462"/>
      <c r="G212" s="9" t="s">
        <v>896</v>
      </c>
      <c r="H212" s="9" t="s">
        <v>963</v>
      </c>
      <c r="I212" s="1" t="s">
        <v>640</v>
      </c>
      <c r="J212" s="8" t="s">
        <v>968</v>
      </c>
      <c r="K212" s="160" t="s">
        <v>59</v>
      </c>
    </row>
    <row r="213" spans="5:11">
      <c r="F213" s="462"/>
      <c r="G213" s="9" t="s">
        <v>969</v>
      </c>
      <c r="H213" s="9" t="s">
        <v>963</v>
      </c>
      <c r="I213" s="1" t="s">
        <v>131</v>
      </c>
      <c r="J213" s="8" t="s">
        <v>86</v>
      </c>
      <c r="K213" s="160" t="s">
        <v>59</v>
      </c>
    </row>
    <row r="214" spans="5:11" ht="25.5">
      <c r="F214" s="462"/>
      <c r="G214" s="9" t="s">
        <v>970</v>
      </c>
      <c r="H214" s="9" t="s">
        <v>963</v>
      </c>
      <c r="I214" s="1" t="s">
        <v>134</v>
      </c>
      <c r="J214" s="8" t="s">
        <v>971</v>
      </c>
      <c r="K214" s="160" t="s">
        <v>59</v>
      </c>
    </row>
    <row r="215" spans="5:11">
      <c r="F215" s="462"/>
      <c r="G215" s="9" t="s">
        <v>972</v>
      </c>
      <c r="H215" s="9" t="s">
        <v>963</v>
      </c>
      <c r="I215" s="1" t="s">
        <v>131</v>
      </c>
      <c r="J215" s="8" t="s">
        <v>86</v>
      </c>
      <c r="K215" s="160" t="s">
        <v>59</v>
      </c>
    </row>
    <row r="216" spans="5:11">
      <c r="F216" s="462"/>
      <c r="G216" s="9" t="s">
        <v>954</v>
      </c>
      <c r="H216" s="9" t="s">
        <v>963</v>
      </c>
      <c r="I216" s="1" t="s">
        <v>131</v>
      </c>
      <c r="J216" s="8" t="s">
        <v>86</v>
      </c>
      <c r="K216" s="160" t="s">
        <v>59</v>
      </c>
    </row>
    <row r="217" spans="5:11">
      <c r="F217" s="462"/>
      <c r="G217" s="9" t="s">
        <v>973</v>
      </c>
      <c r="H217" s="9" t="s">
        <v>963</v>
      </c>
      <c r="I217" s="1" t="s">
        <v>131</v>
      </c>
      <c r="J217" s="8" t="s">
        <v>86</v>
      </c>
      <c r="K217" s="160" t="s">
        <v>59</v>
      </c>
    </row>
    <row r="218" spans="5:11">
      <c r="F218" s="462"/>
      <c r="G218" s="9" t="s">
        <v>974</v>
      </c>
      <c r="H218" s="9" t="s">
        <v>423</v>
      </c>
      <c r="I218" s="1" t="s">
        <v>32</v>
      </c>
      <c r="J218" s="8" t="s">
        <v>86</v>
      </c>
      <c r="K218" s="160" t="s">
        <v>59</v>
      </c>
    </row>
    <row r="219" spans="5:11">
      <c r="F219" s="462"/>
      <c r="G219" s="9" t="s">
        <v>513</v>
      </c>
      <c r="H219" s="9" t="s">
        <v>423</v>
      </c>
      <c r="I219" s="1" t="s">
        <v>32</v>
      </c>
      <c r="J219" s="8" t="s">
        <v>86</v>
      </c>
      <c r="K219" s="160" t="s">
        <v>125</v>
      </c>
    </row>
    <row r="220" spans="5:11">
      <c r="F220" s="462"/>
      <c r="G220" s="9" t="s">
        <v>703</v>
      </c>
      <c r="H220" s="9" t="s">
        <v>426</v>
      </c>
      <c r="I220" s="1" t="s">
        <v>32</v>
      </c>
      <c r="J220" s="8" t="s">
        <v>975</v>
      </c>
      <c r="K220" s="160" t="s">
        <v>59</v>
      </c>
    </row>
    <row r="221" spans="5:11" ht="64.5" thickBot="1">
      <c r="F221" s="462"/>
      <c r="G221" s="55" t="s">
        <v>513</v>
      </c>
      <c r="H221" s="55" t="s">
        <v>426</v>
      </c>
      <c r="I221" s="52" t="s">
        <v>19</v>
      </c>
      <c r="J221" s="56" t="s">
        <v>976</v>
      </c>
      <c r="K221" s="176" t="s">
        <v>125</v>
      </c>
    </row>
    <row r="222" spans="5:11">
      <c r="F222" s="463">
        <v>44705</v>
      </c>
      <c r="G222" s="124" t="s">
        <v>977</v>
      </c>
      <c r="H222" s="124" t="s">
        <v>489</v>
      </c>
      <c r="I222" s="11" t="s">
        <v>27</v>
      </c>
      <c r="J222" s="57" t="s">
        <v>978</v>
      </c>
      <c r="K222" s="173" t="s">
        <v>59</v>
      </c>
    </row>
    <row r="223" spans="5:11">
      <c r="F223" s="464"/>
      <c r="G223" s="9" t="s">
        <v>933</v>
      </c>
      <c r="H223" s="9" t="s">
        <v>489</v>
      </c>
      <c r="I223" s="1" t="s">
        <v>276</v>
      </c>
      <c r="J223" s="1" t="s">
        <v>979</v>
      </c>
      <c r="K223" s="160" t="s">
        <v>59</v>
      </c>
    </row>
    <row r="224" spans="5:11" ht="38.25">
      <c r="E224" s="220" t="s">
        <v>981</v>
      </c>
      <c r="F224" s="464"/>
      <c r="G224" s="183" t="s">
        <v>496</v>
      </c>
      <c r="H224" s="183" t="s">
        <v>489</v>
      </c>
      <c r="I224" s="31"/>
      <c r="J224" s="30" t="s">
        <v>980</v>
      </c>
      <c r="K224" s="185" t="s">
        <v>59</v>
      </c>
    </row>
    <row r="225" spans="2:11" ht="51">
      <c r="E225" s="220" t="s">
        <v>983</v>
      </c>
      <c r="F225" s="464"/>
      <c r="G225" s="183" t="s">
        <v>701</v>
      </c>
      <c r="H225" s="183" t="s">
        <v>100</v>
      </c>
      <c r="I225" s="31"/>
      <c r="J225" s="30" t="s">
        <v>982</v>
      </c>
      <c r="K225" s="185" t="s">
        <v>59</v>
      </c>
    </row>
    <row r="226" spans="2:11" ht="38.25">
      <c r="E226" s="220" t="s">
        <v>986</v>
      </c>
      <c r="F226" s="464"/>
      <c r="G226" s="183" t="s">
        <v>496</v>
      </c>
      <c r="H226" s="183" t="s">
        <v>100</v>
      </c>
      <c r="I226" s="31"/>
      <c r="J226" s="30" t="s">
        <v>985</v>
      </c>
      <c r="K226" s="185" t="s">
        <v>125</v>
      </c>
    </row>
    <row r="227" spans="2:11">
      <c r="F227" s="464"/>
      <c r="G227" s="9" t="s">
        <v>556</v>
      </c>
      <c r="H227" s="9" t="s">
        <v>100</v>
      </c>
      <c r="I227" s="1" t="s">
        <v>32</v>
      </c>
      <c r="J227" s="8" t="s">
        <v>86</v>
      </c>
      <c r="K227" s="160" t="s">
        <v>125</v>
      </c>
    </row>
    <row r="228" spans="2:11">
      <c r="F228" s="464"/>
      <c r="G228" s="9" t="s">
        <v>633</v>
      </c>
      <c r="H228" s="9" t="s">
        <v>100</v>
      </c>
      <c r="I228" s="1" t="s">
        <v>90</v>
      </c>
      <c r="J228" s="8" t="s">
        <v>987</v>
      </c>
      <c r="K228" s="160" t="s">
        <v>125</v>
      </c>
    </row>
    <row r="229" spans="2:11">
      <c r="F229" s="464"/>
      <c r="G229" s="9" t="s">
        <v>688</v>
      </c>
      <c r="H229" s="9" t="s">
        <v>100</v>
      </c>
      <c r="I229" s="1" t="s">
        <v>32</v>
      </c>
      <c r="J229" s="8" t="s">
        <v>86</v>
      </c>
      <c r="K229" s="160" t="s">
        <v>59</v>
      </c>
    </row>
    <row r="230" spans="2:11">
      <c r="F230" s="464"/>
      <c r="G230" s="9" t="s">
        <v>60</v>
      </c>
      <c r="H230" s="9" t="s">
        <v>100</v>
      </c>
      <c r="I230" s="1" t="s">
        <v>32</v>
      </c>
      <c r="J230" s="8" t="s">
        <v>86</v>
      </c>
      <c r="K230" s="160" t="s">
        <v>59</v>
      </c>
    </row>
    <row r="231" spans="2:11">
      <c r="F231" s="464"/>
      <c r="G231" s="9" t="s">
        <v>972</v>
      </c>
      <c r="H231" s="9" t="s">
        <v>100</v>
      </c>
      <c r="I231" s="1" t="s">
        <v>32</v>
      </c>
      <c r="J231" s="8" t="s">
        <v>86</v>
      </c>
      <c r="K231" s="160" t="s">
        <v>59</v>
      </c>
    </row>
    <row r="232" spans="2:11">
      <c r="F232" s="464"/>
      <c r="G232" s="9" t="s">
        <v>974</v>
      </c>
      <c r="H232" s="9" t="s">
        <v>100</v>
      </c>
      <c r="I232" s="1" t="s">
        <v>32</v>
      </c>
      <c r="J232" s="8" t="s">
        <v>86</v>
      </c>
      <c r="K232" s="160" t="s">
        <v>59</v>
      </c>
    </row>
    <row r="233" spans="2:11">
      <c r="E233" s="220" t="s">
        <v>996</v>
      </c>
      <c r="F233" s="464"/>
      <c r="G233" s="183" t="s">
        <v>690</v>
      </c>
      <c r="H233" s="183" t="s">
        <v>995</v>
      </c>
      <c r="I233" s="31"/>
      <c r="J233" s="30" t="s">
        <v>997</v>
      </c>
      <c r="K233" s="185" t="s">
        <v>59</v>
      </c>
    </row>
    <row r="234" spans="2:11">
      <c r="F234" s="464"/>
      <c r="G234" s="9" t="s">
        <v>973</v>
      </c>
      <c r="H234" s="9" t="s">
        <v>995</v>
      </c>
      <c r="I234" s="1" t="s">
        <v>131</v>
      </c>
      <c r="J234" s="8" t="s">
        <v>86</v>
      </c>
      <c r="K234" s="160" t="s">
        <v>59</v>
      </c>
    </row>
    <row r="235" spans="2:11" ht="15.75" thickBot="1">
      <c r="F235" s="464"/>
      <c r="G235" s="9" t="s">
        <v>998</v>
      </c>
      <c r="H235" s="9" t="s">
        <v>999</v>
      </c>
      <c r="I235" s="1" t="s">
        <v>131</v>
      </c>
      <c r="J235" s="8" t="s">
        <v>86</v>
      </c>
      <c r="K235" s="160" t="s">
        <v>18</v>
      </c>
    </row>
    <row r="236" spans="2:11" ht="15.75" thickBot="1">
      <c r="B236" s="196" t="s">
        <v>1000</v>
      </c>
      <c r="C236" s="197"/>
      <c r="D236" s="200"/>
      <c r="F236" s="465"/>
      <c r="G236" s="161" t="s">
        <v>87</v>
      </c>
      <c r="H236" s="161" t="s">
        <v>999</v>
      </c>
      <c r="I236" s="15" t="s">
        <v>131</v>
      </c>
      <c r="J236" s="61" t="s">
        <v>86</v>
      </c>
      <c r="K236" s="162" t="s">
        <v>18</v>
      </c>
    </row>
    <row r="237" spans="2:11" ht="15.75" thickBot="1">
      <c r="F237" s="224">
        <v>44707</v>
      </c>
      <c r="G237" s="177" t="s">
        <v>945</v>
      </c>
      <c r="H237" s="177" t="s">
        <v>530</v>
      </c>
      <c r="I237" s="23" t="s">
        <v>131</v>
      </c>
      <c r="J237" s="66" t="s">
        <v>86</v>
      </c>
      <c r="K237" s="178" t="s">
        <v>246</v>
      </c>
    </row>
    <row r="238" spans="2:11" ht="15.75" thickBot="1">
      <c r="F238" s="224">
        <v>44709</v>
      </c>
      <c r="G238" s="177" t="s">
        <v>1126</v>
      </c>
      <c r="H238" s="177" t="s">
        <v>1127</v>
      </c>
      <c r="I238" s="23" t="s">
        <v>32</v>
      </c>
      <c r="J238" s="66" t="s">
        <v>86</v>
      </c>
      <c r="K238" s="178" t="s">
        <v>18</v>
      </c>
    </row>
    <row r="239" spans="2:11" ht="15.75" thickBot="1">
      <c r="F239" s="224">
        <v>44711</v>
      </c>
      <c r="G239" s="177" t="s">
        <v>998</v>
      </c>
      <c r="H239" s="177" t="s">
        <v>1147</v>
      </c>
      <c r="I239" s="23" t="s">
        <v>131</v>
      </c>
      <c r="J239" s="66" t="s">
        <v>86</v>
      </c>
      <c r="K239" s="178" t="s">
        <v>18</v>
      </c>
    </row>
    <row r="240" spans="2:11">
      <c r="F240" s="458">
        <v>44714</v>
      </c>
      <c r="G240" s="232" t="s">
        <v>1184</v>
      </c>
      <c r="H240" s="217" t="s">
        <v>1185</v>
      </c>
      <c r="I240" s="6" t="s">
        <v>276</v>
      </c>
      <c r="J240" s="169" t="s">
        <v>1186</v>
      </c>
      <c r="K240" s="187" t="s">
        <v>525</v>
      </c>
    </row>
    <row r="241" spans="5:11" ht="38.25">
      <c r="F241" s="459"/>
      <c r="G241" s="233" t="s">
        <v>1187</v>
      </c>
      <c r="H241" s="225" t="s">
        <v>1185</v>
      </c>
      <c r="I241" s="29" t="s">
        <v>90</v>
      </c>
      <c r="J241" s="56" t="s">
        <v>1188</v>
      </c>
      <c r="K241" s="174" t="s">
        <v>246</v>
      </c>
    </row>
    <row r="242" spans="5:11">
      <c r="F242" s="459"/>
      <c r="G242" s="233" t="s">
        <v>1189</v>
      </c>
      <c r="H242" s="225" t="s">
        <v>1185</v>
      </c>
      <c r="I242" s="29" t="s">
        <v>276</v>
      </c>
      <c r="J242" s="56" t="s">
        <v>1190</v>
      </c>
      <c r="K242" s="174" t="s">
        <v>246</v>
      </c>
    </row>
    <row r="243" spans="5:11" ht="15.75" thickBot="1">
      <c r="F243" s="460"/>
      <c r="G243" s="234" t="s">
        <v>1192</v>
      </c>
      <c r="H243" s="235" t="s">
        <v>1191</v>
      </c>
      <c r="I243" s="231" t="s">
        <v>90</v>
      </c>
      <c r="J243" s="236" t="s">
        <v>1193</v>
      </c>
      <c r="K243" s="237" t="s">
        <v>125</v>
      </c>
    </row>
    <row r="244" spans="5:11" ht="51">
      <c r="E244" t="s">
        <v>1245</v>
      </c>
      <c r="F244" s="167">
        <v>44718</v>
      </c>
      <c r="G244" s="249" t="s">
        <v>1242</v>
      </c>
      <c r="H244" s="217" t="s">
        <v>1246</v>
      </c>
      <c r="I244" s="6" t="s">
        <v>1248</v>
      </c>
      <c r="J244" s="169" t="s">
        <v>1247</v>
      </c>
      <c r="K244" s="187" t="s">
        <v>525</v>
      </c>
    </row>
    <row r="245" spans="5:11" ht="63.75">
      <c r="F245" s="250">
        <v>44718</v>
      </c>
      <c r="G245" s="238" t="s">
        <v>1249</v>
      </c>
      <c r="H245" s="225" t="s">
        <v>1250</v>
      </c>
      <c r="I245" s="29" t="s">
        <v>852</v>
      </c>
      <c r="J245" s="56" t="s">
        <v>1251</v>
      </c>
      <c r="K245" s="174" t="s">
        <v>246</v>
      </c>
    </row>
    <row r="246" spans="5:11" ht="38.25">
      <c r="F246" s="250">
        <v>44718</v>
      </c>
      <c r="G246" s="58" t="s">
        <v>1252</v>
      </c>
      <c r="H246" s="58" t="s">
        <v>16</v>
      </c>
      <c r="I246" s="29" t="s">
        <v>105</v>
      </c>
      <c r="J246" s="56" t="s">
        <v>1253</v>
      </c>
      <c r="K246" s="172" t="s">
        <v>59</v>
      </c>
    </row>
    <row r="247" spans="5:11">
      <c r="F247" s="171"/>
      <c r="G247" s="58" t="s">
        <v>481</v>
      </c>
      <c r="H247" s="58" t="s">
        <v>16</v>
      </c>
      <c r="I247" s="29" t="s">
        <v>32</v>
      </c>
      <c r="J247" s="56" t="s">
        <v>86</v>
      </c>
      <c r="K247" s="172" t="s">
        <v>59</v>
      </c>
    </row>
    <row r="248" spans="5:11">
      <c r="F248" s="171"/>
      <c r="G248" s="58" t="s">
        <v>481</v>
      </c>
      <c r="H248" s="58" t="s">
        <v>963</v>
      </c>
      <c r="I248" s="29" t="s">
        <v>131</v>
      </c>
      <c r="J248" s="62" t="s">
        <v>86</v>
      </c>
      <c r="K248" s="172" t="s">
        <v>59</v>
      </c>
    </row>
    <row r="249" spans="5:11">
      <c r="F249" s="171"/>
      <c r="G249" s="58" t="s">
        <v>1254</v>
      </c>
      <c r="H249" s="58" t="s">
        <v>16</v>
      </c>
      <c r="I249" s="29" t="s">
        <v>90</v>
      </c>
      <c r="J249" s="62" t="s">
        <v>1255</v>
      </c>
      <c r="K249" s="172" t="s">
        <v>125</v>
      </c>
    </row>
    <row r="250" spans="5:11" ht="25.5">
      <c r="E250" s="220" t="s">
        <v>1257</v>
      </c>
      <c r="F250" s="245"/>
      <c r="G250" s="183" t="s">
        <v>513</v>
      </c>
      <c r="H250" s="183" t="s">
        <v>963</v>
      </c>
      <c r="I250" s="31"/>
      <c r="J250" s="30" t="s">
        <v>1256</v>
      </c>
      <c r="K250" s="185" t="s">
        <v>125</v>
      </c>
    </row>
    <row r="251" spans="5:11">
      <c r="E251" s="220" t="s">
        <v>1260</v>
      </c>
      <c r="F251" s="245"/>
      <c r="G251" s="183" t="s">
        <v>937</v>
      </c>
      <c r="H251" s="183" t="s">
        <v>1258</v>
      </c>
      <c r="I251" s="31"/>
      <c r="J251" s="30" t="s">
        <v>1259</v>
      </c>
      <c r="K251" s="185" t="s">
        <v>246</v>
      </c>
    </row>
    <row r="252" spans="5:11" ht="51">
      <c r="F252" s="171"/>
      <c r="G252" s="58" t="s">
        <v>935</v>
      </c>
      <c r="H252" s="58" t="s">
        <v>1261</v>
      </c>
      <c r="I252" s="29" t="s">
        <v>276</v>
      </c>
      <c r="J252" s="56" t="s">
        <v>1262</v>
      </c>
      <c r="K252" s="172" t="s">
        <v>246</v>
      </c>
    </row>
    <row r="253" spans="5:11" ht="39" thickBot="1">
      <c r="F253" s="244"/>
      <c r="G253" s="246" t="s">
        <v>953</v>
      </c>
      <c r="H253" s="246" t="s">
        <v>958</v>
      </c>
      <c r="I253" s="231" t="s">
        <v>640</v>
      </c>
      <c r="J253" s="61" t="s">
        <v>1263</v>
      </c>
      <c r="K253" s="247" t="s">
        <v>246</v>
      </c>
    </row>
    <row r="254" spans="5:11" ht="51">
      <c r="F254" s="167">
        <v>44719</v>
      </c>
      <c r="G254" s="168" t="s">
        <v>937</v>
      </c>
      <c r="H254" s="168" t="s">
        <v>1261</v>
      </c>
      <c r="I254" s="6" t="s">
        <v>265</v>
      </c>
      <c r="J254" s="169" t="s">
        <v>1292</v>
      </c>
      <c r="K254" s="170" t="s">
        <v>246</v>
      </c>
    </row>
    <row r="255" spans="5:11">
      <c r="F255" s="171"/>
      <c r="G255" s="58" t="s">
        <v>1099</v>
      </c>
      <c r="H255" s="58" t="s">
        <v>958</v>
      </c>
      <c r="I255" s="248">
        <v>44166</v>
      </c>
      <c r="J255" s="56" t="s">
        <v>1293</v>
      </c>
      <c r="K255" s="172" t="s">
        <v>246</v>
      </c>
    </row>
    <row r="256" spans="5:11">
      <c r="F256" s="171"/>
      <c r="G256" s="58" t="s">
        <v>1294</v>
      </c>
      <c r="H256" s="58" t="s">
        <v>1261</v>
      </c>
      <c r="I256" s="54" t="s">
        <v>1295</v>
      </c>
      <c r="J256" t="s">
        <v>1296</v>
      </c>
      <c r="K256" s="172" t="s">
        <v>246</v>
      </c>
    </row>
    <row r="257" spans="5:11" ht="15.75" thickBot="1">
      <c r="F257" s="244"/>
      <c r="G257" s="236"/>
      <c r="H257" s="236"/>
      <c r="I257" s="236"/>
      <c r="J257" s="236"/>
      <c r="K257" s="69"/>
    </row>
    <row r="258" spans="5:11">
      <c r="F258" s="179">
        <v>44720</v>
      </c>
      <c r="G258" s="58" t="s">
        <v>1297</v>
      </c>
      <c r="H258" s="58" t="s">
        <v>1258</v>
      </c>
      <c r="J258" s="243" t="s">
        <v>685</v>
      </c>
      <c r="K258" s="58" t="s">
        <v>246</v>
      </c>
    </row>
    <row r="259" spans="5:11" ht="25.5">
      <c r="E259" s="68" t="s">
        <v>1315</v>
      </c>
      <c r="F259" s="68"/>
      <c r="G259" s="59" t="s">
        <v>214</v>
      </c>
      <c r="H259" s="59" t="s">
        <v>100</v>
      </c>
      <c r="I259" s="68"/>
      <c r="J259" s="222" t="s">
        <v>1314</v>
      </c>
      <c r="K259" s="59" t="s">
        <v>59</v>
      </c>
    </row>
    <row r="260" spans="5:11">
      <c r="G260" s="58" t="s">
        <v>1316</v>
      </c>
      <c r="H260" s="58" t="s">
        <v>16</v>
      </c>
      <c r="I260" t="s">
        <v>276</v>
      </c>
      <c r="J260" t="s">
        <v>1317</v>
      </c>
      <c r="K260" s="58" t="s">
        <v>125</v>
      </c>
    </row>
    <row r="261" spans="5:11" ht="15.75" thickBot="1">
      <c r="G261" s="58" t="s">
        <v>542</v>
      </c>
      <c r="H261" s="58" t="s">
        <v>16</v>
      </c>
      <c r="I261" t="s">
        <v>309</v>
      </c>
      <c r="J261" t="s">
        <v>1318</v>
      </c>
      <c r="K261" s="58" t="s">
        <v>125</v>
      </c>
    </row>
    <row r="262" spans="5:11" ht="51.75" thickBot="1">
      <c r="G262" s="58" t="s">
        <v>1319</v>
      </c>
      <c r="H262" s="58" t="s">
        <v>16</v>
      </c>
      <c r="I262" t="s">
        <v>899</v>
      </c>
      <c r="J262" s="169" t="s">
        <v>1320</v>
      </c>
      <c r="K262" s="58" t="s">
        <v>125</v>
      </c>
    </row>
    <row r="263" spans="5:11" ht="25.5">
      <c r="G263" s="58" t="s">
        <v>1321</v>
      </c>
      <c r="H263" s="58" t="s">
        <v>963</v>
      </c>
      <c r="I263" t="s">
        <v>134</v>
      </c>
      <c r="J263" s="169" t="s">
        <v>1322</v>
      </c>
      <c r="K263" s="58" t="s">
        <v>125</v>
      </c>
    </row>
    <row r="264" spans="5:11" ht="15.75" thickBot="1">
      <c r="G264" s="58" t="s">
        <v>1323</v>
      </c>
      <c r="H264" s="58" t="s">
        <v>963</v>
      </c>
      <c r="I264" t="s">
        <v>131</v>
      </c>
      <c r="J264" t="s">
        <v>1324</v>
      </c>
      <c r="K264" s="58" t="s">
        <v>125</v>
      </c>
    </row>
    <row r="265" spans="5:11" ht="26.25" thickBot="1">
      <c r="E265" s="68" t="s">
        <v>1330</v>
      </c>
      <c r="F265" s="68"/>
      <c r="G265" s="59" t="s">
        <v>513</v>
      </c>
      <c r="H265" s="59" t="s">
        <v>1327</v>
      </c>
      <c r="I265" s="68"/>
      <c r="J265" s="251" t="s">
        <v>1329</v>
      </c>
      <c r="K265" s="59" t="s">
        <v>125</v>
      </c>
    </row>
    <row r="266" spans="5:11" ht="38.25">
      <c r="E266" s="68" t="s">
        <v>1331</v>
      </c>
      <c r="F266" s="68"/>
      <c r="G266" s="59" t="s">
        <v>929</v>
      </c>
      <c r="H266" s="59" t="s">
        <v>1326</v>
      </c>
      <c r="I266" s="68"/>
      <c r="J266" s="251" t="s">
        <v>1325</v>
      </c>
      <c r="K266" s="59" t="s">
        <v>125</v>
      </c>
    </row>
    <row r="267" spans="5:11">
      <c r="G267" s="58" t="s">
        <v>118</v>
      </c>
      <c r="H267" s="58" t="s">
        <v>16</v>
      </c>
      <c r="I267" t="s">
        <v>27</v>
      </c>
      <c r="J267" t="s">
        <v>1332</v>
      </c>
      <c r="K267" s="58" t="s">
        <v>59</v>
      </c>
    </row>
    <row r="268" spans="5:11">
      <c r="G268" s="58" t="s">
        <v>119</v>
      </c>
      <c r="H268" s="58" t="s">
        <v>16</v>
      </c>
      <c r="I268" t="s">
        <v>27</v>
      </c>
      <c r="J268" t="s">
        <v>1333</v>
      </c>
      <c r="K268" s="58" t="s">
        <v>59</v>
      </c>
    </row>
    <row r="269" spans="5:11">
      <c r="G269" s="58" t="s">
        <v>60</v>
      </c>
      <c r="H269" s="58" t="s">
        <v>16</v>
      </c>
      <c r="I269" t="s">
        <v>27</v>
      </c>
      <c r="J269" t="s">
        <v>1334</v>
      </c>
      <c r="K269" s="58" t="s">
        <v>59</v>
      </c>
    </row>
    <row r="270" spans="5:11" ht="15.75" thickBot="1">
      <c r="G270" s="58" t="s">
        <v>1335</v>
      </c>
      <c r="H270" s="58" t="s">
        <v>16</v>
      </c>
      <c r="I270" t="s">
        <v>27</v>
      </c>
      <c r="J270" t="s">
        <v>1334</v>
      </c>
      <c r="K270" s="58" t="s">
        <v>59</v>
      </c>
    </row>
    <row r="271" spans="5:11" ht="51.75" thickBot="1">
      <c r="G271" s="58" t="s">
        <v>1338</v>
      </c>
      <c r="H271" s="58" t="s">
        <v>16</v>
      </c>
      <c r="I271" t="s">
        <v>1339</v>
      </c>
      <c r="J271" s="169" t="s">
        <v>1340</v>
      </c>
      <c r="K271" s="58" t="s">
        <v>59</v>
      </c>
    </row>
    <row r="272" spans="5:11" ht="51">
      <c r="G272" s="58" t="s">
        <v>1341</v>
      </c>
      <c r="H272" s="58" t="s">
        <v>1261</v>
      </c>
      <c r="I272" t="s">
        <v>1342</v>
      </c>
      <c r="J272" s="169" t="s">
        <v>1343</v>
      </c>
      <c r="K272" s="58" t="s">
        <v>246</v>
      </c>
    </row>
    <row r="273" spans="7:11">
      <c r="G273" s="58" t="s">
        <v>1344</v>
      </c>
      <c r="H273" s="58" t="s">
        <v>456</v>
      </c>
      <c r="I273" t="s">
        <v>131</v>
      </c>
      <c r="J273" t="s">
        <v>86</v>
      </c>
      <c r="K273" s="58" t="s">
        <v>59</v>
      </c>
    </row>
    <row r="274" spans="7:11">
      <c r="G274" s="58" t="s">
        <v>371</v>
      </c>
      <c r="H274" s="58" t="s">
        <v>456</v>
      </c>
      <c r="I274" t="s">
        <v>422</v>
      </c>
      <c r="J274" t="s">
        <v>1345</v>
      </c>
      <c r="K274" s="58" t="s">
        <v>59</v>
      </c>
    </row>
  </sheetData>
  <mergeCells count="12">
    <mergeCell ref="F101:F140"/>
    <mergeCell ref="F90:F100"/>
    <mergeCell ref="F6:F14"/>
    <mergeCell ref="F15:F24"/>
    <mergeCell ref="F25:F57"/>
    <mergeCell ref="F58:F68"/>
    <mergeCell ref="F69:F80"/>
    <mergeCell ref="F240:F243"/>
    <mergeCell ref="F194:F221"/>
    <mergeCell ref="F222:F236"/>
    <mergeCell ref="F169:F191"/>
    <mergeCell ref="F141:F167"/>
  </mergeCells>
  <hyperlinks>
    <hyperlink ref="J7" r:id="rId1" display="javascript:void 0;" xr:uid="{F2B8B53D-A670-4DEF-B4D0-FA3897B99F68}"/>
  </hyperlinks>
  <pageMargins left="0.7" right="0.7" top="0.75" bottom="0.75" header="0.3" footer="0.3"/>
  <pageSetup orientation="portrait" horizontalDpi="300" verticalDpi="30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2C417-88C6-4E6E-8918-183401DB56D1}">
  <dimension ref="D3:E8"/>
  <sheetViews>
    <sheetView workbookViewId="0">
      <selection activeCell="G12" sqref="G12"/>
    </sheetView>
  </sheetViews>
  <sheetFormatPr defaultRowHeight="15"/>
  <cols>
    <col min="4" max="4" width="15.5703125" bestFit="1" customWidth="1"/>
    <col min="5" max="5" width="25.7109375" customWidth="1"/>
  </cols>
  <sheetData>
    <row r="3" spans="4:5" ht="15.75" thickBot="1"/>
    <row r="4" spans="4:5" ht="15.75" thickBot="1">
      <c r="D4" t="s">
        <v>2190</v>
      </c>
      <c r="E4" s="287" t="s">
        <v>2191</v>
      </c>
    </row>
    <row r="5" spans="4:5" ht="15.75" thickBot="1">
      <c r="E5" s="288" t="s">
        <v>2192</v>
      </c>
    </row>
    <row r="6" spans="4:5" ht="15.75" thickBot="1">
      <c r="E6" s="288" t="s">
        <v>2193</v>
      </c>
    </row>
    <row r="7" spans="4:5" ht="26.25" thickBot="1">
      <c r="E7" s="288" t="s">
        <v>2194</v>
      </c>
    </row>
    <row r="8" spans="4:5" ht="15.75" thickBot="1">
      <c r="E8" s="288" t="s">
        <v>2195</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33BC3-9575-4380-86B5-9430022F19F0}">
  <dimension ref="E3:L75"/>
  <sheetViews>
    <sheetView topLeftCell="A55" workbookViewId="0">
      <selection activeCell="J72" sqref="J72"/>
    </sheetView>
  </sheetViews>
  <sheetFormatPr defaultRowHeight="15"/>
  <cols>
    <col min="5" max="5" width="10" bestFit="1" customWidth="1"/>
    <col min="6" max="6" width="48.28515625" bestFit="1" customWidth="1"/>
    <col min="7" max="7" width="10.85546875" bestFit="1" customWidth="1"/>
    <col min="12" max="12" width="17.28515625" customWidth="1"/>
  </cols>
  <sheetData>
    <row r="3" spans="5:12">
      <c r="L3" t="s">
        <v>121</v>
      </c>
    </row>
    <row r="4" spans="5:12">
      <c r="J4" t="s">
        <v>2073</v>
      </c>
      <c r="K4" t="s">
        <v>2074</v>
      </c>
      <c r="L4" s="281" t="s">
        <v>2075</v>
      </c>
    </row>
    <row r="5" spans="5:12">
      <c r="E5" s="1" t="s">
        <v>0</v>
      </c>
      <c r="F5" s="1" t="s">
        <v>792</v>
      </c>
      <c r="G5" s="1" t="s">
        <v>2057</v>
      </c>
      <c r="K5" t="s">
        <v>2076</v>
      </c>
    </row>
    <row r="6" spans="5:12">
      <c r="E6" s="2">
        <v>44813</v>
      </c>
      <c r="F6" s="1" t="s">
        <v>2060</v>
      </c>
      <c r="G6" s="1" t="s">
        <v>2059</v>
      </c>
    </row>
    <row r="7" spans="5:12">
      <c r="E7" s="2">
        <v>44818</v>
      </c>
      <c r="F7" s="1" t="s">
        <v>2056</v>
      </c>
      <c r="G7" s="1" t="s">
        <v>2058</v>
      </c>
    </row>
    <row r="8" spans="5:12">
      <c r="E8" s="2">
        <v>44818</v>
      </c>
      <c r="F8" s="1" t="s">
        <v>2060</v>
      </c>
      <c r="G8" s="1" t="s">
        <v>2059</v>
      </c>
    </row>
    <row r="9" spans="5:12">
      <c r="E9" s="2">
        <v>44820</v>
      </c>
      <c r="F9" s="1" t="s">
        <v>2072</v>
      </c>
      <c r="G9" s="1" t="s">
        <v>2058</v>
      </c>
    </row>
    <row r="10" spans="5:12">
      <c r="E10" s="2">
        <v>44820</v>
      </c>
      <c r="F10" s="1" t="s">
        <v>2133</v>
      </c>
      <c r="G10" s="1" t="s">
        <v>2058</v>
      </c>
    </row>
    <row r="11" spans="5:12">
      <c r="E11" s="2">
        <v>44820</v>
      </c>
      <c r="F11" s="1" t="s">
        <v>2132</v>
      </c>
      <c r="G11" s="1" t="s">
        <v>2059</v>
      </c>
    </row>
    <row r="12" spans="5:12">
      <c r="E12" s="2">
        <v>44821</v>
      </c>
      <c r="F12" s="1" t="s">
        <v>2132</v>
      </c>
      <c r="G12" s="1" t="s">
        <v>2058</v>
      </c>
    </row>
    <row r="13" spans="5:12">
      <c r="E13" s="2">
        <v>44821</v>
      </c>
      <c r="F13" s="1" t="s">
        <v>2134</v>
      </c>
      <c r="G13" s="1" t="s">
        <v>2058</v>
      </c>
    </row>
    <row r="14" spans="5:12">
      <c r="E14" s="2">
        <v>44821</v>
      </c>
      <c r="F14" s="1" t="s">
        <v>2156</v>
      </c>
      <c r="G14" s="1" t="s">
        <v>2058</v>
      </c>
    </row>
    <row r="15" spans="5:12">
      <c r="E15" s="2">
        <v>44821</v>
      </c>
      <c r="F15" s="1" t="s">
        <v>2157</v>
      </c>
      <c r="G15" s="1" t="s">
        <v>2058</v>
      </c>
    </row>
    <row r="16" spans="5:12">
      <c r="E16" s="2">
        <v>44824</v>
      </c>
      <c r="F16" s="1" t="s">
        <v>2060</v>
      </c>
      <c r="G16" s="1" t="s">
        <v>2059</v>
      </c>
    </row>
    <row r="17" spans="5:7">
      <c r="E17" s="2">
        <v>44824</v>
      </c>
      <c r="F17" s="1" t="s">
        <v>2172</v>
      </c>
      <c r="G17" s="1" t="s">
        <v>2058</v>
      </c>
    </row>
    <row r="18" spans="5:7">
      <c r="E18" s="2">
        <v>44824</v>
      </c>
      <c r="F18" s="1" t="s">
        <v>2173</v>
      </c>
      <c r="G18" s="1" t="s">
        <v>2058</v>
      </c>
    </row>
    <row r="19" spans="5:7">
      <c r="E19" s="2">
        <v>44824</v>
      </c>
      <c r="F19" s="1" t="s">
        <v>2174</v>
      </c>
      <c r="G19" s="1" t="s">
        <v>2058</v>
      </c>
    </row>
    <row r="20" spans="5:7">
      <c r="E20" s="2">
        <v>44824</v>
      </c>
      <c r="F20" s="1" t="s">
        <v>2217</v>
      </c>
      <c r="G20" s="1" t="s">
        <v>2058</v>
      </c>
    </row>
    <row r="21" spans="5:7">
      <c r="E21" s="2">
        <v>44827</v>
      </c>
      <c r="F21" s="1" t="s">
        <v>2218</v>
      </c>
      <c r="G21" s="1" t="s">
        <v>2058</v>
      </c>
    </row>
    <row r="22" spans="5:7">
      <c r="E22" s="2">
        <v>44827</v>
      </c>
      <c r="F22" s="1" t="s">
        <v>2219</v>
      </c>
      <c r="G22" s="1" t="s">
        <v>2058</v>
      </c>
    </row>
    <row r="23" spans="5:7">
      <c r="E23" s="2">
        <v>44827</v>
      </c>
      <c r="F23" s="1" t="s">
        <v>2221</v>
      </c>
      <c r="G23" s="1" t="s">
        <v>2058</v>
      </c>
    </row>
    <row r="24" spans="5:7">
      <c r="E24" s="2">
        <v>44827</v>
      </c>
      <c r="F24" s="1" t="s">
        <v>2220</v>
      </c>
      <c r="G24" s="1" t="s">
        <v>2058</v>
      </c>
    </row>
    <row r="25" spans="5:7">
      <c r="E25" s="2">
        <v>44828</v>
      </c>
      <c r="F25" s="1" t="s">
        <v>2217</v>
      </c>
      <c r="G25" s="1" t="s">
        <v>2058</v>
      </c>
    </row>
    <row r="26" spans="5:7">
      <c r="E26" s="2">
        <v>44828</v>
      </c>
      <c r="F26" s="1" t="s">
        <v>2218</v>
      </c>
      <c r="G26" s="1" t="s">
        <v>2058</v>
      </c>
    </row>
    <row r="27" spans="5:7">
      <c r="E27" s="2">
        <v>44828</v>
      </c>
      <c r="F27" s="1" t="s">
        <v>2219</v>
      </c>
      <c r="G27" s="1" t="s">
        <v>2058</v>
      </c>
    </row>
    <row r="28" spans="5:7">
      <c r="E28" s="2">
        <v>44828</v>
      </c>
      <c r="F28" s="1" t="s">
        <v>2221</v>
      </c>
      <c r="G28" s="1" t="s">
        <v>2058</v>
      </c>
    </row>
    <row r="29" spans="5:7">
      <c r="E29" s="2">
        <v>44828</v>
      </c>
      <c r="F29" s="1" t="s">
        <v>2220</v>
      </c>
      <c r="G29" s="1" t="s">
        <v>2058</v>
      </c>
    </row>
    <row r="30" spans="5:7">
      <c r="E30" s="596" t="s">
        <v>2417</v>
      </c>
      <c r="F30" s="1" t="s">
        <v>2413</v>
      </c>
      <c r="G30" s="1" t="s">
        <v>2058</v>
      </c>
    </row>
    <row r="31" spans="5:7">
      <c r="E31" s="596"/>
      <c r="F31" s="1" t="s">
        <v>2414</v>
      </c>
      <c r="G31" s="1" t="s">
        <v>2058</v>
      </c>
    </row>
    <row r="32" spans="5:7">
      <c r="E32" s="596"/>
      <c r="F32" s="1" t="s">
        <v>2415</v>
      </c>
      <c r="G32" s="1" t="s">
        <v>2058</v>
      </c>
    </row>
    <row r="33" spans="5:8">
      <c r="E33" s="596"/>
      <c r="F33" s="1" t="s">
        <v>2416</v>
      </c>
      <c r="G33" s="1" t="s">
        <v>2058</v>
      </c>
    </row>
    <row r="34" spans="5:8">
      <c r="E34" s="596"/>
      <c r="F34" s="1" t="s">
        <v>2419</v>
      </c>
      <c r="G34" s="1" t="s">
        <v>2058</v>
      </c>
    </row>
    <row r="35" spans="5:8">
      <c r="E35" s="597" t="s">
        <v>2418</v>
      </c>
      <c r="F35" s="1" t="s">
        <v>2420</v>
      </c>
      <c r="G35" s="1" t="s">
        <v>2058</v>
      </c>
    </row>
    <row r="36" spans="5:8">
      <c r="E36" s="598"/>
      <c r="F36" s="1" t="s">
        <v>2421</v>
      </c>
      <c r="G36" s="1" t="s">
        <v>2058</v>
      </c>
    </row>
    <row r="37" spans="5:8">
      <c r="E37" s="598"/>
      <c r="F37" s="1" t="s">
        <v>2422</v>
      </c>
      <c r="G37" s="1" t="s">
        <v>2058</v>
      </c>
    </row>
    <row r="38" spans="5:8">
      <c r="E38" s="598"/>
      <c r="F38" s="1" t="s">
        <v>2423</v>
      </c>
      <c r="G38" s="1" t="s">
        <v>2058</v>
      </c>
    </row>
    <row r="39" spans="5:8">
      <c r="E39" s="598"/>
      <c r="F39" s="1" t="s">
        <v>2424</v>
      </c>
      <c r="G39" s="1" t="s">
        <v>2058</v>
      </c>
    </row>
    <row r="40" spans="5:8">
      <c r="E40" s="599"/>
      <c r="F40" s="1" t="s">
        <v>2425</v>
      </c>
      <c r="G40" s="1" t="s">
        <v>2058</v>
      </c>
    </row>
    <row r="41" spans="5:8">
      <c r="E41" s="2">
        <v>44845</v>
      </c>
      <c r="F41" s="1" t="s">
        <v>2480</v>
      </c>
      <c r="G41" s="1" t="s">
        <v>2058</v>
      </c>
    </row>
    <row r="42" spans="5:8">
      <c r="E42" s="1"/>
      <c r="F42" s="1" t="s">
        <v>2481</v>
      </c>
      <c r="G42" s="1" t="s">
        <v>2058</v>
      </c>
    </row>
    <row r="43" spans="5:8">
      <c r="E43" s="1"/>
      <c r="F43" s="1" t="s">
        <v>2482</v>
      </c>
      <c r="G43" s="1" t="s">
        <v>2058</v>
      </c>
    </row>
    <row r="44" spans="5:8">
      <c r="E44" s="2">
        <v>44847</v>
      </c>
      <c r="F44" s="1" t="s">
        <v>2528</v>
      </c>
      <c r="G44" s="1" t="s">
        <v>2058</v>
      </c>
      <c r="H44" t="s">
        <v>2568</v>
      </c>
    </row>
    <row r="45" spans="5:8">
      <c r="E45" s="1"/>
      <c r="F45" s="1" t="s">
        <v>2529</v>
      </c>
      <c r="G45" s="1" t="s">
        <v>2058</v>
      </c>
    </row>
    <row r="46" spans="5:8">
      <c r="E46" s="1"/>
      <c r="F46" s="1" t="s">
        <v>2530</v>
      </c>
      <c r="G46" s="1" t="s">
        <v>2058</v>
      </c>
    </row>
    <row r="47" spans="5:8">
      <c r="E47" s="2">
        <v>44851</v>
      </c>
      <c r="F47" s="1" t="s">
        <v>2569</v>
      </c>
      <c r="G47" s="1" t="s">
        <v>2058</v>
      </c>
    </row>
    <row r="48" spans="5:8">
      <c r="E48" s="2">
        <v>44851</v>
      </c>
      <c r="F48" s="1" t="s">
        <v>2588</v>
      </c>
      <c r="G48" s="1" t="s">
        <v>2058</v>
      </c>
    </row>
    <row r="49" spans="5:8">
      <c r="E49" s="1"/>
      <c r="F49" s="1" t="s">
        <v>2589</v>
      </c>
      <c r="G49" s="1" t="s">
        <v>2058</v>
      </c>
    </row>
    <row r="50" spans="5:8">
      <c r="E50" s="2">
        <v>44852</v>
      </c>
      <c r="F50" s="1" t="s">
        <v>2590</v>
      </c>
      <c r="G50" s="1" t="s">
        <v>2058</v>
      </c>
    </row>
    <row r="51" spans="5:8">
      <c r="E51" s="2">
        <v>44852</v>
      </c>
      <c r="F51" s="1" t="s">
        <v>2619</v>
      </c>
      <c r="G51" s="1" t="s">
        <v>2058</v>
      </c>
    </row>
    <row r="52" spans="5:8">
      <c r="E52" s="2">
        <v>44852</v>
      </c>
      <c r="F52" s="1" t="s">
        <v>2620</v>
      </c>
      <c r="G52" s="1" t="s">
        <v>2058</v>
      </c>
    </row>
    <row r="53" spans="5:8">
      <c r="E53" s="2">
        <v>44852</v>
      </c>
      <c r="F53" s="1" t="s">
        <v>2621</v>
      </c>
      <c r="G53" s="1" t="s">
        <v>2058</v>
      </c>
    </row>
    <row r="54" spans="5:8">
      <c r="E54" s="2">
        <v>44852</v>
      </c>
      <c r="F54" s="1" t="s">
        <v>2622</v>
      </c>
      <c r="G54" s="1" t="s">
        <v>2058</v>
      </c>
    </row>
    <row r="55" spans="5:8">
      <c r="E55" s="179">
        <v>44853</v>
      </c>
      <c r="F55" s="1" t="s">
        <v>2626</v>
      </c>
      <c r="G55" s="29" t="s">
        <v>2058</v>
      </c>
      <c r="H55" t="s">
        <v>2632</v>
      </c>
    </row>
    <row r="56" spans="5:8">
      <c r="E56" s="179">
        <v>44853</v>
      </c>
      <c r="F56" s="1" t="s">
        <v>2627</v>
      </c>
      <c r="G56" s="29" t="s">
        <v>2058</v>
      </c>
    </row>
    <row r="57" spans="5:8">
      <c r="E57" s="179">
        <v>44853</v>
      </c>
      <c r="F57" s="1" t="s">
        <v>2628</v>
      </c>
      <c r="G57" s="29" t="s">
        <v>2058</v>
      </c>
    </row>
    <row r="58" spans="5:8">
      <c r="E58" s="179">
        <v>44853</v>
      </c>
      <c r="F58" s="1" t="s">
        <v>2623</v>
      </c>
      <c r="G58" s="29" t="s">
        <v>2058</v>
      </c>
    </row>
    <row r="59" spans="5:8">
      <c r="E59" s="179">
        <v>44853</v>
      </c>
      <c r="F59" s="1" t="s">
        <v>2624</v>
      </c>
      <c r="G59" s="29" t="s">
        <v>2058</v>
      </c>
    </row>
    <row r="60" spans="5:8">
      <c r="E60" s="179">
        <v>44853</v>
      </c>
      <c r="F60" s="1" t="s">
        <v>2625</v>
      </c>
      <c r="G60" s="29" t="s">
        <v>2058</v>
      </c>
    </row>
    <row r="61" spans="5:8">
      <c r="E61" s="179">
        <v>44854</v>
      </c>
      <c r="F61" s="1" t="s">
        <v>2629</v>
      </c>
      <c r="G61" s="29" t="s">
        <v>2058</v>
      </c>
    </row>
    <row r="62" spans="5:8">
      <c r="E62" s="179">
        <v>44854</v>
      </c>
      <c r="F62" s="1" t="s">
        <v>2630</v>
      </c>
      <c r="G62" s="29" t="s">
        <v>2058</v>
      </c>
    </row>
    <row r="63" spans="5:8">
      <c r="E63" s="179">
        <v>44854</v>
      </c>
      <c r="F63" s="1" t="s">
        <v>2631</v>
      </c>
      <c r="G63" s="29" t="s">
        <v>2058</v>
      </c>
    </row>
    <row r="64" spans="5:8">
      <c r="E64" s="179">
        <v>44865</v>
      </c>
      <c r="F64" s="1" t="s">
        <v>2670</v>
      </c>
      <c r="G64" s="29" t="s">
        <v>2058</v>
      </c>
    </row>
    <row r="65" spans="5:7">
      <c r="E65" s="179">
        <v>44865</v>
      </c>
      <c r="F65" s="1" t="s">
        <v>2671</v>
      </c>
      <c r="G65" s="29" t="s">
        <v>2058</v>
      </c>
    </row>
    <row r="66" spans="5:7">
      <c r="E66" s="179">
        <v>44865</v>
      </c>
      <c r="F66" s="1" t="s">
        <v>2672</v>
      </c>
      <c r="G66" s="29" t="s">
        <v>2058</v>
      </c>
    </row>
    <row r="67" spans="5:7">
      <c r="E67" s="179">
        <v>44866</v>
      </c>
      <c r="F67" s="1" t="s">
        <v>2678</v>
      </c>
      <c r="G67" s="29" t="s">
        <v>2058</v>
      </c>
    </row>
    <row r="68" spans="5:7">
      <c r="E68" s="179">
        <v>44866</v>
      </c>
      <c r="F68" s="1" t="s">
        <v>2679</v>
      </c>
      <c r="G68" s="29" t="s">
        <v>2058</v>
      </c>
    </row>
    <row r="69" spans="5:7">
      <c r="E69" s="179">
        <v>44866</v>
      </c>
      <c r="F69" s="1" t="s">
        <v>2680</v>
      </c>
      <c r="G69" s="29" t="s">
        <v>2058</v>
      </c>
    </row>
    <row r="70" spans="5:7">
      <c r="E70" s="179">
        <v>44866</v>
      </c>
      <c r="F70" s="1" t="s">
        <v>2681</v>
      </c>
      <c r="G70" s="29" t="s">
        <v>2058</v>
      </c>
    </row>
    <row r="71" spans="5:7">
      <c r="E71" s="179">
        <v>44866</v>
      </c>
      <c r="F71" s="1" t="s">
        <v>2682</v>
      </c>
      <c r="G71" s="29" t="s">
        <v>2058</v>
      </c>
    </row>
    <row r="72" spans="5:7">
      <c r="E72" s="179">
        <v>44866</v>
      </c>
      <c r="F72" s="1" t="s">
        <v>2680</v>
      </c>
      <c r="G72" s="29" t="s">
        <v>2058</v>
      </c>
    </row>
    <row r="73" spans="5:7">
      <c r="E73" s="179">
        <v>44866</v>
      </c>
      <c r="F73" s="1" t="s">
        <v>2683</v>
      </c>
      <c r="G73" s="29" t="s">
        <v>2058</v>
      </c>
    </row>
    <row r="74" spans="5:7">
      <c r="E74" s="179">
        <v>44866</v>
      </c>
      <c r="F74" s="1" t="s">
        <v>2684</v>
      </c>
      <c r="G74" s="29" t="s">
        <v>186</v>
      </c>
    </row>
    <row r="75" spans="5:7">
      <c r="E75" s="179">
        <v>44866</v>
      </c>
      <c r="F75" s="1" t="s">
        <v>2685</v>
      </c>
      <c r="G75" s="29" t="s">
        <v>2058</v>
      </c>
    </row>
  </sheetData>
  <mergeCells count="2">
    <mergeCell ref="E30:E34"/>
    <mergeCell ref="E35:E40"/>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BA759-0908-4100-8CC0-03CBC51D0A0F}">
  <sheetPr codeName="Sheet1"/>
  <dimension ref="D5:M274"/>
  <sheetViews>
    <sheetView topLeftCell="F1" zoomScale="91" zoomScaleNormal="91" workbookViewId="0">
      <pane ySplit="2130" topLeftCell="A244" activePane="bottomLeft"/>
      <selection activeCell="G6" sqref="G6:M6"/>
      <selection pane="bottomLeft" activeCell="G242" sqref="G242:H246"/>
    </sheetView>
  </sheetViews>
  <sheetFormatPr defaultColWidth="55.42578125" defaultRowHeight="15"/>
  <cols>
    <col min="4" max="4" width="10.7109375" customWidth="1"/>
    <col min="5" max="5" width="30.28515625" customWidth="1"/>
    <col min="6" max="6" width="9.140625" customWidth="1"/>
    <col min="7" max="7" width="21.7109375" bestFit="1" customWidth="1"/>
    <col min="8" max="8" width="25.85546875" customWidth="1"/>
    <col min="9" max="9" width="39.28515625" bestFit="1" customWidth="1"/>
    <col min="10" max="10" width="55.42578125" customWidth="1"/>
    <col min="11" max="12" width="21.28515625" customWidth="1"/>
    <col min="13" max="13" width="15.140625" customWidth="1"/>
  </cols>
  <sheetData>
    <row r="5" spans="4:13">
      <c r="F5" t="s">
        <v>2096</v>
      </c>
    </row>
    <row r="6" spans="4:13" ht="30">
      <c r="D6" t="s">
        <v>0</v>
      </c>
      <c r="E6" s="1" t="s">
        <v>269</v>
      </c>
      <c r="F6" s="1" t="s">
        <v>2079</v>
      </c>
      <c r="G6" s="399" t="s">
        <v>2110</v>
      </c>
      <c r="H6" s="3" t="s">
        <v>2077</v>
      </c>
      <c r="I6" s="3" t="s">
        <v>2109</v>
      </c>
      <c r="J6" s="3" t="s">
        <v>2084</v>
      </c>
      <c r="K6" s="3" t="s">
        <v>2101</v>
      </c>
      <c r="L6" s="263" t="s">
        <v>3758</v>
      </c>
      <c r="M6" s="3" t="s">
        <v>2690</v>
      </c>
    </row>
    <row r="7" spans="4:13">
      <c r="D7" s="179">
        <v>44820</v>
      </c>
      <c r="E7" t="s">
        <v>2086</v>
      </c>
      <c r="F7" s="4" t="s">
        <v>749</v>
      </c>
      <c r="G7" t="s">
        <v>2111</v>
      </c>
      <c r="H7" s="4" t="s">
        <v>2080</v>
      </c>
      <c r="I7" s="4" t="s">
        <v>2109</v>
      </c>
      <c r="J7" s="4" t="s">
        <v>2081</v>
      </c>
      <c r="K7" s="4" t="s">
        <v>2081</v>
      </c>
    </row>
    <row r="8" spans="4:13" ht="135">
      <c r="D8" s="179">
        <v>44820</v>
      </c>
      <c r="E8" t="s">
        <v>2086</v>
      </c>
      <c r="F8" s="1" t="s">
        <v>749</v>
      </c>
      <c r="G8" t="s">
        <v>2111</v>
      </c>
      <c r="H8" s="1" t="s">
        <v>2082</v>
      </c>
      <c r="I8" s="1"/>
      <c r="J8" s="10" t="s">
        <v>2083</v>
      </c>
      <c r="K8" s="10" t="s">
        <v>2085</v>
      </c>
      <c r="L8" s="303"/>
    </row>
    <row r="9" spans="4:13" ht="255">
      <c r="D9" s="179">
        <v>44820</v>
      </c>
      <c r="E9" t="s">
        <v>2086</v>
      </c>
      <c r="F9" s="1" t="s">
        <v>749</v>
      </c>
      <c r="G9" t="s">
        <v>2111</v>
      </c>
      <c r="H9" s="283" t="s">
        <v>2090</v>
      </c>
      <c r="I9" s="52"/>
      <c r="J9" s="53" t="s">
        <v>2088</v>
      </c>
      <c r="K9" s="53" t="s">
        <v>2087</v>
      </c>
      <c r="L9" s="303"/>
    </row>
    <row r="10" spans="4:13" ht="120">
      <c r="D10" s="2">
        <v>44820</v>
      </c>
      <c r="E10" s="1" t="s">
        <v>2086</v>
      </c>
      <c r="F10" s="1" t="s">
        <v>749</v>
      </c>
      <c r="G10" s="1" t="s">
        <v>2111</v>
      </c>
      <c r="H10" s="9" t="s">
        <v>2089</v>
      </c>
      <c r="I10" s="1"/>
      <c r="J10" s="10" t="s">
        <v>2091</v>
      </c>
      <c r="K10" s="1" t="s">
        <v>2092</v>
      </c>
    </row>
    <row r="11" spans="4:13" ht="75">
      <c r="D11" s="2">
        <v>44820</v>
      </c>
      <c r="E11" s="1" t="s">
        <v>2086</v>
      </c>
      <c r="F11" s="1" t="s">
        <v>749</v>
      </c>
      <c r="G11" s="1" t="s">
        <v>2111</v>
      </c>
      <c r="H11" s="1" t="s">
        <v>2093</v>
      </c>
      <c r="I11" s="1"/>
      <c r="J11" s="10" t="s">
        <v>2094</v>
      </c>
      <c r="K11" s="1" t="s">
        <v>2095</v>
      </c>
    </row>
    <row r="12" spans="4:13">
      <c r="D12" s="2"/>
      <c r="E12" s="1"/>
      <c r="F12" s="1"/>
      <c r="G12" s="1"/>
      <c r="H12" s="1" t="s">
        <v>2077</v>
      </c>
      <c r="I12" s="1" t="s">
        <v>2109</v>
      </c>
      <c r="J12" s="1" t="s">
        <v>2084</v>
      </c>
      <c r="K12" s="1" t="s">
        <v>2101</v>
      </c>
    </row>
    <row r="13" spans="4:13" ht="30">
      <c r="D13" s="2">
        <v>44820</v>
      </c>
      <c r="E13" s="1" t="s">
        <v>2078</v>
      </c>
      <c r="F13" s="1" t="s">
        <v>749</v>
      </c>
      <c r="G13" s="1" t="s">
        <v>2111</v>
      </c>
      <c r="H13" s="9" t="s">
        <v>2097</v>
      </c>
      <c r="I13" s="10" t="s">
        <v>2098</v>
      </c>
      <c r="J13" s="10" t="s">
        <v>2099</v>
      </c>
      <c r="K13" s="9" t="s">
        <v>2100</v>
      </c>
      <c r="L13" s="58"/>
    </row>
    <row r="14" spans="4:13" ht="195">
      <c r="D14" s="2">
        <v>44820</v>
      </c>
      <c r="E14" s="1" t="s">
        <v>2078</v>
      </c>
      <c r="F14" s="1" t="s">
        <v>749</v>
      </c>
      <c r="G14" s="1" t="s">
        <v>2111</v>
      </c>
      <c r="H14" s="282" t="s">
        <v>2102</v>
      </c>
      <c r="I14" s="10" t="s">
        <v>2103</v>
      </c>
      <c r="J14" s="10" t="s">
        <v>2104</v>
      </c>
      <c r="K14" s="10" t="s">
        <v>2105</v>
      </c>
      <c r="L14" s="303"/>
    </row>
    <row r="15" spans="4:13" ht="45">
      <c r="D15" s="275">
        <v>44820</v>
      </c>
      <c r="E15" s="52" t="s">
        <v>2078</v>
      </c>
      <c r="F15" s="1" t="s">
        <v>749</v>
      </c>
      <c r="G15" s="52" t="s">
        <v>2111</v>
      </c>
      <c r="H15" s="55" t="s">
        <v>2106</v>
      </c>
      <c r="I15" s="53" t="s">
        <v>2107</v>
      </c>
      <c r="J15" s="53"/>
      <c r="K15" s="53" t="s">
        <v>2108</v>
      </c>
      <c r="L15" s="303"/>
    </row>
    <row r="16" spans="4:13">
      <c r="D16" s="2">
        <v>44820</v>
      </c>
      <c r="E16" s="1" t="s">
        <v>2119</v>
      </c>
      <c r="F16" s="1" t="s">
        <v>749</v>
      </c>
      <c r="G16" s="1" t="s">
        <v>2111</v>
      </c>
      <c r="H16" s="1"/>
      <c r="I16" s="10" t="s">
        <v>2120</v>
      </c>
      <c r="J16" s="1"/>
      <c r="K16" s="1" t="s">
        <v>2122</v>
      </c>
      <c r="L16" s="1"/>
      <c r="M16" s="1"/>
    </row>
    <row r="17" spans="4:13" ht="150">
      <c r="D17" s="2">
        <v>44821</v>
      </c>
      <c r="E17" s="1" t="s">
        <v>2119</v>
      </c>
      <c r="F17" s="1" t="s">
        <v>749</v>
      </c>
      <c r="G17" s="1" t="s">
        <v>2111</v>
      </c>
      <c r="H17" s="1"/>
      <c r="I17" s="10" t="s">
        <v>2121</v>
      </c>
      <c r="J17" s="1"/>
      <c r="K17" s="10" t="s">
        <v>2125</v>
      </c>
      <c r="L17" s="10"/>
      <c r="M17" s="1"/>
    </row>
    <row r="18" spans="4:13" ht="45">
      <c r="D18" s="2">
        <v>44821</v>
      </c>
      <c r="E18" s="1" t="s">
        <v>2119</v>
      </c>
      <c r="F18" s="1" t="s">
        <v>749</v>
      </c>
      <c r="G18" s="1" t="s">
        <v>2111</v>
      </c>
      <c r="H18" s="1"/>
      <c r="I18" s="10" t="s">
        <v>2123</v>
      </c>
      <c r="J18" s="1"/>
      <c r="K18" s="10" t="s">
        <v>2124</v>
      </c>
      <c r="L18" s="10"/>
      <c r="M18" s="1"/>
    </row>
    <row r="19" spans="4:13" ht="409.5">
      <c r="D19" s="2">
        <v>44821</v>
      </c>
      <c r="E19" s="1" t="s">
        <v>2119</v>
      </c>
      <c r="F19" s="1" t="s">
        <v>749</v>
      </c>
      <c r="G19" s="1" t="s">
        <v>2111</v>
      </c>
      <c r="H19" s="1"/>
      <c r="I19" s="10" t="s">
        <v>2126</v>
      </c>
      <c r="J19" s="1"/>
      <c r="K19" s="10" t="s">
        <v>2128</v>
      </c>
      <c r="L19" s="10"/>
      <c r="M19" s="10" t="s">
        <v>2127</v>
      </c>
    </row>
    <row r="20" spans="4:13" ht="45">
      <c r="D20" s="2">
        <v>44821</v>
      </c>
      <c r="E20" s="1" t="s">
        <v>2119</v>
      </c>
      <c r="F20" s="1" t="s">
        <v>749</v>
      </c>
      <c r="G20" s="1" t="s">
        <v>2111</v>
      </c>
      <c r="H20" s="1"/>
      <c r="I20" s="10" t="s">
        <v>2129</v>
      </c>
      <c r="J20" s="1"/>
      <c r="K20" s="10" t="s">
        <v>2130</v>
      </c>
      <c r="L20" s="10"/>
      <c r="M20" s="1"/>
    </row>
    <row r="21" spans="4:13" ht="195">
      <c r="D21" s="179">
        <v>44821</v>
      </c>
      <c r="E21" s="29" t="s">
        <v>2131</v>
      </c>
      <c r="F21" t="s">
        <v>749</v>
      </c>
      <c r="G21" s="29" t="s">
        <v>2111</v>
      </c>
      <c r="I21" s="10" t="s">
        <v>2120</v>
      </c>
      <c r="J21" s="10" t="s">
        <v>2135</v>
      </c>
      <c r="K21" s="10" t="s">
        <v>2139</v>
      </c>
      <c r="L21" s="303"/>
    </row>
    <row r="22" spans="4:13" ht="135">
      <c r="D22" s="179">
        <v>44821</v>
      </c>
      <c r="E22" s="29" t="s">
        <v>2131</v>
      </c>
      <c r="F22" t="s">
        <v>749</v>
      </c>
      <c r="G22" s="29" t="s">
        <v>2111</v>
      </c>
      <c r="I22" s="10" t="s">
        <v>2121</v>
      </c>
      <c r="J22" s="10" t="s">
        <v>2140</v>
      </c>
      <c r="K22" s="10" t="s">
        <v>2141</v>
      </c>
      <c r="L22" s="303"/>
    </row>
    <row r="23" spans="4:13" ht="87">
      <c r="D23" s="179">
        <v>44821</v>
      </c>
      <c r="E23" s="29" t="s">
        <v>2131</v>
      </c>
      <c r="F23" t="s">
        <v>749</v>
      </c>
      <c r="G23" s="29" t="s">
        <v>2111</v>
      </c>
      <c r="I23" s="10" t="s">
        <v>2123</v>
      </c>
      <c r="J23" s="10" t="s">
        <v>2142</v>
      </c>
      <c r="K23" s="10" t="s">
        <v>2143</v>
      </c>
      <c r="L23" s="303"/>
    </row>
    <row r="24" spans="4:13" ht="75">
      <c r="D24" s="179">
        <v>44821</v>
      </c>
      <c r="E24" s="29" t="s">
        <v>2131</v>
      </c>
      <c r="F24" t="s">
        <v>749</v>
      </c>
      <c r="G24" s="29" t="s">
        <v>2111</v>
      </c>
      <c r="I24" s="10" t="s">
        <v>2126</v>
      </c>
      <c r="J24" s="1" t="s">
        <v>2144</v>
      </c>
      <c r="K24" s="10" t="s">
        <v>2145</v>
      </c>
      <c r="L24" s="303"/>
    </row>
    <row r="25" spans="4:13" ht="105">
      <c r="D25" s="179">
        <v>44821</v>
      </c>
      <c r="E25" s="29" t="s">
        <v>2131</v>
      </c>
      <c r="F25" t="s">
        <v>749</v>
      </c>
      <c r="G25" s="29" t="s">
        <v>2111</v>
      </c>
      <c r="I25" s="10" t="s">
        <v>2129</v>
      </c>
      <c r="J25" s="10" t="s">
        <v>2146</v>
      </c>
      <c r="K25" s="10" t="s">
        <v>2147</v>
      </c>
      <c r="L25" s="303"/>
    </row>
    <row r="26" spans="4:13" ht="240.75" thickBot="1">
      <c r="I26" s="10" t="s">
        <v>2149</v>
      </c>
      <c r="J26" s="10" t="s">
        <v>2148</v>
      </c>
      <c r="K26" s="10" t="s">
        <v>2150</v>
      </c>
      <c r="L26" s="303"/>
    </row>
    <row r="27" spans="4:13" ht="15.75" thickBot="1">
      <c r="D27" s="179">
        <v>44821</v>
      </c>
      <c r="E27" t="s">
        <v>2131</v>
      </c>
      <c r="F27" t="s">
        <v>749</v>
      </c>
      <c r="G27" t="s">
        <v>2175</v>
      </c>
      <c r="I27" s="284" t="s">
        <v>2151</v>
      </c>
    </row>
    <row r="28" spans="4:13" ht="116.25" thickBot="1">
      <c r="I28" s="284" t="s">
        <v>2152</v>
      </c>
    </row>
    <row r="29" spans="4:13" ht="129" thickBot="1">
      <c r="I29" s="285" t="s">
        <v>2153</v>
      </c>
    </row>
    <row r="30" spans="4:13" ht="15.75" thickBot="1">
      <c r="I30" s="284" t="s">
        <v>2154</v>
      </c>
    </row>
    <row r="31" spans="4:13" ht="64.5">
      <c r="I31" s="286" t="s">
        <v>2155</v>
      </c>
    </row>
    <row r="32" spans="4:13" ht="135">
      <c r="D32" s="179">
        <v>44824</v>
      </c>
      <c r="E32" t="s">
        <v>2176</v>
      </c>
      <c r="F32" t="s">
        <v>749</v>
      </c>
      <c r="G32" t="s">
        <v>2177</v>
      </c>
      <c r="H32" t="s">
        <v>2178</v>
      </c>
      <c r="I32" s="10" t="s">
        <v>2076</v>
      </c>
      <c r="J32" s="10" t="s">
        <v>2179</v>
      </c>
      <c r="K32" s="10" t="s">
        <v>2180</v>
      </c>
      <c r="L32" s="303"/>
    </row>
    <row r="33" spans="4:13" ht="195">
      <c r="D33" s="179">
        <v>44824</v>
      </c>
      <c r="E33" t="s">
        <v>2176</v>
      </c>
      <c r="F33" t="s">
        <v>749</v>
      </c>
      <c r="G33" t="s">
        <v>2177</v>
      </c>
      <c r="H33" t="s">
        <v>2178</v>
      </c>
      <c r="I33" s="159" t="s">
        <v>2136</v>
      </c>
      <c r="J33" s="10" t="s">
        <v>2181</v>
      </c>
      <c r="K33" s="10" t="s">
        <v>2182</v>
      </c>
      <c r="L33" s="303"/>
    </row>
    <row r="34" spans="4:13" ht="75">
      <c r="D34" s="179">
        <v>44824</v>
      </c>
      <c r="E34" t="s">
        <v>2184</v>
      </c>
      <c r="F34" t="s">
        <v>749</v>
      </c>
      <c r="G34" t="s">
        <v>2177</v>
      </c>
      <c r="H34" t="s">
        <v>2178</v>
      </c>
      <c r="I34" s="326" t="s">
        <v>2076</v>
      </c>
      <c r="J34" s="53" t="s">
        <v>2183</v>
      </c>
      <c r="K34" s="53" t="s">
        <v>2185</v>
      </c>
      <c r="L34" s="303"/>
    </row>
    <row r="35" spans="4:13" ht="135">
      <c r="D35" s="179">
        <v>44851</v>
      </c>
      <c r="E35" t="s">
        <v>2184</v>
      </c>
      <c r="F35" s="1" t="s">
        <v>749</v>
      </c>
      <c r="G35" s="1" t="s">
        <v>2544</v>
      </c>
      <c r="H35" s="1" t="s">
        <v>2545</v>
      </c>
      <c r="I35" s="159" t="s">
        <v>2074</v>
      </c>
      <c r="J35" s="10" t="s">
        <v>2546</v>
      </c>
      <c r="K35" s="10" t="s">
        <v>2549</v>
      </c>
      <c r="L35" s="10"/>
      <c r="M35" s="1" t="s">
        <v>2548</v>
      </c>
    </row>
    <row r="36" spans="4:13" ht="135">
      <c r="D36" s="179">
        <v>44851</v>
      </c>
      <c r="E36" t="s">
        <v>2184</v>
      </c>
      <c r="F36" s="1" t="s">
        <v>749</v>
      </c>
      <c r="G36" s="1" t="s">
        <v>2544</v>
      </c>
      <c r="H36" s="1" t="s">
        <v>2545</v>
      </c>
      <c r="I36" s="159" t="s">
        <v>2076</v>
      </c>
      <c r="J36" s="10" t="s">
        <v>2547</v>
      </c>
      <c r="K36" s="10" t="s">
        <v>2551</v>
      </c>
      <c r="L36" s="10"/>
      <c r="M36" s="1" t="s">
        <v>2548</v>
      </c>
    </row>
    <row r="37" spans="4:13" ht="210">
      <c r="D37" s="179">
        <v>44851</v>
      </c>
      <c r="E37" t="s">
        <v>2184</v>
      </c>
      <c r="F37" s="1" t="s">
        <v>749</v>
      </c>
      <c r="G37" s="1" t="s">
        <v>2544</v>
      </c>
      <c r="H37" s="1" t="s">
        <v>2545</v>
      </c>
      <c r="I37" s="159" t="s">
        <v>2136</v>
      </c>
      <c r="J37" s="10" t="s">
        <v>2550</v>
      </c>
      <c r="K37" s="10" t="s">
        <v>2559</v>
      </c>
      <c r="L37" s="10"/>
      <c r="M37" s="1" t="s">
        <v>2548</v>
      </c>
    </row>
    <row r="38" spans="4:13" ht="120">
      <c r="D38" s="179">
        <v>44851</v>
      </c>
      <c r="E38" t="s">
        <v>2184</v>
      </c>
      <c r="F38" s="1" t="s">
        <v>749</v>
      </c>
      <c r="G38" s="1" t="s">
        <v>2544</v>
      </c>
      <c r="H38" s="1" t="s">
        <v>2545</v>
      </c>
      <c r="I38" s="159" t="s">
        <v>2137</v>
      </c>
      <c r="J38" s="10" t="s">
        <v>2552</v>
      </c>
      <c r="K38" s="10" t="s">
        <v>2560</v>
      </c>
      <c r="L38" s="10"/>
      <c r="M38" s="1" t="s">
        <v>2548</v>
      </c>
    </row>
    <row r="39" spans="4:13" ht="105">
      <c r="D39" s="179">
        <v>44851</v>
      </c>
      <c r="E39" t="s">
        <v>2184</v>
      </c>
      <c r="F39" s="52" t="s">
        <v>749</v>
      </c>
      <c r="G39" s="52" t="s">
        <v>2544</v>
      </c>
      <c r="H39" s="52" t="s">
        <v>2545</v>
      </c>
      <c r="I39" s="326" t="s">
        <v>2138</v>
      </c>
      <c r="J39" s="53" t="s">
        <v>2553</v>
      </c>
      <c r="K39" s="53" t="s">
        <v>2554</v>
      </c>
      <c r="L39" s="53"/>
      <c r="M39" s="52" t="s">
        <v>2548</v>
      </c>
    </row>
    <row r="40" spans="4:13" ht="105">
      <c r="D40" s="179">
        <v>44851</v>
      </c>
      <c r="E40" s="1" t="s">
        <v>2119</v>
      </c>
      <c r="F40" s="1" t="s">
        <v>749</v>
      </c>
      <c r="G40" s="1" t="s">
        <v>2544</v>
      </c>
      <c r="H40" s="1" t="s">
        <v>2545</v>
      </c>
      <c r="I40" s="1" t="s">
        <v>2074</v>
      </c>
      <c r="J40" s="10" t="s">
        <v>2555</v>
      </c>
      <c r="K40" s="10" t="s">
        <v>186</v>
      </c>
      <c r="L40" s="10"/>
      <c r="M40" s="1" t="s">
        <v>2556</v>
      </c>
    </row>
    <row r="41" spans="4:13" ht="105">
      <c r="D41" s="179">
        <v>44851</v>
      </c>
      <c r="E41" s="1" t="s">
        <v>2119</v>
      </c>
      <c r="F41" s="1" t="s">
        <v>749</v>
      </c>
      <c r="G41" s="1" t="s">
        <v>2544</v>
      </c>
      <c r="H41" s="1" t="s">
        <v>2545</v>
      </c>
      <c r="I41" s="1" t="s">
        <v>2076</v>
      </c>
      <c r="J41" s="10" t="s">
        <v>2557</v>
      </c>
      <c r="K41" s="10" t="s">
        <v>2558</v>
      </c>
      <c r="L41" s="10"/>
      <c r="M41" s="1" t="s">
        <v>2548</v>
      </c>
    </row>
    <row r="42" spans="4:13" ht="409.5">
      <c r="D42" s="179">
        <v>44851</v>
      </c>
      <c r="E42" s="1" t="s">
        <v>2119</v>
      </c>
      <c r="F42" s="1" t="s">
        <v>749</v>
      </c>
      <c r="G42" s="1" t="s">
        <v>2544</v>
      </c>
      <c r="H42" s="1" t="s">
        <v>2545</v>
      </c>
      <c r="I42" s="1" t="s">
        <v>2136</v>
      </c>
      <c r="J42" s="10" t="s">
        <v>2561</v>
      </c>
      <c r="K42" s="10" t="s">
        <v>2562</v>
      </c>
      <c r="L42" s="10"/>
      <c r="M42" s="1" t="s">
        <v>2049</v>
      </c>
    </row>
    <row r="43" spans="4:13" ht="120">
      <c r="D43" s="179">
        <v>44851</v>
      </c>
      <c r="E43" s="1" t="s">
        <v>2119</v>
      </c>
      <c r="F43" s="1" t="s">
        <v>749</v>
      </c>
      <c r="G43" s="1" t="s">
        <v>2544</v>
      </c>
      <c r="H43" s="1" t="s">
        <v>2545</v>
      </c>
      <c r="I43" s="1" t="s">
        <v>2137</v>
      </c>
      <c r="J43" s="10" t="s">
        <v>2563</v>
      </c>
      <c r="K43" s="10" t="s">
        <v>2564</v>
      </c>
      <c r="L43" s="10"/>
      <c r="M43" s="1" t="s">
        <v>2548</v>
      </c>
    </row>
    <row r="44" spans="4:13" ht="150">
      <c r="D44" s="179">
        <v>44851</v>
      </c>
      <c r="E44" s="1" t="s">
        <v>2119</v>
      </c>
      <c r="F44" s="1" t="s">
        <v>749</v>
      </c>
      <c r="G44" s="1" t="s">
        <v>2544</v>
      </c>
      <c r="H44" s="1" t="s">
        <v>2545</v>
      </c>
      <c r="I44" s="1" t="s">
        <v>2138</v>
      </c>
      <c r="J44" s="10" t="s">
        <v>2565</v>
      </c>
      <c r="K44" s="10" t="s">
        <v>2566</v>
      </c>
      <c r="L44" s="10"/>
      <c r="M44" s="1" t="s">
        <v>2049</v>
      </c>
    </row>
    <row r="45" spans="4:13" ht="270">
      <c r="D45" s="179">
        <v>44851</v>
      </c>
      <c r="E45" s="1" t="s">
        <v>2119</v>
      </c>
      <c r="F45" s="1" t="s">
        <v>749</v>
      </c>
      <c r="G45" s="4" t="s">
        <v>2570</v>
      </c>
      <c r="H45" s="4" t="s">
        <v>2545</v>
      </c>
      <c r="I45" s="4" t="s">
        <v>2074</v>
      </c>
      <c r="J45" s="325" t="s">
        <v>2571</v>
      </c>
      <c r="K45" s="325" t="s">
        <v>2572</v>
      </c>
      <c r="L45" s="325"/>
      <c r="M45" s="4" t="s">
        <v>2556</v>
      </c>
    </row>
    <row r="46" spans="4:13" ht="240">
      <c r="D46" s="179">
        <v>44851</v>
      </c>
      <c r="E46" s="1" t="s">
        <v>2119</v>
      </c>
      <c r="F46" s="1" t="s">
        <v>749</v>
      </c>
      <c r="G46" s="1" t="s">
        <v>2570</v>
      </c>
      <c r="H46" s="1" t="s">
        <v>2545</v>
      </c>
      <c r="I46" s="1" t="s">
        <v>2076</v>
      </c>
      <c r="J46" s="10" t="s">
        <v>2574</v>
      </c>
      <c r="K46" s="10" t="s">
        <v>186</v>
      </c>
      <c r="L46" s="10"/>
      <c r="M46" s="1" t="s">
        <v>2556</v>
      </c>
    </row>
    <row r="47" spans="4:13" ht="195">
      <c r="D47" s="179">
        <v>44851</v>
      </c>
      <c r="E47" s="1" t="s">
        <v>2119</v>
      </c>
      <c r="F47" s="1" t="s">
        <v>749</v>
      </c>
      <c r="G47" s="4" t="s">
        <v>2570</v>
      </c>
      <c r="H47" s="4" t="s">
        <v>2545</v>
      </c>
      <c r="I47" s="1" t="s">
        <v>2136</v>
      </c>
      <c r="J47" s="10" t="s">
        <v>2573</v>
      </c>
      <c r="K47" s="10" t="s">
        <v>186</v>
      </c>
      <c r="L47" s="10"/>
      <c r="M47" s="1" t="s">
        <v>2556</v>
      </c>
    </row>
    <row r="48" spans="4:13" ht="195">
      <c r="D48" s="179">
        <v>44851</v>
      </c>
      <c r="E48" s="1" t="s">
        <v>2119</v>
      </c>
      <c r="F48" s="1" t="s">
        <v>749</v>
      </c>
      <c r="G48" s="4" t="s">
        <v>2570</v>
      </c>
      <c r="H48" s="4" t="s">
        <v>2545</v>
      </c>
      <c r="I48" s="1" t="s">
        <v>2137</v>
      </c>
      <c r="J48" s="303" t="s">
        <v>2575</v>
      </c>
      <c r="K48" s="10" t="s">
        <v>186</v>
      </c>
      <c r="L48" s="10"/>
      <c r="M48" s="1" t="s">
        <v>2556</v>
      </c>
    </row>
    <row r="49" spans="4:13" ht="165">
      <c r="D49" s="179">
        <v>44851</v>
      </c>
      <c r="E49" s="1" t="s">
        <v>2119</v>
      </c>
      <c r="F49" s="1" t="s">
        <v>749</v>
      </c>
      <c r="G49" s="4" t="s">
        <v>2570</v>
      </c>
      <c r="H49" s="4" t="s">
        <v>2545</v>
      </c>
      <c r="I49" s="1" t="s">
        <v>2138</v>
      </c>
      <c r="J49" s="10" t="s">
        <v>2576</v>
      </c>
      <c r="K49" s="10" t="s">
        <v>186</v>
      </c>
      <c r="L49" s="10"/>
      <c r="M49" s="1" t="s">
        <v>2556</v>
      </c>
    </row>
    <row r="50" spans="4:13" ht="105">
      <c r="D50" s="179">
        <v>44852</v>
      </c>
      <c r="E50" s="1" t="s">
        <v>2131</v>
      </c>
      <c r="F50" s="1" t="s">
        <v>749</v>
      </c>
      <c r="G50" s="1" t="s">
        <v>2570</v>
      </c>
      <c r="H50" s="4" t="s">
        <v>2545</v>
      </c>
      <c r="I50" s="1" t="s">
        <v>2074</v>
      </c>
      <c r="J50" s="1" t="s">
        <v>2579</v>
      </c>
      <c r="K50" s="325" t="s">
        <v>2581</v>
      </c>
      <c r="L50" s="325"/>
      <c r="M50" s="325" t="s">
        <v>2580</v>
      </c>
    </row>
    <row r="51" spans="4:13" ht="345">
      <c r="D51" s="179">
        <v>44852</v>
      </c>
      <c r="E51" s="1" t="s">
        <v>2131</v>
      </c>
      <c r="F51" s="1" t="s">
        <v>749</v>
      </c>
      <c r="G51" s="1" t="s">
        <v>2570</v>
      </c>
      <c r="H51" s="4" t="s">
        <v>2545</v>
      </c>
      <c r="I51" s="1" t="s">
        <v>2076</v>
      </c>
      <c r="J51" s="10" t="s">
        <v>2582</v>
      </c>
      <c r="K51" s="10" t="s">
        <v>2583</v>
      </c>
      <c r="L51" s="10"/>
      <c r="M51" s="327" t="s">
        <v>2584</v>
      </c>
    </row>
    <row r="52" spans="4:13" ht="135">
      <c r="D52" s="179">
        <v>44852</v>
      </c>
      <c r="E52" s="1" t="s">
        <v>2131</v>
      </c>
      <c r="F52" s="1" t="s">
        <v>749</v>
      </c>
      <c r="G52" s="1" t="s">
        <v>2570</v>
      </c>
      <c r="H52" s="4" t="s">
        <v>2545</v>
      </c>
      <c r="I52" s="1" t="s">
        <v>2136</v>
      </c>
      <c r="J52" s="10" t="s">
        <v>2585</v>
      </c>
      <c r="K52" s="10" t="s">
        <v>2586</v>
      </c>
      <c r="L52" s="10"/>
      <c r="M52" s="328" t="s">
        <v>2587</v>
      </c>
    </row>
    <row r="53" spans="4:13">
      <c r="D53" s="179">
        <v>44852</v>
      </c>
      <c r="E53" s="1" t="s">
        <v>2131</v>
      </c>
      <c r="F53" s="1" t="s">
        <v>749</v>
      </c>
      <c r="G53" s="1" t="s">
        <v>2570</v>
      </c>
      <c r="H53" s="4" t="s">
        <v>2545</v>
      </c>
      <c r="I53" s="1" t="s">
        <v>2137</v>
      </c>
      <c r="J53" s="1" t="s">
        <v>2556</v>
      </c>
      <c r="K53" s="1" t="s">
        <v>2556</v>
      </c>
      <c r="L53" s="1"/>
      <c r="M53" s="1" t="s">
        <v>2556</v>
      </c>
    </row>
    <row r="54" spans="4:13">
      <c r="D54" s="179">
        <v>44852</v>
      </c>
      <c r="E54" s="1" t="s">
        <v>2131</v>
      </c>
      <c r="F54" s="1" t="s">
        <v>749</v>
      </c>
      <c r="G54" s="1" t="s">
        <v>2570</v>
      </c>
      <c r="H54" s="1" t="s">
        <v>2545</v>
      </c>
      <c r="I54" s="1" t="s">
        <v>2138</v>
      </c>
      <c r="J54" s="1" t="s">
        <v>2556</v>
      </c>
      <c r="K54" s="1" t="s">
        <v>2556</v>
      </c>
      <c r="L54" s="1"/>
      <c r="M54" s="1" t="s">
        <v>2556</v>
      </c>
    </row>
    <row r="55" spans="4:13" ht="105">
      <c r="D55" s="179">
        <v>44852</v>
      </c>
      <c r="E55" s="1" t="s">
        <v>2119</v>
      </c>
      <c r="F55" s="1" t="s">
        <v>749</v>
      </c>
      <c r="G55" s="1" t="s">
        <v>2591</v>
      </c>
      <c r="H55" s="1" t="s">
        <v>2545</v>
      </c>
      <c r="I55" s="1" t="s">
        <v>2074</v>
      </c>
      <c r="J55" s="10" t="s">
        <v>2592</v>
      </c>
      <c r="K55" s="1" t="s">
        <v>2556</v>
      </c>
      <c r="L55" s="1"/>
      <c r="M55" s="1" t="s">
        <v>2556</v>
      </c>
    </row>
    <row r="56" spans="4:13" ht="120">
      <c r="D56" s="179">
        <v>44852</v>
      </c>
      <c r="E56" s="1" t="s">
        <v>2119</v>
      </c>
      <c r="F56" s="1" t="s">
        <v>749</v>
      </c>
      <c r="G56" s="1" t="s">
        <v>2591</v>
      </c>
      <c r="H56" s="1" t="s">
        <v>2545</v>
      </c>
      <c r="I56" s="1" t="s">
        <v>2076</v>
      </c>
      <c r="J56" s="10" t="s">
        <v>2593</v>
      </c>
      <c r="K56" s="1" t="s">
        <v>2556</v>
      </c>
      <c r="L56" s="1"/>
      <c r="M56" s="1" t="s">
        <v>2556</v>
      </c>
    </row>
    <row r="57" spans="4:13" ht="270">
      <c r="D57" s="179">
        <v>44852</v>
      </c>
      <c r="E57" s="1" t="s">
        <v>2119</v>
      </c>
      <c r="F57" s="1" t="s">
        <v>749</v>
      </c>
      <c r="G57" s="1" t="s">
        <v>2591</v>
      </c>
      <c r="H57" s="1" t="s">
        <v>2545</v>
      </c>
      <c r="I57" s="1" t="s">
        <v>2136</v>
      </c>
      <c r="J57" s="10" t="s">
        <v>2594</v>
      </c>
      <c r="K57" s="1" t="s">
        <v>2556</v>
      </c>
      <c r="L57" s="1"/>
      <c r="M57" s="1" t="s">
        <v>2556</v>
      </c>
    </row>
    <row r="58" spans="4:13" ht="120">
      <c r="D58" s="179">
        <v>44852</v>
      </c>
      <c r="E58" s="1" t="s">
        <v>2119</v>
      </c>
      <c r="F58" s="1" t="s">
        <v>749</v>
      </c>
      <c r="G58" s="1" t="s">
        <v>2591</v>
      </c>
      <c r="H58" s="1" t="s">
        <v>2545</v>
      </c>
      <c r="I58" s="1" t="s">
        <v>2137</v>
      </c>
      <c r="J58" s="10" t="s">
        <v>2595</v>
      </c>
      <c r="K58" s="1" t="s">
        <v>2556</v>
      </c>
      <c r="L58" s="1"/>
      <c r="M58" s="1" t="s">
        <v>2556</v>
      </c>
    </row>
    <row r="59" spans="4:13" ht="135">
      <c r="D59" s="179">
        <v>44852</v>
      </c>
      <c r="E59" s="1" t="s">
        <v>2119</v>
      </c>
      <c r="F59" s="1" t="s">
        <v>749</v>
      </c>
      <c r="G59" s="1" t="s">
        <v>2591</v>
      </c>
      <c r="H59" s="1" t="s">
        <v>2545</v>
      </c>
      <c r="I59" s="1" t="s">
        <v>2138</v>
      </c>
      <c r="J59" s="10" t="s">
        <v>2596</v>
      </c>
      <c r="K59" s="1" t="s">
        <v>2556</v>
      </c>
      <c r="L59" s="1"/>
      <c r="M59" s="1" t="s">
        <v>2556</v>
      </c>
    </row>
    <row r="60" spans="4:13" ht="409.5">
      <c r="D60" s="179">
        <v>44852</v>
      </c>
      <c r="E60" s="1" t="s">
        <v>2597</v>
      </c>
      <c r="F60" s="1" t="s">
        <v>749</v>
      </c>
      <c r="G60" s="1" t="s">
        <v>2591</v>
      </c>
      <c r="H60" s="1" t="s">
        <v>2545</v>
      </c>
      <c r="I60" s="1" t="s">
        <v>2074</v>
      </c>
      <c r="J60" s="10" t="s">
        <v>2598</v>
      </c>
      <c r="K60" s="10" t="s">
        <v>2599</v>
      </c>
      <c r="L60" s="10"/>
      <c r="M60" s="1" t="s">
        <v>2600</v>
      </c>
    </row>
    <row r="61" spans="4:13">
      <c r="D61" s="179">
        <v>44852</v>
      </c>
      <c r="E61" s="1" t="s">
        <v>2597</v>
      </c>
      <c r="F61" s="1" t="s">
        <v>749</v>
      </c>
      <c r="G61" s="1" t="s">
        <v>2591</v>
      </c>
      <c r="H61" s="1" t="s">
        <v>2545</v>
      </c>
      <c r="I61" s="1" t="s">
        <v>2076</v>
      </c>
      <c r="J61" s="1" t="s">
        <v>2601</v>
      </c>
      <c r="K61" s="328" t="s">
        <v>2603</v>
      </c>
      <c r="L61" s="328"/>
      <c r="M61" s="328" t="s">
        <v>2602</v>
      </c>
    </row>
    <row r="62" spans="4:13" ht="90">
      <c r="D62" s="179">
        <v>44852</v>
      </c>
      <c r="E62" s="1" t="s">
        <v>2597</v>
      </c>
      <c r="F62" s="1" t="s">
        <v>749</v>
      </c>
      <c r="G62" s="1" t="s">
        <v>2591</v>
      </c>
      <c r="H62" s="1" t="s">
        <v>2545</v>
      </c>
      <c r="I62" s="1" t="s">
        <v>2136</v>
      </c>
      <c r="J62" s="10" t="s">
        <v>2604</v>
      </c>
      <c r="K62" s="328" t="s">
        <v>2092</v>
      </c>
      <c r="L62" s="328"/>
      <c r="M62" s="328" t="s">
        <v>2605</v>
      </c>
    </row>
    <row r="63" spans="4:13">
      <c r="D63" s="179">
        <v>44852</v>
      </c>
      <c r="E63" s="1" t="s">
        <v>2597</v>
      </c>
      <c r="F63" s="1" t="s">
        <v>749</v>
      </c>
      <c r="G63" s="1" t="s">
        <v>2591</v>
      </c>
      <c r="H63" s="1" t="s">
        <v>2545</v>
      </c>
      <c r="I63" s="1" t="s">
        <v>2137</v>
      </c>
      <c r="J63" s="1" t="s">
        <v>186</v>
      </c>
      <c r="K63" s="1" t="s">
        <v>186</v>
      </c>
      <c r="L63" s="1"/>
      <c r="M63" s="1" t="s">
        <v>186</v>
      </c>
    </row>
    <row r="64" spans="4:13">
      <c r="D64" s="179">
        <v>44852</v>
      </c>
      <c r="E64" s="1" t="s">
        <v>2597</v>
      </c>
      <c r="F64" s="1" t="s">
        <v>749</v>
      </c>
      <c r="G64" s="1" t="s">
        <v>2591</v>
      </c>
      <c r="H64" s="1" t="s">
        <v>2545</v>
      </c>
      <c r="I64" s="1" t="s">
        <v>2138</v>
      </c>
      <c r="J64" s="1" t="s">
        <v>186</v>
      </c>
      <c r="K64" s="1" t="s">
        <v>186</v>
      </c>
      <c r="L64" s="1"/>
      <c r="M64" s="1" t="s">
        <v>186</v>
      </c>
    </row>
    <row r="65" spans="4:13" ht="195">
      <c r="D65" s="179">
        <v>44852</v>
      </c>
      <c r="E65" s="1" t="s">
        <v>2119</v>
      </c>
      <c r="F65" s="1" t="s">
        <v>749</v>
      </c>
      <c r="G65" s="1" t="s">
        <v>2606</v>
      </c>
      <c r="H65" s="1" t="s">
        <v>2607</v>
      </c>
      <c r="I65" s="1" t="s">
        <v>2074</v>
      </c>
      <c r="J65" s="10" t="s">
        <v>2608</v>
      </c>
      <c r="K65" s="1" t="s">
        <v>2556</v>
      </c>
      <c r="L65" s="1"/>
      <c r="M65" s="1" t="s">
        <v>2556</v>
      </c>
    </row>
    <row r="66" spans="4:13" ht="405">
      <c r="D66" s="179">
        <v>44852</v>
      </c>
      <c r="E66" s="1" t="s">
        <v>2119</v>
      </c>
      <c r="F66" s="1" t="s">
        <v>749</v>
      </c>
      <c r="G66" s="1" t="s">
        <v>2606</v>
      </c>
      <c r="H66" s="1" t="s">
        <v>2607</v>
      </c>
      <c r="I66" s="1" t="s">
        <v>2076</v>
      </c>
      <c r="J66" s="10" t="s">
        <v>2609</v>
      </c>
      <c r="K66" s="10" t="s">
        <v>2610</v>
      </c>
      <c r="L66" s="10"/>
      <c r="M66" s="328" t="s">
        <v>2611</v>
      </c>
    </row>
    <row r="67" spans="4:13" ht="135">
      <c r="D67" s="179">
        <v>44852</v>
      </c>
      <c r="E67" s="1" t="s">
        <v>2119</v>
      </c>
      <c r="F67" s="1" t="s">
        <v>749</v>
      </c>
      <c r="G67" s="1" t="s">
        <v>2606</v>
      </c>
      <c r="H67" s="1" t="s">
        <v>2607</v>
      </c>
      <c r="I67" s="1" t="s">
        <v>2136</v>
      </c>
      <c r="J67" s="10" t="s">
        <v>2612</v>
      </c>
      <c r="K67" s="328" t="s">
        <v>2613</v>
      </c>
      <c r="L67" s="328"/>
      <c r="M67" s="328" t="s">
        <v>2614</v>
      </c>
    </row>
    <row r="68" spans="4:13" ht="195">
      <c r="D68" s="179">
        <v>44852</v>
      </c>
      <c r="E68" s="1" t="s">
        <v>2119</v>
      </c>
      <c r="F68" s="1" t="s">
        <v>749</v>
      </c>
      <c r="G68" s="1" t="s">
        <v>2606</v>
      </c>
      <c r="H68" s="1" t="s">
        <v>2607</v>
      </c>
      <c r="I68" s="1" t="s">
        <v>2137</v>
      </c>
      <c r="J68" s="10" t="s">
        <v>2615</v>
      </c>
      <c r="K68" s="327" t="s">
        <v>2616</v>
      </c>
      <c r="L68" s="327"/>
      <c r="M68" s="327" t="s">
        <v>2617</v>
      </c>
    </row>
    <row r="69" spans="4:13">
      <c r="D69" s="179">
        <v>44852</v>
      </c>
      <c r="E69" s="1" t="s">
        <v>2131</v>
      </c>
      <c r="F69" s="1" t="s">
        <v>749</v>
      </c>
      <c r="G69" s="1" t="s">
        <v>2606</v>
      </c>
      <c r="H69" s="1" t="s">
        <v>2607</v>
      </c>
      <c r="I69" s="1" t="s">
        <v>2074</v>
      </c>
      <c r="J69" s="1" t="s">
        <v>2618</v>
      </c>
      <c r="K69" s="328" t="s">
        <v>2618</v>
      </c>
      <c r="L69" s="328"/>
      <c r="M69" s="328" t="s">
        <v>2049</v>
      </c>
    </row>
    <row r="70" spans="4:13">
      <c r="D70" s="179">
        <v>44852</v>
      </c>
      <c r="E70" s="1" t="s">
        <v>2131</v>
      </c>
      <c r="F70" s="1" t="s">
        <v>749</v>
      </c>
      <c r="G70" s="1" t="s">
        <v>2606</v>
      </c>
      <c r="H70" s="1" t="s">
        <v>2607</v>
      </c>
      <c r="I70" s="1" t="s">
        <v>2076</v>
      </c>
      <c r="J70" s="1" t="s">
        <v>2618</v>
      </c>
      <c r="K70" s="328" t="s">
        <v>2618</v>
      </c>
      <c r="L70" s="328"/>
      <c r="M70" s="328" t="s">
        <v>2049</v>
      </c>
    </row>
    <row r="71" spans="4:13">
      <c r="D71" s="179">
        <v>44852</v>
      </c>
      <c r="E71" s="1" t="s">
        <v>2131</v>
      </c>
      <c r="F71" s="1" t="s">
        <v>749</v>
      </c>
      <c r="G71" s="1" t="s">
        <v>2606</v>
      </c>
      <c r="H71" s="1" t="s">
        <v>2607</v>
      </c>
      <c r="I71" s="1" t="s">
        <v>2136</v>
      </c>
      <c r="J71" s="1" t="s">
        <v>2618</v>
      </c>
      <c r="K71" s="328" t="s">
        <v>2618</v>
      </c>
      <c r="L71" s="328"/>
      <c r="M71" s="328" t="s">
        <v>2049</v>
      </c>
    </row>
    <row r="72" spans="4:13" ht="105">
      <c r="D72" s="179">
        <v>44866</v>
      </c>
      <c r="E72" s="1" t="s">
        <v>2686</v>
      </c>
      <c r="F72" s="1" t="s">
        <v>749</v>
      </c>
      <c r="G72" s="1" t="s">
        <v>2687</v>
      </c>
      <c r="H72" s="1" t="s">
        <v>2688</v>
      </c>
      <c r="I72" s="1" t="s">
        <v>2074</v>
      </c>
      <c r="J72" s="10" t="s">
        <v>2689</v>
      </c>
      <c r="K72" s="1" t="s">
        <v>186</v>
      </c>
      <c r="L72" s="1"/>
      <c r="M72" s="10" t="s">
        <v>2691</v>
      </c>
    </row>
    <row r="73" spans="4:13" ht="409.5">
      <c r="D73" s="179">
        <v>44866</v>
      </c>
      <c r="E73" s="1" t="s">
        <v>2686</v>
      </c>
      <c r="F73" s="1" t="s">
        <v>749</v>
      </c>
      <c r="G73" s="1" t="s">
        <v>2687</v>
      </c>
      <c r="H73" s="1" t="s">
        <v>2688</v>
      </c>
      <c r="I73" s="1" t="s">
        <v>2076</v>
      </c>
      <c r="J73" s="10" t="s">
        <v>2692</v>
      </c>
      <c r="K73" s="10" t="s">
        <v>2693</v>
      </c>
      <c r="L73" s="10"/>
      <c r="M73" s="10" t="s">
        <v>2707</v>
      </c>
    </row>
    <row r="74" spans="4:13" ht="270">
      <c r="D74" s="179">
        <v>44866</v>
      </c>
      <c r="E74" s="1" t="s">
        <v>2686</v>
      </c>
      <c r="F74" s="1" t="s">
        <v>749</v>
      </c>
      <c r="G74" s="1" t="s">
        <v>2687</v>
      </c>
      <c r="H74" s="1" t="s">
        <v>2688</v>
      </c>
      <c r="I74" s="1" t="s">
        <v>2136</v>
      </c>
      <c r="J74" s="10" t="s">
        <v>2694</v>
      </c>
      <c r="K74" s="10" t="s">
        <v>2695</v>
      </c>
      <c r="L74" s="10"/>
      <c r="M74" s="10" t="s">
        <v>2696</v>
      </c>
    </row>
    <row r="75" spans="4:13" ht="165">
      <c r="D75" s="179">
        <v>44866</v>
      </c>
      <c r="E75" s="1" t="s">
        <v>2686</v>
      </c>
      <c r="F75" s="1" t="s">
        <v>749</v>
      </c>
      <c r="G75" s="1" t="s">
        <v>2687</v>
      </c>
      <c r="H75" s="1" t="s">
        <v>2688</v>
      </c>
      <c r="I75" s="1" t="s">
        <v>2137</v>
      </c>
      <c r="J75" s="10" t="s">
        <v>2697</v>
      </c>
      <c r="K75" s="1" t="s">
        <v>186</v>
      </c>
      <c r="L75" s="1"/>
      <c r="M75" s="10" t="s">
        <v>2700</v>
      </c>
    </row>
    <row r="76" spans="4:13">
      <c r="D76" s="179">
        <v>44866</v>
      </c>
      <c r="E76" s="1" t="s">
        <v>2131</v>
      </c>
      <c r="F76" s="1" t="s">
        <v>749</v>
      </c>
      <c r="G76" s="1" t="s">
        <v>2687</v>
      </c>
      <c r="H76" s="1" t="s">
        <v>2688</v>
      </c>
      <c r="I76" s="1" t="s">
        <v>2074</v>
      </c>
      <c r="J76" s="3" t="s">
        <v>2698</v>
      </c>
      <c r="K76" s="3" t="s">
        <v>2698</v>
      </c>
      <c r="L76" s="3"/>
      <c r="M76" s="3" t="s">
        <v>2698</v>
      </c>
    </row>
    <row r="77" spans="4:13" ht="225">
      <c r="D77" s="179">
        <v>44866</v>
      </c>
      <c r="E77" s="1" t="s">
        <v>2131</v>
      </c>
      <c r="F77" s="1" t="s">
        <v>749</v>
      </c>
      <c r="G77" s="1" t="s">
        <v>2687</v>
      </c>
      <c r="H77" s="1" t="s">
        <v>2688</v>
      </c>
      <c r="I77" s="1" t="s">
        <v>2076</v>
      </c>
      <c r="J77" s="10" t="s">
        <v>2701</v>
      </c>
      <c r="K77" s="1" t="s">
        <v>2702</v>
      </c>
      <c r="L77" s="1"/>
      <c r="M77" s="1" t="s">
        <v>2702</v>
      </c>
    </row>
    <row r="78" spans="4:13" ht="105">
      <c r="D78" s="179">
        <v>44866</v>
      </c>
      <c r="E78" s="1" t="s">
        <v>2131</v>
      </c>
      <c r="F78" s="1" t="s">
        <v>749</v>
      </c>
      <c r="G78" s="1" t="s">
        <v>2687</v>
      </c>
      <c r="H78" s="1" t="s">
        <v>2688</v>
      </c>
      <c r="I78" s="1" t="s">
        <v>2136</v>
      </c>
      <c r="J78" s="10" t="s">
        <v>2699</v>
      </c>
      <c r="K78" s="1" t="s">
        <v>186</v>
      </c>
      <c r="L78" s="1"/>
      <c r="M78" s="10" t="s">
        <v>2706</v>
      </c>
    </row>
    <row r="79" spans="4:13" ht="60">
      <c r="D79" s="179">
        <v>44866</v>
      </c>
      <c r="E79" s="1" t="s">
        <v>2131</v>
      </c>
      <c r="F79" s="1" t="s">
        <v>749</v>
      </c>
      <c r="G79" s="1" t="s">
        <v>2687</v>
      </c>
      <c r="H79" s="1" t="s">
        <v>2688</v>
      </c>
      <c r="I79" s="1" t="s">
        <v>2137</v>
      </c>
      <c r="J79" s="1" t="s">
        <v>2703</v>
      </c>
      <c r="K79" s="10" t="s">
        <v>2704</v>
      </c>
      <c r="L79" s="10"/>
      <c r="M79" s="327" t="s">
        <v>2705</v>
      </c>
    </row>
    <row r="80" spans="4:13" ht="150">
      <c r="D80" s="179">
        <v>44866</v>
      </c>
      <c r="E80" s="1" t="s">
        <v>2686</v>
      </c>
      <c r="F80" s="1" t="s">
        <v>749</v>
      </c>
      <c r="G80" s="1" t="s">
        <v>2708</v>
      </c>
      <c r="H80" s="1" t="s">
        <v>2688</v>
      </c>
      <c r="I80" s="1" t="s">
        <v>2074</v>
      </c>
      <c r="J80" s="10" t="s">
        <v>2709</v>
      </c>
      <c r="K80" s="10" t="s">
        <v>2711</v>
      </c>
      <c r="L80" s="10"/>
      <c r="M80" s="1" t="s">
        <v>2710</v>
      </c>
    </row>
    <row r="81" spans="4:13" ht="150">
      <c r="D81" s="179">
        <v>44866</v>
      </c>
      <c r="E81" s="1" t="s">
        <v>2686</v>
      </c>
      <c r="F81" s="1" t="s">
        <v>749</v>
      </c>
      <c r="G81" s="1" t="s">
        <v>2708</v>
      </c>
      <c r="H81" s="1" t="s">
        <v>2688</v>
      </c>
      <c r="I81" s="1" t="s">
        <v>2076</v>
      </c>
      <c r="J81" s="10" t="s">
        <v>2712</v>
      </c>
      <c r="K81" s="1" t="s">
        <v>186</v>
      </c>
      <c r="L81" s="1"/>
      <c r="M81" s="1" t="s">
        <v>2713</v>
      </c>
    </row>
    <row r="82" spans="4:13" ht="285">
      <c r="D82" s="179">
        <v>44866</v>
      </c>
      <c r="E82" s="1" t="s">
        <v>2686</v>
      </c>
      <c r="F82" s="1" t="s">
        <v>749</v>
      </c>
      <c r="G82" s="1" t="s">
        <v>2708</v>
      </c>
      <c r="H82" s="1" t="s">
        <v>2688</v>
      </c>
      <c r="I82" s="1" t="s">
        <v>2136</v>
      </c>
      <c r="J82" s="10" t="s">
        <v>2714</v>
      </c>
      <c r="K82" s="10" t="s">
        <v>2715</v>
      </c>
      <c r="L82" s="10"/>
      <c r="M82" s="10" t="s">
        <v>2716</v>
      </c>
    </row>
    <row r="83" spans="4:13" ht="180">
      <c r="D83" s="179">
        <v>44866</v>
      </c>
      <c r="E83" s="1" t="s">
        <v>2686</v>
      </c>
      <c r="F83" s="1" t="s">
        <v>749</v>
      </c>
      <c r="G83" s="1" t="s">
        <v>2708</v>
      </c>
      <c r="H83" s="1" t="s">
        <v>2688</v>
      </c>
      <c r="I83" s="1" t="s">
        <v>2137</v>
      </c>
      <c r="J83" s="10" t="s">
        <v>2717</v>
      </c>
      <c r="K83" s="327" t="s">
        <v>2719</v>
      </c>
      <c r="L83" s="327"/>
      <c r="M83" s="327" t="s">
        <v>2720</v>
      </c>
    </row>
    <row r="84" spans="4:13" ht="90">
      <c r="D84" s="179">
        <v>44866</v>
      </c>
      <c r="E84" s="1" t="s">
        <v>2686</v>
      </c>
      <c r="F84" s="1" t="s">
        <v>749</v>
      </c>
      <c r="G84" s="1" t="s">
        <v>2708</v>
      </c>
      <c r="H84" s="1" t="s">
        <v>2688</v>
      </c>
      <c r="I84" s="1" t="s">
        <v>2138</v>
      </c>
      <c r="J84" s="10" t="s">
        <v>2718</v>
      </c>
      <c r="K84" s="327" t="s">
        <v>2721</v>
      </c>
      <c r="L84" s="327"/>
      <c r="M84" s="327" t="s">
        <v>2720</v>
      </c>
    </row>
    <row r="85" spans="4:13">
      <c r="D85" s="179">
        <v>44866</v>
      </c>
      <c r="E85" s="1" t="s">
        <v>2131</v>
      </c>
      <c r="F85" s="1" t="s">
        <v>749</v>
      </c>
      <c r="G85" s="1" t="s">
        <v>2708</v>
      </c>
      <c r="H85" s="1" t="s">
        <v>2688</v>
      </c>
      <c r="I85" s="1" t="s">
        <v>2074</v>
      </c>
      <c r="J85" s="10" t="s">
        <v>2722</v>
      </c>
      <c r="K85" s="1" t="s">
        <v>186</v>
      </c>
      <c r="L85" s="1"/>
      <c r="M85" s="1" t="s">
        <v>2723</v>
      </c>
    </row>
    <row r="86" spans="4:13" ht="75">
      <c r="D86" s="179">
        <v>44866</v>
      </c>
      <c r="E86" s="1" t="s">
        <v>2131</v>
      </c>
      <c r="F86" s="1" t="s">
        <v>749</v>
      </c>
      <c r="G86" s="1" t="s">
        <v>2708</v>
      </c>
      <c r="H86" s="1" t="s">
        <v>2688</v>
      </c>
      <c r="I86" s="1" t="s">
        <v>2076</v>
      </c>
      <c r="J86" s="10" t="s">
        <v>2724</v>
      </c>
      <c r="K86" s="327" t="s">
        <v>2726</v>
      </c>
      <c r="L86" s="327"/>
      <c r="M86" s="327" t="s">
        <v>2725</v>
      </c>
    </row>
    <row r="87" spans="4:13" ht="30">
      <c r="D87" s="179">
        <v>44866</v>
      </c>
      <c r="E87" s="1" t="s">
        <v>2131</v>
      </c>
      <c r="F87" s="1" t="s">
        <v>749</v>
      </c>
      <c r="G87" s="1" t="s">
        <v>2708</v>
      </c>
      <c r="H87" s="1" t="s">
        <v>2688</v>
      </c>
      <c r="I87" s="1" t="s">
        <v>2136</v>
      </c>
      <c r="J87" s="10" t="s">
        <v>2728</v>
      </c>
      <c r="K87" s="3" t="s">
        <v>2698</v>
      </c>
      <c r="L87" s="3"/>
      <c r="M87" s="3" t="s">
        <v>2698</v>
      </c>
    </row>
    <row r="88" spans="4:13" ht="60">
      <c r="D88" s="179">
        <v>44866</v>
      </c>
      <c r="E88" s="1" t="s">
        <v>2131</v>
      </c>
      <c r="F88" s="1" t="s">
        <v>749</v>
      </c>
      <c r="G88" s="1" t="s">
        <v>2708</v>
      </c>
      <c r="H88" s="1" t="s">
        <v>2688</v>
      </c>
      <c r="I88" s="1" t="s">
        <v>2137</v>
      </c>
      <c r="J88" s="10" t="s">
        <v>2727</v>
      </c>
      <c r="K88" s="3" t="s">
        <v>2698</v>
      </c>
      <c r="L88" s="3"/>
      <c r="M88" s="3" t="s">
        <v>2698</v>
      </c>
    </row>
    <row r="89" spans="4:13">
      <c r="E89" s="276" t="s">
        <v>3212</v>
      </c>
    </row>
    <row r="90" spans="4:13" ht="60">
      <c r="D90" s="179">
        <v>45101</v>
      </c>
      <c r="E90" s="100" t="s">
        <v>2235</v>
      </c>
      <c r="F90" s="100" t="s">
        <v>749</v>
      </c>
      <c r="G90" s="100" t="s">
        <v>3213</v>
      </c>
      <c r="H90" s="100" t="s">
        <v>3218</v>
      </c>
      <c r="I90" s="100" t="s">
        <v>3214</v>
      </c>
      <c r="J90" s="272" t="s">
        <v>3215</v>
      </c>
      <c r="K90" s="100" t="s">
        <v>3220</v>
      </c>
      <c r="L90" s="100"/>
      <c r="M90" s="100" t="s">
        <v>3222</v>
      </c>
    </row>
    <row r="91" spans="4:13" ht="195">
      <c r="D91" s="179">
        <v>45101</v>
      </c>
      <c r="E91" s="100" t="s">
        <v>3216</v>
      </c>
      <c r="F91" s="100" t="s">
        <v>749</v>
      </c>
      <c r="G91" s="100" t="s">
        <v>3217</v>
      </c>
      <c r="H91" s="100" t="s">
        <v>3218</v>
      </c>
      <c r="I91" s="100" t="s">
        <v>2076</v>
      </c>
      <c r="J91" s="272" t="s">
        <v>3219</v>
      </c>
      <c r="K91" s="272" t="s">
        <v>3221</v>
      </c>
      <c r="L91" s="272"/>
      <c r="M91" s="100" t="s">
        <v>3222</v>
      </c>
    </row>
    <row r="92" spans="4:13" ht="45">
      <c r="D92" s="179">
        <v>45101</v>
      </c>
      <c r="E92" s="100" t="s">
        <v>3216</v>
      </c>
      <c r="F92" s="100" t="s">
        <v>749</v>
      </c>
      <c r="G92" s="100" t="s">
        <v>3217</v>
      </c>
      <c r="H92" s="100" t="s">
        <v>3218</v>
      </c>
      <c r="I92" s="100" t="s">
        <v>2137</v>
      </c>
      <c r="J92" s="272" t="s">
        <v>3223</v>
      </c>
      <c r="K92" s="272" t="s">
        <v>3223</v>
      </c>
      <c r="L92" s="272"/>
      <c r="M92" s="100" t="s">
        <v>3222</v>
      </c>
    </row>
    <row r="93" spans="4:13" ht="120">
      <c r="D93" s="179">
        <v>45101</v>
      </c>
      <c r="E93" s="100" t="s">
        <v>3231</v>
      </c>
      <c r="F93" s="100" t="s">
        <v>749</v>
      </c>
      <c r="G93" s="100" t="s">
        <v>3217</v>
      </c>
      <c r="H93" s="100" t="s">
        <v>3218</v>
      </c>
      <c r="I93" s="100" t="s">
        <v>2138</v>
      </c>
      <c r="J93" s="272" t="s">
        <v>3224</v>
      </c>
      <c r="K93" s="272" t="s">
        <v>3225</v>
      </c>
      <c r="L93" s="272"/>
      <c r="M93" s="100" t="s">
        <v>3222</v>
      </c>
    </row>
    <row r="94" spans="4:13" ht="105">
      <c r="D94" s="179">
        <v>45101</v>
      </c>
      <c r="E94" s="1" t="s">
        <v>3231</v>
      </c>
      <c r="F94" s="1"/>
      <c r="G94" s="1" t="s">
        <v>3226</v>
      </c>
      <c r="H94" s="1" t="s">
        <v>3218</v>
      </c>
      <c r="I94" s="1" t="s">
        <v>2076</v>
      </c>
      <c r="J94" s="10" t="s">
        <v>2179</v>
      </c>
      <c r="K94" s="10" t="s">
        <v>3227</v>
      </c>
      <c r="L94" s="10"/>
      <c r="M94" s="1" t="s">
        <v>3222</v>
      </c>
    </row>
    <row r="95" spans="4:13" ht="45">
      <c r="D95" s="179">
        <v>45101</v>
      </c>
      <c r="E95" s="1" t="s">
        <v>3230</v>
      </c>
      <c r="F95" s="1"/>
      <c r="G95" s="100" t="s">
        <v>3228</v>
      </c>
      <c r="H95" s="1" t="s">
        <v>3218</v>
      </c>
      <c r="I95" s="1" t="s">
        <v>2074</v>
      </c>
      <c r="J95" s="10" t="s">
        <v>3229</v>
      </c>
      <c r="K95" s="10" t="s">
        <v>3232</v>
      </c>
      <c r="L95" s="10"/>
      <c r="M95" s="1" t="s">
        <v>3222</v>
      </c>
    </row>
    <row r="96" spans="4:13" ht="135">
      <c r="D96" s="179">
        <v>45101</v>
      </c>
      <c r="E96" s="1" t="s">
        <v>3230</v>
      </c>
      <c r="F96" s="1"/>
      <c r="G96" s="100" t="s">
        <v>3228</v>
      </c>
      <c r="H96" s="1" t="s">
        <v>3218</v>
      </c>
      <c r="I96" s="1" t="s">
        <v>2138</v>
      </c>
      <c r="J96" s="10" t="s">
        <v>3233</v>
      </c>
      <c r="K96" s="10" t="s">
        <v>3234</v>
      </c>
      <c r="L96" s="10"/>
      <c r="M96" s="1" t="s">
        <v>3222</v>
      </c>
    </row>
    <row r="97" spans="4:13">
      <c r="D97" s="179">
        <v>45101</v>
      </c>
      <c r="E97" s="1" t="s">
        <v>3231</v>
      </c>
      <c r="F97" s="1"/>
      <c r="G97" s="1" t="s">
        <v>3235</v>
      </c>
      <c r="H97" s="1" t="s">
        <v>3218</v>
      </c>
      <c r="I97" s="1" t="s">
        <v>3236</v>
      </c>
      <c r="J97" s="1" t="s">
        <v>2556</v>
      </c>
      <c r="K97" s="1" t="s">
        <v>3237</v>
      </c>
      <c r="L97" s="1"/>
      <c r="M97" s="1" t="s">
        <v>3222</v>
      </c>
    </row>
    <row r="98" spans="4:13">
      <c r="D98" s="179">
        <v>45101</v>
      </c>
      <c r="E98" s="1" t="s">
        <v>3231</v>
      </c>
      <c r="F98" s="1"/>
      <c r="G98" s="1" t="s">
        <v>3238</v>
      </c>
      <c r="H98" s="1" t="s">
        <v>3218</v>
      </c>
      <c r="I98" s="1" t="s">
        <v>2074</v>
      </c>
      <c r="J98" s="1" t="s">
        <v>2556</v>
      </c>
      <c r="K98" s="1" t="s">
        <v>2556</v>
      </c>
      <c r="L98" s="1"/>
      <c r="M98" s="1" t="s">
        <v>3222</v>
      </c>
    </row>
    <row r="99" spans="4:13" ht="126" customHeight="1">
      <c r="D99" s="179">
        <v>45101</v>
      </c>
      <c r="E99" s="1" t="s">
        <v>3239</v>
      </c>
      <c r="F99" s="1"/>
      <c r="G99" s="1" t="s">
        <v>3238</v>
      </c>
      <c r="H99" s="1" t="s">
        <v>3218</v>
      </c>
      <c r="I99" s="1" t="s">
        <v>2074</v>
      </c>
      <c r="J99" s="10" t="s">
        <v>3240</v>
      </c>
      <c r="K99" s="272" t="s">
        <v>3244</v>
      </c>
      <c r="L99" s="272"/>
      <c r="M99" s="1" t="s">
        <v>3222</v>
      </c>
    </row>
    <row r="100" spans="4:13">
      <c r="D100" s="179">
        <v>45101</v>
      </c>
      <c r="E100" s="1" t="s">
        <v>3239</v>
      </c>
      <c r="F100" s="1"/>
      <c r="G100" s="1" t="s">
        <v>3238</v>
      </c>
      <c r="H100" s="1" t="s">
        <v>3218</v>
      </c>
      <c r="I100" s="1" t="s">
        <v>2076</v>
      </c>
      <c r="J100" s="1" t="s">
        <v>3241</v>
      </c>
      <c r="K100" s="1" t="s">
        <v>2556</v>
      </c>
      <c r="L100" s="1"/>
      <c r="M100" s="1" t="s">
        <v>3222</v>
      </c>
    </row>
    <row r="101" spans="4:13">
      <c r="D101" s="179">
        <v>45101</v>
      </c>
      <c r="E101" s="1" t="s">
        <v>3239</v>
      </c>
      <c r="F101" s="1"/>
      <c r="G101" s="1" t="s">
        <v>3238</v>
      </c>
      <c r="H101" s="1" t="s">
        <v>3218</v>
      </c>
      <c r="I101" s="1" t="s">
        <v>2136</v>
      </c>
      <c r="J101" s="1" t="s">
        <v>3242</v>
      </c>
      <c r="K101" s="1" t="s">
        <v>2556</v>
      </c>
      <c r="L101" s="1"/>
      <c r="M101" s="1" t="s">
        <v>3222</v>
      </c>
    </row>
    <row r="102" spans="4:13" ht="45">
      <c r="D102" s="179">
        <v>45101</v>
      </c>
      <c r="E102" s="1" t="s">
        <v>3239</v>
      </c>
      <c r="F102" s="1"/>
      <c r="G102" s="1" t="s">
        <v>3238</v>
      </c>
      <c r="H102" s="1" t="s">
        <v>3218</v>
      </c>
      <c r="I102" s="1" t="s">
        <v>2137</v>
      </c>
      <c r="J102" s="10" t="s">
        <v>3243</v>
      </c>
      <c r="K102" s="1" t="s">
        <v>2556</v>
      </c>
      <c r="L102" s="1"/>
      <c r="M102" s="1" t="s">
        <v>3222</v>
      </c>
    </row>
    <row r="103" spans="4:13" ht="75">
      <c r="D103" s="179">
        <v>45101</v>
      </c>
      <c r="E103" s="1" t="s">
        <v>3239</v>
      </c>
      <c r="F103" s="1"/>
      <c r="G103" s="1" t="s">
        <v>3238</v>
      </c>
      <c r="H103" s="1" t="s">
        <v>3218</v>
      </c>
      <c r="I103" s="1" t="s">
        <v>2138</v>
      </c>
      <c r="J103" s="1" t="s">
        <v>3245</v>
      </c>
      <c r="K103" s="272" t="s">
        <v>3246</v>
      </c>
      <c r="L103" s="272"/>
      <c r="M103" s="1" t="s">
        <v>3222</v>
      </c>
    </row>
    <row r="104" spans="4:13">
      <c r="D104" s="179">
        <v>45101</v>
      </c>
      <c r="E104" s="1" t="s">
        <v>3251</v>
      </c>
      <c r="F104" s="1"/>
      <c r="G104" s="1" t="s">
        <v>3252</v>
      </c>
      <c r="H104" s="1" t="s">
        <v>3218</v>
      </c>
      <c r="I104" s="1" t="s">
        <v>186</v>
      </c>
      <c r="J104" s="1" t="s">
        <v>186</v>
      </c>
      <c r="K104" s="1" t="s">
        <v>186</v>
      </c>
      <c r="L104" s="1"/>
      <c r="M104" s="1" t="s">
        <v>186</v>
      </c>
    </row>
    <row r="105" spans="4:13" ht="75">
      <c r="D105" s="179">
        <v>45103</v>
      </c>
      <c r="E105" s="1" t="s">
        <v>3251</v>
      </c>
      <c r="F105" s="1"/>
      <c r="G105" s="1" t="s">
        <v>3253</v>
      </c>
      <c r="H105" s="1" t="s">
        <v>3218</v>
      </c>
      <c r="I105" s="263" t="s">
        <v>3262</v>
      </c>
      <c r="J105" s="1" t="s">
        <v>3254</v>
      </c>
      <c r="K105" s="272" t="s">
        <v>3256</v>
      </c>
      <c r="L105" s="272"/>
      <c r="M105" s="1" t="s">
        <v>3222</v>
      </c>
    </row>
    <row r="106" spans="4:13" ht="75">
      <c r="D106" s="179">
        <v>45103</v>
      </c>
      <c r="E106" s="1" t="s">
        <v>3251</v>
      </c>
      <c r="F106" s="1"/>
      <c r="G106" s="1" t="s">
        <v>3253</v>
      </c>
      <c r="H106" s="1" t="s">
        <v>3218</v>
      </c>
      <c r="I106" s="263" t="s">
        <v>3263</v>
      </c>
      <c r="J106" s="1" t="s">
        <v>3255</v>
      </c>
      <c r="K106" s="272" t="s">
        <v>3256</v>
      </c>
      <c r="L106" s="272"/>
      <c r="M106" s="1" t="s">
        <v>3222</v>
      </c>
    </row>
    <row r="107" spans="4:13" ht="180">
      <c r="D107" s="179">
        <v>45103</v>
      </c>
      <c r="E107" s="1" t="s">
        <v>3251</v>
      </c>
      <c r="F107" s="1"/>
      <c r="G107" s="1" t="s">
        <v>3253</v>
      </c>
      <c r="H107" s="1" t="s">
        <v>3218</v>
      </c>
      <c r="I107" s="263" t="s">
        <v>3264</v>
      </c>
      <c r="J107" s="10" t="s">
        <v>3257</v>
      </c>
      <c r="K107" s="10" t="s">
        <v>2556</v>
      </c>
      <c r="L107" s="10"/>
      <c r="M107" s="1" t="s">
        <v>3222</v>
      </c>
    </row>
    <row r="108" spans="4:13" ht="255">
      <c r="D108" s="179">
        <v>45103</v>
      </c>
      <c r="E108" s="1" t="s">
        <v>3251</v>
      </c>
      <c r="F108" s="1"/>
      <c r="G108" s="1" t="s">
        <v>3253</v>
      </c>
      <c r="H108" s="1" t="s">
        <v>3218</v>
      </c>
      <c r="I108" s="263" t="s">
        <v>3265</v>
      </c>
      <c r="J108" s="10" t="s">
        <v>3258</v>
      </c>
      <c r="K108" s="272" t="s">
        <v>3259</v>
      </c>
      <c r="L108" s="272"/>
      <c r="M108" s="1" t="s">
        <v>3222</v>
      </c>
    </row>
    <row r="109" spans="4:13" ht="195">
      <c r="D109" s="179">
        <v>45103</v>
      </c>
      <c r="E109" s="1" t="s">
        <v>3251</v>
      </c>
      <c r="F109" s="1"/>
      <c r="G109" s="1" t="s">
        <v>3253</v>
      </c>
      <c r="H109" s="1" t="s">
        <v>3218</v>
      </c>
      <c r="I109" s="263" t="s">
        <v>3266</v>
      </c>
      <c r="J109" s="10" t="s">
        <v>3260</v>
      </c>
      <c r="K109" s="272" t="s">
        <v>3268</v>
      </c>
      <c r="L109" s="272"/>
      <c r="M109" s="1" t="s">
        <v>3222</v>
      </c>
    </row>
    <row r="110" spans="4:13" ht="195">
      <c r="D110" s="179">
        <v>45103</v>
      </c>
      <c r="E110" s="1" t="s">
        <v>3251</v>
      </c>
      <c r="F110" s="1"/>
      <c r="G110" s="1" t="s">
        <v>3253</v>
      </c>
      <c r="H110" s="1" t="s">
        <v>3218</v>
      </c>
      <c r="I110" s="263" t="s">
        <v>3267</v>
      </c>
      <c r="J110" s="10" t="s">
        <v>3261</v>
      </c>
      <c r="K110" s="272" t="s">
        <v>3268</v>
      </c>
      <c r="L110" s="272"/>
      <c r="M110" s="1" t="s">
        <v>3222</v>
      </c>
    </row>
    <row r="111" spans="4:13" ht="30">
      <c r="D111" s="179">
        <v>45104</v>
      </c>
      <c r="E111" s="1" t="s">
        <v>3251</v>
      </c>
      <c r="F111" s="1"/>
      <c r="G111" s="1" t="s">
        <v>3253</v>
      </c>
      <c r="H111" s="1" t="s">
        <v>3218</v>
      </c>
      <c r="I111" s="263" t="s">
        <v>3274</v>
      </c>
      <c r="J111" s="10" t="s">
        <v>3275</v>
      </c>
      <c r="K111" s="1" t="s">
        <v>2556</v>
      </c>
      <c r="L111" s="1"/>
      <c r="M111" s="1" t="s">
        <v>3222</v>
      </c>
    </row>
    <row r="112" spans="4:13" ht="30">
      <c r="D112" s="179">
        <v>45104</v>
      </c>
      <c r="E112" s="1" t="s">
        <v>3251</v>
      </c>
      <c r="F112" s="1"/>
      <c r="G112" s="1" t="s">
        <v>3253</v>
      </c>
      <c r="H112" s="1" t="s">
        <v>3218</v>
      </c>
      <c r="I112" s="263" t="s">
        <v>3277</v>
      </c>
      <c r="J112" s="10" t="s">
        <v>3276</v>
      </c>
      <c r="K112" s="1" t="s">
        <v>2556</v>
      </c>
      <c r="L112" s="1"/>
      <c r="M112" s="1" t="s">
        <v>3222</v>
      </c>
    </row>
    <row r="113" spans="4:13" ht="45">
      <c r="D113" s="179">
        <v>45104</v>
      </c>
      <c r="E113" s="1" t="s">
        <v>3251</v>
      </c>
      <c r="F113" s="1"/>
      <c r="G113" s="1" t="s">
        <v>3253</v>
      </c>
      <c r="H113" s="1" t="s">
        <v>3218</v>
      </c>
      <c r="I113" s="263" t="s">
        <v>3278</v>
      </c>
      <c r="J113" s="10" t="s">
        <v>3279</v>
      </c>
      <c r="K113" s="1" t="s">
        <v>2556</v>
      </c>
      <c r="L113" s="1"/>
      <c r="M113" s="1" t="s">
        <v>3222</v>
      </c>
    </row>
    <row r="114" spans="4:13" ht="120">
      <c r="D114" s="179">
        <v>45104</v>
      </c>
      <c r="E114" s="1" t="s">
        <v>3251</v>
      </c>
      <c r="F114" s="1"/>
      <c r="G114" s="1" t="s">
        <v>3253</v>
      </c>
      <c r="H114" s="1" t="s">
        <v>3218</v>
      </c>
      <c r="I114" s="263" t="s">
        <v>3278</v>
      </c>
      <c r="J114" s="10" t="s">
        <v>3280</v>
      </c>
      <c r="K114" s="272" t="s">
        <v>3281</v>
      </c>
      <c r="L114" s="272"/>
      <c r="M114" s="1" t="s">
        <v>3222</v>
      </c>
    </row>
    <row r="115" spans="4:13" ht="60">
      <c r="D115" s="179">
        <v>45104</v>
      </c>
      <c r="E115" s="1" t="s">
        <v>3251</v>
      </c>
      <c r="F115" s="1"/>
      <c r="G115" s="1" t="s">
        <v>3253</v>
      </c>
      <c r="H115" s="1" t="s">
        <v>3218</v>
      </c>
      <c r="I115" s="263" t="s">
        <v>3282</v>
      </c>
      <c r="J115" s="10" t="s">
        <v>3283</v>
      </c>
      <c r="K115" s="1" t="s">
        <v>2556</v>
      </c>
      <c r="L115" s="1"/>
      <c r="M115" s="1" t="s">
        <v>3222</v>
      </c>
    </row>
    <row r="116" spans="4:13" ht="135">
      <c r="D116" s="179">
        <v>45104</v>
      </c>
      <c r="E116" s="1" t="s">
        <v>3251</v>
      </c>
      <c r="F116" s="1"/>
      <c r="G116" s="1" t="s">
        <v>3253</v>
      </c>
      <c r="H116" s="1" t="s">
        <v>3218</v>
      </c>
      <c r="I116" s="263" t="s">
        <v>3285</v>
      </c>
      <c r="J116" s="10" t="s">
        <v>3284</v>
      </c>
      <c r="K116" s="272" t="s">
        <v>3286</v>
      </c>
      <c r="L116" s="272"/>
      <c r="M116" s="1" t="s">
        <v>3222</v>
      </c>
    </row>
    <row r="117" spans="4:13" ht="165">
      <c r="D117" s="179">
        <v>45104</v>
      </c>
      <c r="E117" s="1" t="s">
        <v>3251</v>
      </c>
      <c r="F117" s="1"/>
      <c r="G117" s="1" t="s">
        <v>3253</v>
      </c>
      <c r="H117" s="1" t="s">
        <v>3218</v>
      </c>
      <c r="I117" s="263" t="s">
        <v>3288</v>
      </c>
      <c r="J117" s="10" t="s">
        <v>3287</v>
      </c>
      <c r="K117" s="1" t="s">
        <v>2556</v>
      </c>
      <c r="L117" s="1"/>
      <c r="M117" s="1" t="s">
        <v>3222</v>
      </c>
    </row>
    <row r="118" spans="4:13" ht="135">
      <c r="D118" s="179">
        <v>45104</v>
      </c>
      <c r="E118" s="1" t="s">
        <v>3251</v>
      </c>
      <c r="F118" s="1"/>
      <c r="G118" s="1" t="s">
        <v>3253</v>
      </c>
      <c r="H118" s="1" t="s">
        <v>3218</v>
      </c>
      <c r="I118" s="263" t="s">
        <v>3290</v>
      </c>
      <c r="J118" s="10" t="s">
        <v>3289</v>
      </c>
      <c r="K118" s="272" t="s">
        <v>3291</v>
      </c>
      <c r="L118" s="272"/>
      <c r="M118" s="1" t="s">
        <v>3222</v>
      </c>
    </row>
    <row r="119" spans="4:13" ht="105">
      <c r="D119" s="179">
        <v>45104</v>
      </c>
      <c r="E119" s="370" t="s">
        <v>3292</v>
      </c>
      <c r="F119" s="370"/>
      <c r="G119" s="370" t="s">
        <v>3294</v>
      </c>
      <c r="H119" s="370" t="s">
        <v>3218</v>
      </c>
      <c r="I119" s="370">
        <v>1</v>
      </c>
      <c r="J119" s="370" t="s">
        <v>3293</v>
      </c>
      <c r="K119" s="371" t="s">
        <v>3295</v>
      </c>
      <c r="L119" s="371"/>
      <c r="M119" s="1" t="s">
        <v>3222</v>
      </c>
    </row>
    <row r="120" spans="4:13" ht="30">
      <c r="D120" s="179">
        <v>45104</v>
      </c>
      <c r="E120" s="370" t="s">
        <v>3292</v>
      </c>
      <c r="F120" s="370"/>
      <c r="G120" s="370"/>
      <c r="H120" s="370"/>
      <c r="I120" s="370">
        <v>2</v>
      </c>
      <c r="J120" s="371" t="s">
        <v>3296</v>
      </c>
      <c r="K120" s="370"/>
      <c r="L120" s="370"/>
      <c r="M120" s="1"/>
    </row>
    <row r="121" spans="4:13" ht="30">
      <c r="D121" s="179">
        <v>45104</v>
      </c>
      <c r="E121" s="370" t="s">
        <v>3292</v>
      </c>
      <c r="F121" s="370"/>
      <c r="G121" s="370"/>
      <c r="H121" s="370"/>
      <c r="I121" s="370">
        <v>3</v>
      </c>
      <c r="J121" s="371" t="s">
        <v>3296</v>
      </c>
      <c r="K121" s="370"/>
      <c r="L121" s="370"/>
      <c r="M121" s="1"/>
    </row>
    <row r="122" spans="4:13" ht="210">
      <c r="D122" s="179">
        <v>45104</v>
      </c>
      <c r="E122" s="1" t="s">
        <v>3251</v>
      </c>
      <c r="F122" s="1"/>
      <c r="G122" s="1" t="s">
        <v>3297</v>
      </c>
      <c r="H122" s="1" t="s">
        <v>3218</v>
      </c>
      <c r="I122" s="263" t="s">
        <v>3298</v>
      </c>
      <c r="J122" s="10" t="s">
        <v>3299</v>
      </c>
      <c r="K122" s="272" t="s">
        <v>3300</v>
      </c>
      <c r="L122" s="272"/>
      <c r="M122" s="1" t="s">
        <v>3222</v>
      </c>
    </row>
    <row r="123" spans="4:13" ht="120">
      <c r="D123" s="179">
        <v>45104</v>
      </c>
      <c r="E123" s="1" t="s">
        <v>3251</v>
      </c>
      <c r="F123" s="1"/>
      <c r="G123" s="1" t="s">
        <v>3297</v>
      </c>
      <c r="H123" s="1" t="s">
        <v>3218</v>
      </c>
      <c r="I123" s="263" t="s">
        <v>3302</v>
      </c>
      <c r="J123" s="10" t="s">
        <v>3301</v>
      </c>
      <c r="K123" s="272" t="s">
        <v>3303</v>
      </c>
      <c r="L123" s="272"/>
      <c r="M123" s="1" t="s">
        <v>3222</v>
      </c>
    </row>
    <row r="124" spans="4:13" ht="120">
      <c r="D124" s="179">
        <v>45104</v>
      </c>
      <c r="E124" s="1" t="s">
        <v>3251</v>
      </c>
      <c r="F124" s="1"/>
      <c r="G124" s="1" t="s">
        <v>3297</v>
      </c>
      <c r="H124" s="1" t="s">
        <v>3218</v>
      </c>
      <c r="I124" s="263" t="s">
        <v>3306</v>
      </c>
      <c r="J124" s="10" t="s">
        <v>3304</v>
      </c>
      <c r="K124" s="1" t="s">
        <v>2556</v>
      </c>
      <c r="L124" s="1"/>
      <c r="M124" s="1" t="s">
        <v>3222</v>
      </c>
    </row>
    <row r="125" spans="4:13" ht="30">
      <c r="D125" s="179">
        <v>45104</v>
      </c>
      <c r="E125" s="1" t="s">
        <v>3251</v>
      </c>
      <c r="F125" s="1"/>
      <c r="G125" s="1" t="s">
        <v>3297</v>
      </c>
      <c r="H125" s="1" t="s">
        <v>3218</v>
      </c>
      <c r="I125" s="263" t="s">
        <v>3307</v>
      </c>
      <c r="J125" s="10" t="s">
        <v>3305</v>
      </c>
      <c r="K125" s="1" t="s">
        <v>2556</v>
      </c>
      <c r="L125" s="1"/>
      <c r="M125" s="1" t="s">
        <v>3222</v>
      </c>
    </row>
    <row r="126" spans="4:13">
      <c r="D126" s="179">
        <v>45104</v>
      </c>
      <c r="E126" s="1" t="s">
        <v>3251</v>
      </c>
      <c r="F126" s="1"/>
      <c r="G126" s="1" t="s">
        <v>3297</v>
      </c>
      <c r="H126" s="1" t="s">
        <v>3218</v>
      </c>
      <c r="I126" s="263" t="s">
        <v>3308</v>
      </c>
      <c r="J126" s="10" t="s">
        <v>3310</v>
      </c>
      <c r="K126" s="1" t="s">
        <v>2556</v>
      </c>
      <c r="L126" s="1"/>
      <c r="M126" s="1" t="s">
        <v>3222</v>
      </c>
    </row>
    <row r="127" spans="4:13">
      <c r="D127" s="179">
        <v>45104</v>
      </c>
      <c r="E127" s="1" t="s">
        <v>3251</v>
      </c>
      <c r="F127" s="1"/>
      <c r="G127" s="1" t="s">
        <v>3297</v>
      </c>
      <c r="H127" s="1" t="s">
        <v>3218</v>
      </c>
      <c r="I127" s="263" t="s">
        <v>3309</v>
      </c>
      <c r="J127" s="10" t="s">
        <v>3311</v>
      </c>
      <c r="K127" s="1" t="s">
        <v>2556</v>
      </c>
      <c r="L127" s="1"/>
      <c r="M127" s="1" t="s">
        <v>3222</v>
      </c>
    </row>
    <row r="128" spans="4:13">
      <c r="D128" s="179">
        <v>45104</v>
      </c>
      <c r="E128" s="1" t="s">
        <v>3251</v>
      </c>
      <c r="F128" s="1"/>
      <c r="G128" s="1" t="s">
        <v>3297</v>
      </c>
      <c r="H128" s="1" t="s">
        <v>3218</v>
      </c>
      <c r="I128" s="263" t="s">
        <v>3314</v>
      </c>
      <c r="J128" s="1" t="s">
        <v>3312</v>
      </c>
      <c r="K128" s="1" t="s">
        <v>2556</v>
      </c>
      <c r="L128" s="1"/>
      <c r="M128" s="1" t="s">
        <v>3222</v>
      </c>
    </row>
    <row r="129" spans="4:13" ht="30">
      <c r="D129" s="179">
        <v>45104</v>
      </c>
      <c r="E129" s="1" t="s">
        <v>3251</v>
      </c>
      <c r="F129" s="1"/>
      <c r="G129" s="1" t="s">
        <v>3297</v>
      </c>
      <c r="H129" s="1" t="s">
        <v>3218</v>
      </c>
      <c r="I129" s="263" t="s">
        <v>3315</v>
      </c>
      <c r="J129" s="10" t="s">
        <v>3313</v>
      </c>
      <c r="K129" s="1" t="s">
        <v>2556</v>
      </c>
      <c r="L129" s="1"/>
      <c r="M129" s="1" t="s">
        <v>3222</v>
      </c>
    </row>
    <row r="130" spans="4:13">
      <c r="D130" s="179">
        <v>45104</v>
      </c>
      <c r="E130" s="1" t="s">
        <v>3251</v>
      </c>
      <c r="F130" s="1"/>
      <c r="G130" s="1" t="s">
        <v>3297</v>
      </c>
      <c r="H130" s="1" t="s">
        <v>3218</v>
      </c>
      <c r="I130" s="263" t="s">
        <v>3319</v>
      </c>
      <c r="J130" s="10" t="s">
        <v>3320</v>
      </c>
      <c r="K130" s="1" t="s">
        <v>2556</v>
      </c>
      <c r="L130" s="1"/>
      <c r="M130" s="1" t="s">
        <v>3222</v>
      </c>
    </row>
    <row r="131" spans="4:13">
      <c r="D131" s="179">
        <v>45104</v>
      </c>
      <c r="E131" s="1" t="s">
        <v>3251</v>
      </c>
      <c r="F131" s="1"/>
      <c r="G131" s="1" t="s">
        <v>3297</v>
      </c>
      <c r="H131" s="1" t="s">
        <v>3218</v>
      </c>
      <c r="I131" s="263" t="s">
        <v>3318</v>
      </c>
      <c r="J131" s="10" t="s">
        <v>3321</v>
      </c>
      <c r="K131" s="1" t="s">
        <v>2556</v>
      </c>
      <c r="L131" s="1"/>
      <c r="M131" s="1" t="s">
        <v>3222</v>
      </c>
    </row>
    <row r="132" spans="4:13">
      <c r="D132" s="179">
        <v>45104</v>
      </c>
      <c r="E132" s="1" t="s">
        <v>3251</v>
      </c>
      <c r="F132" s="1"/>
      <c r="G132" s="1" t="s">
        <v>3297</v>
      </c>
      <c r="H132" s="1" t="s">
        <v>3218</v>
      </c>
      <c r="I132" s="263" t="s">
        <v>3322</v>
      </c>
      <c r="J132" s="10" t="s">
        <v>3316</v>
      </c>
      <c r="K132" s="1" t="s">
        <v>2556</v>
      </c>
      <c r="L132" s="1"/>
      <c r="M132" s="1" t="s">
        <v>3222</v>
      </c>
    </row>
    <row r="133" spans="4:13" ht="30">
      <c r="D133" s="179">
        <v>45104</v>
      </c>
      <c r="E133" s="1" t="s">
        <v>3251</v>
      </c>
      <c r="F133" s="1"/>
      <c r="G133" s="1" t="s">
        <v>3297</v>
      </c>
      <c r="H133" s="1" t="s">
        <v>3218</v>
      </c>
      <c r="I133" s="263" t="s">
        <v>3323</v>
      </c>
      <c r="J133" s="10" t="s">
        <v>3317</v>
      </c>
      <c r="K133" s="1" t="s">
        <v>2556</v>
      </c>
      <c r="L133" s="1"/>
      <c r="M133" s="1" t="s">
        <v>3222</v>
      </c>
    </row>
    <row r="134" spans="4:13">
      <c r="D134" s="179">
        <v>45104</v>
      </c>
      <c r="E134" s="1" t="s">
        <v>3251</v>
      </c>
      <c r="F134" s="1"/>
      <c r="G134" s="1" t="s">
        <v>3297</v>
      </c>
      <c r="H134" s="1" t="s">
        <v>3218</v>
      </c>
      <c r="I134" s="263" t="s">
        <v>3327</v>
      </c>
      <c r="J134" s="10" t="s">
        <v>3324</v>
      </c>
      <c r="K134" s="1" t="s">
        <v>2556</v>
      </c>
      <c r="L134" s="1"/>
      <c r="M134" s="1" t="s">
        <v>3222</v>
      </c>
    </row>
    <row r="135" spans="4:13">
      <c r="D135" s="179">
        <v>45104</v>
      </c>
      <c r="E135" s="1" t="s">
        <v>3251</v>
      </c>
      <c r="F135" s="1"/>
      <c r="G135" s="1" t="s">
        <v>3297</v>
      </c>
      <c r="H135" s="1" t="s">
        <v>3218</v>
      </c>
      <c r="I135" s="263" t="s">
        <v>3326</v>
      </c>
      <c r="J135" s="10" t="s">
        <v>3325</v>
      </c>
      <c r="K135" s="1" t="s">
        <v>2556</v>
      </c>
      <c r="L135" s="1"/>
      <c r="M135" s="1" t="s">
        <v>3222</v>
      </c>
    </row>
    <row r="136" spans="4:13" ht="90">
      <c r="D136" s="179">
        <v>45104</v>
      </c>
      <c r="E136" s="1" t="s">
        <v>3251</v>
      </c>
      <c r="F136" s="1"/>
      <c r="G136" s="1" t="s">
        <v>3297</v>
      </c>
      <c r="H136" s="1" t="s">
        <v>3218</v>
      </c>
      <c r="I136" s="263" t="s">
        <v>3331</v>
      </c>
      <c r="J136" s="10" t="s">
        <v>3328</v>
      </c>
      <c r="K136" s="1" t="s">
        <v>2556</v>
      </c>
      <c r="L136" s="1"/>
      <c r="M136" s="1" t="s">
        <v>3222</v>
      </c>
    </row>
    <row r="137" spans="4:13" ht="60">
      <c r="D137" s="179">
        <v>45104</v>
      </c>
      <c r="E137" s="1" t="s">
        <v>3251</v>
      </c>
      <c r="F137" s="1"/>
      <c r="G137" s="1" t="s">
        <v>3297</v>
      </c>
      <c r="H137" s="1" t="s">
        <v>3218</v>
      </c>
      <c r="I137" s="263" t="s">
        <v>3330</v>
      </c>
      <c r="J137" s="1" t="s">
        <v>3329</v>
      </c>
      <c r="K137" s="272" t="s">
        <v>3332</v>
      </c>
      <c r="L137" s="272"/>
      <c r="M137" s="1" t="s">
        <v>3222</v>
      </c>
    </row>
    <row r="138" spans="4:13" ht="30">
      <c r="D138" s="179">
        <v>45104</v>
      </c>
      <c r="E138" s="1" t="s">
        <v>3251</v>
      </c>
      <c r="F138" s="1"/>
      <c r="G138" s="1" t="s">
        <v>3333</v>
      </c>
      <c r="H138" s="1" t="s">
        <v>3218</v>
      </c>
      <c r="I138" s="263" t="s">
        <v>3334</v>
      </c>
      <c r="J138" s="10" t="s">
        <v>3336</v>
      </c>
      <c r="K138" s="1" t="s">
        <v>2556</v>
      </c>
      <c r="L138" s="1"/>
      <c r="M138" s="1" t="s">
        <v>3222</v>
      </c>
    </row>
    <row r="139" spans="4:13" ht="135">
      <c r="D139" s="179">
        <v>45104</v>
      </c>
      <c r="E139" s="1" t="s">
        <v>3251</v>
      </c>
      <c r="F139" s="1"/>
      <c r="G139" s="1" t="s">
        <v>3333</v>
      </c>
      <c r="H139" s="1" t="s">
        <v>3218</v>
      </c>
      <c r="I139" s="263" t="s">
        <v>3335</v>
      </c>
      <c r="J139" s="1" t="s">
        <v>3337</v>
      </c>
      <c r="K139" s="272" t="s">
        <v>3338</v>
      </c>
      <c r="L139" s="272"/>
      <c r="M139" s="1" t="s">
        <v>3222</v>
      </c>
    </row>
    <row r="140" spans="4:13">
      <c r="D140" s="179">
        <v>45104</v>
      </c>
      <c r="E140" s="1" t="s">
        <v>3251</v>
      </c>
      <c r="F140" s="1"/>
      <c r="G140" s="1" t="s">
        <v>3333</v>
      </c>
      <c r="H140" s="1" t="s">
        <v>3218</v>
      </c>
      <c r="I140" s="263" t="s">
        <v>3340</v>
      </c>
      <c r="J140" s="10" t="s">
        <v>3342</v>
      </c>
      <c r="K140" s="1" t="s">
        <v>2556</v>
      </c>
      <c r="L140" s="1"/>
      <c r="M140" s="1" t="s">
        <v>3222</v>
      </c>
    </row>
    <row r="141" spans="4:13" ht="30">
      <c r="D141" s="179">
        <v>45104</v>
      </c>
      <c r="E141" s="1" t="s">
        <v>3251</v>
      </c>
      <c r="F141" s="1"/>
      <c r="G141" s="1" t="s">
        <v>3333</v>
      </c>
      <c r="H141" s="1" t="s">
        <v>3218</v>
      </c>
      <c r="I141" s="263" t="s">
        <v>3341</v>
      </c>
      <c r="J141" s="10" t="s">
        <v>3339</v>
      </c>
      <c r="K141" s="1" t="s">
        <v>2556</v>
      </c>
      <c r="L141" s="1"/>
      <c r="M141" s="1" t="s">
        <v>3222</v>
      </c>
    </row>
    <row r="142" spans="4:13" ht="30">
      <c r="D142" s="179">
        <v>45105</v>
      </c>
      <c r="E142" s="1" t="s">
        <v>3292</v>
      </c>
      <c r="F142" s="1"/>
      <c r="G142" s="1" t="s">
        <v>3343</v>
      </c>
      <c r="H142" s="1" t="s">
        <v>3218</v>
      </c>
      <c r="I142" s="1" t="s">
        <v>2074</v>
      </c>
      <c r="J142" s="10" t="s">
        <v>3344</v>
      </c>
      <c r="K142" s="1" t="s">
        <v>2556</v>
      </c>
      <c r="L142" s="1"/>
      <c r="M142" s="1" t="s">
        <v>3222</v>
      </c>
    </row>
    <row r="143" spans="4:13" ht="45">
      <c r="D143" s="179">
        <v>45105</v>
      </c>
      <c r="E143" s="1" t="s">
        <v>3292</v>
      </c>
      <c r="F143" s="1"/>
      <c r="G143" s="1" t="s">
        <v>3343</v>
      </c>
      <c r="H143" s="1" t="s">
        <v>3218</v>
      </c>
      <c r="I143" s="1" t="s">
        <v>2076</v>
      </c>
      <c r="J143" s="10" t="s">
        <v>3345</v>
      </c>
      <c r="K143" s="1" t="s">
        <v>2556</v>
      </c>
      <c r="L143" s="1"/>
      <c r="M143" s="1" t="s">
        <v>3222</v>
      </c>
    </row>
    <row r="144" spans="4:13" ht="90">
      <c r="D144" s="179">
        <v>45105</v>
      </c>
      <c r="E144" s="1" t="s">
        <v>3292</v>
      </c>
      <c r="F144" s="1"/>
      <c r="G144" s="1" t="s">
        <v>3346</v>
      </c>
      <c r="H144" s="1" t="s">
        <v>3218</v>
      </c>
      <c r="I144" s="263" t="s">
        <v>2074</v>
      </c>
      <c r="J144" s="10" t="s">
        <v>3347</v>
      </c>
      <c r="K144" s="372" t="s">
        <v>3348</v>
      </c>
      <c r="L144" s="372"/>
      <c r="M144" s="1" t="s">
        <v>3222</v>
      </c>
    </row>
    <row r="145" spans="4:13" ht="240">
      <c r="D145" s="179">
        <v>45105</v>
      </c>
      <c r="E145" s="1" t="s">
        <v>3292</v>
      </c>
      <c r="F145" s="1"/>
      <c r="G145" s="1" t="s">
        <v>3346</v>
      </c>
      <c r="H145" s="1" t="s">
        <v>3218</v>
      </c>
      <c r="I145" s="263" t="s">
        <v>2076</v>
      </c>
      <c r="J145" s="10" t="s">
        <v>3349</v>
      </c>
      <c r="K145" s="1" t="s">
        <v>2556</v>
      </c>
      <c r="L145" s="1"/>
      <c r="M145" s="1" t="s">
        <v>3222</v>
      </c>
    </row>
    <row r="146" spans="4:13" ht="255">
      <c r="D146" s="179">
        <v>45105</v>
      </c>
      <c r="E146" s="1" t="s">
        <v>3292</v>
      </c>
      <c r="F146" s="1"/>
      <c r="G146" s="1" t="s">
        <v>3346</v>
      </c>
      <c r="H146" s="1" t="s">
        <v>3218</v>
      </c>
      <c r="I146" s="263" t="s">
        <v>2136</v>
      </c>
      <c r="J146" s="10" t="s">
        <v>3350</v>
      </c>
      <c r="K146" s="272" t="s">
        <v>3351</v>
      </c>
      <c r="L146" s="272"/>
      <c r="M146" s="1" t="s">
        <v>3222</v>
      </c>
    </row>
    <row r="147" spans="4:13" ht="240">
      <c r="D147" s="179">
        <v>45105</v>
      </c>
      <c r="E147" s="1" t="s">
        <v>3292</v>
      </c>
      <c r="F147" s="1"/>
      <c r="G147" s="1" t="s">
        <v>3346</v>
      </c>
      <c r="H147" s="1" t="s">
        <v>3218</v>
      </c>
      <c r="I147" s="263" t="s">
        <v>2137</v>
      </c>
      <c r="J147" s="10" t="s">
        <v>3352</v>
      </c>
      <c r="K147" s="1" t="s">
        <v>2556</v>
      </c>
      <c r="L147" s="1"/>
      <c r="M147" s="1" t="s">
        <v>3222</v>
      </c>
    </row>
    <row r="148" spans="4:13" ht="135">
      <c r="D148" s="179">
        <v>45105</v>
      </c>
      <c r="E148" s="1" t="s">
        <v>3292</v>
      </c>
      <c r="F148" s="1"/>
      <c r="G148" s="1" t="s">
        <v>3346</v>
      </c>
      <c r="H148" s="1" t="s">
        <v>3218</v>
      </c>
      <c r="I148" s="263" t="s">
        <v>2138</v>
      </c>
      <c r="J148" s="10" t="s">
        <v>3353</v>
      </c>
      <c r="K148" s="1" t="s">
        <v>2556</v>
      </c>
      <c r="L148" s="1"/>
      <c r="M148" s="1" t="s">
        <v>3222</v>
      </c>
    </row>
    <row r="149" spans="4:13" ht="120">
      <c r="D149" s="179">
        <v>45105</v>
      </c>
      <c r="E149" s="1" t="s">
        <v>3239</v>
      </c>
      <c r="F149" s="1"/>
      <c r="G149" s="1" t="s">
        <v>3346</v>
      </c>
      <c r="H149" s="1" t="s">
        <v>3218</v>
      </c>
      <c r="I149" s="263" t="s">
        <v>2074</v>
      </c>
      <c r="J149" s="10" t="s">
        <v>3354</v>
      </c>
      <c r="K149" s="1" t="s">
        <v>2556</v>
      </c>
      <c r="L149" s="1"/>
      <c r="M149" s="1" t="s">
        <v>3222</v>
      </c>
    </row>
    <row r="150" spans="4:13" ht="165">
      <c r="D150" s="179">
        <v>45105</v>
      </c>
      <c r="E150" s="1" t="s">
        <v>3239</v>
      </c>
      <c r="F150" s="1"/>
      <c r="G150" s="1" t="s">
        <v>3346</v>
      </c>
      <c r="H150" s="1" t="s">
        <v>3218</v>
      </c>
      <c r="I150" s="263" t="s">
        <v>2076</v>
      </c>
      <c r="J150" s="10" t="s">
        <v>3355</v>
      </c>
      <c r="K150" s="10" t="s">
        <v>3356</v>
      </c>
      <c r="L150" s="10"/>
      <c r="M150" s="1" t="s">
        <v>3222</v>
      </c>
    </row>
    <row r="151" spans="4:13" ht="180">
      <c r="D151" s="179">
        <v>45105</v>
      </c>
      <c r="E151" s="1" t="s">
        <v>3239</v>
      </c>
      <c r="F151" s="1"/>
      <c r="G151" s="1" t="s">
        <v>3346</v>
      </c>
      <c r="H151" s="1" t="s">
        <v>3218</v>
      </c>
      <c r="I151" s="263" t="s">
        <v>2136</v>
      </c>
      <c r="J151" s="10" t="s">
        <v>3357</v>
      </c>
      <c r="K151" s="272" t="s">
        <v>3358</v>
      </c>
      <c r="L151" s="272"/>
      <c r="M151" s="1" t="s">
        <v>3222</v>
      </c>
    </row>
    <row r="152" spans="4:13">
      <c r="E152" s="34" t="s">
        <v>3239</v>
      </c>
      <c r="F152" s="34"/>
      <c r="G152" s="34" t="s">
        <v>3346</v>
      </c>
      <c r="H152" s="34" t="s">
        <v>3218</v>
      </c>
      <c r="I152" s="88" t="s">
        <v>2137</v>
      </c>
      <c r="J152" s="35" t="s">
        <v>3359</v>
      </c>
      <c r="K152" s="34" t="s">
        <v>3362</v>
      </c>
      <c r="L152" s="34"/>
      <c r="M152" s="1" t="s">
        <v>3363</v>
      </c>
    </row>
    <row r="153" spans="4:13">
      <c r="E153" s="34" t="s">
        <v>3239</v>
      </c>
      <c r="F153" s="34"/>
      <c r="G153" s="34" t="s">
        <v>3346</v>
      </c>
      <c r="H153" s="34" t="s">
        <v>3218</v>
      </c>
      <c r="I153" s="88" t="s">
        <v>2138</v>
      </c>
      <c r="J153" s="35" t="s">
        <v>3360</v>
      </c>
      <c r="K153" s="34" t="s">
        <v>3361</v>
      </c>
      <c r="L153" s="34"/>
      <c r="M153" s="1" t="s">
        <v>3363</v>
      </c>
    </row>
    <row r="154" spans="4:13" ht="165">
      <c r="D154" s="179">
        <v>45106</v>
      </c>
      <c r="E154" s="1" t="s">
        <v>3292</v>
      </c>
      <c r="F154" s="1"/>
      <c r="G154" s="1" t="s">
        <v>3364</v>
      </c>
      <c r="H154" s="1" t="s">
        <v>3218</v>
      </c>
      <c r="I154" s="3" t="s">
        <v>2074</v>
      </c>
      <c r="J154" s="1" t="s">
        <v>3365</v>
      </c>
      <c r="K154" s="272" t="s">
        <v>3366</v>
      </c>
      <c r="L154" s="272"/>
      <c r="M154" s="1" t="s">
        <v>3222</v>
      </c>
    </row>
    <row r="155" spans="4:13" ht="180">
      <c r="D155" s="179">
        <v>45106</v>
      </c>
      <c r="E155" s="1" t="s">
        <v>3292</v>
      </c>
      <c r="F155" s="1"/>
      <c r="G155" s="1" t="s">
        <v>3364</v>
      </c>
      <c r="H155" s="1" t="s">
        <v>3218</v>
      </c>
      <c r="I155" s="3" t="s">
        <v>2076</v>
      </c>
      <c r="J155" s="373" t="s">
        <v>3367</v>
      </c>
      <c r="K155" s="272" t="s">
        <v>3368</v>
      </c>
      <c r="L155" s="272"/>
      <c r="M155" s="1" t="s">
        <v>3222</v>
      </c>
    </row>
    <row r="156" spans="4:13" ht="120">
      <c r="D156" s="179">
        <v>45106</v>
      </c>
      <c r="E156" s="1" t="s">
        <v>3292</v>
      </c>
      <c r="F156" s="1"/>
      <c r="G156" s="1" t="s">
        <v>3364</v>
      </c>
      <c r="H156" s="1" t="s">
        <v>3218</v>
      </c>
      <c r="I156" s="3" t="s">
        <v>2136</v>
      </c>
      <c r="J156" s="10" t="s">
        <v>3369</v>
      </c>
      <c r="K156" s="272" t="s">
        <v>3370</v>
      </c>
      <c r="L156" s="272"/>
      <c r="M156" s="1" t="s">
        <v>3222</v>
      </c>
    </row>
    <row r="157" spans="4:13" ht="375">
      <c r="D157" s="179">
        <v>45106</v>
      </c>
      <c r="E157" s="1" t="s">
        <v>3239</v>
      </c>
      <c r="F157" s="1"/>
      <c r="G157" s="1" t="s">
        <v>3364</v>
      </c>
      <c r="H157" s="1" t="s">
        <v>3218</v>
      </c>
      <c r="I157" s="3" t="s">
        <v>2074</v>
      </c>
      <c r="J157" s="10" t="s">
        <v>3371</v>
      </c>
      <c r="K157" s="272" t="s">
        <v>3373</v>
      </c>
      <c r="L157" s="272"/>
      <c r="M157" s="1" t="s">
        <v>3222</v>
      </c>
    </row>
    <row r="158" spans="4:13" ht="409.5">
      <c r="D158" s="179">
        <v>45106</v>
      </c>
      <c r="E158" s="1" t="s">
        <v>3239</v>
      </c>
      <c r="F158" s="1"/>
      <c r="G158" s="1" t="s">
        <v>3364</v>
      </c>
      <c r="H158" s="1" t="s">
        <v>3218</v>
      </c>
      <c r="I158" s="3" t="s">
        <v>2076</v>
      </c>
      <c r="J158" s="10" t="s">
        <v>3372</v>
      </c>
      <c r="K158" s="272" t="s">
        <v>3374</v>
      </c>
      <c r="L158" s="272"/>
      <c r="M158" s="1" t="s">
        <v>3222</v>
      </c>
    </row>
    <row r="159" spans="4:13" ht="375">
      <c r="D159" s="179">
        <v>45106</v>
      </c>
      <c r="E159" s="1" t="s">
        <v>3239</v>
      </c>
      <c r="F159" s="1"/>
      <c r="G159" s="1" t="s">
        <v>3364</v>
      </c>
      <c r="H159" s="1" t="s">
        <v>3218</v>
      </c>
      <c r="I159" s="3" t="s">
        <v>2136</v>
      </c>
      <c r="J159" s="10" t="s">
        <v>3375</v>
      </c>
      <c r="K159" s="272" t="s">
        <v>3376</v>
      </c>
      <c r="L159" s="272"/>
      <c r="M159" s="1" t="s">
        <v>3222</v>
      </c>
    </row>
    <row r="160" spans="4:13" ht="210">
      <c r="D160" s="179">
        <v>45106</v>
      </c>
      <c r="E160" s="1" t="s">
        <v>3377</v>
      </c>
      <c r="F160" s="1"/>
      <c r="G160" s="1" t="s">
        <v>3378</v>
      </c>
      <c r="H160" s="1" t="s">
        <v>3218</v>
      </c>
      <c r="I160" s="3" t="s">
        <v>2074</v>
      </c>
      <c r="J160" s="10" t="s">
        <v>3379</v>
      </c>
      <c r="K160" s="1" t="s">
        <v>2556</v>
      </c>
      <c r="L160" s="1"/>
      <c r="M160" s="1" t="s">
        <v>3222</v>
      </c>
    </row>
    <row r="161" spans="4:13" ht="210">
      <c r="D161" s="179">
        <v>45106</v>
      </c>
      <c r="E161" s="1" t="s">
        <v>3377</v>
      </c>
      <c r="F161" s="1"/>
      <c r="G161" s="1" t="s">
        <v>3378</v>
      </c>
      <c r="H161" s="1" t="s">
        <v>3218</v>
      </c>
      <c r="I161" s="3" t="s">
        <v>2076</v>
      </c>
      <c r="J161" s="10" t="s">
        <v>3380</v>
      </c>
      <c r="K161" s="1" t="s">
        <v>2556</v>
      </c>
      <c r="L161" s="1"/>
      <c r="M161" s="1" t="s">
        <v>3222</v>
      </c>
    </row>
    <row r="162" spans="4:13" ht="135">
      <c r="D162" s="179">
        <v>45106</v>
      </c>
      <c r="E162" s="1" t="s">
        <v>3377</v>
      </c>
      <c r="F162" s="1"/>
      <c r="G162" s="1" t="s">
        <v>3378</v>
      </c>
      <c r="H162" s="1" t="s">
        <v>3218</v>
      </c>
      <c r="I162" s="3" t="s">
        <v>2136</v>
      </c>
      <c r="J162" s="10" t="s">
        <v>3381</v>
      </c>
      <c r="K162" s="272" t="s">
        <v>3384</v>
      </c>
      <c r="L162" s="272"/>
      <c r="M162" s="1" t="s">
        <v>3363</v>
      </c>
    </row>
    <row r="163" spans="4:13" ht="135">
      <c r="D163" s="179">
        <v>45106</v>
      </c>
      <c r="E163" s="1" t="s">
        <v>3377</v>
      </c>
      <c r="F163" s="1"/>
      <c r="G163" s="1" t="s">
        <v>3378</v>
      </c>
      <c r="H163" s="1" t="s">
        <v>3218</v>
      </c>
      <c r="I163" s="3" t="s">
        <v>2137</v>
      </c>
      <c r="J163" s="10" t="s">
        <v>3382</v>
      </c>
      <c r="K163" s="272" t="s">
        <v>3384</v>
      </c>
      <c r="L163" s="272"/>
      <c r="M163" s="1" t="s">
        <v>3363</v>
      </c>
    </row>
    <row r="164" spans="4:13" ht="225">
      <c r="D164" s="179">
        <v>45106</v>
      </c>
      <c r="E164" s="1" t="s">
        <v>3377</v>
      </c>
      <c r="F164" s="1"/>
      <c r="G164" s="1" t="s">
        <v>3378</v>
      </c>
      <c r="H164" s="1" t="s">
        <v>3218</v>
      </c>
      <c r="I164" s="3" t="s">
        <v>2138</v>
      </c>
      <c r="J164" s="10" t="s">
        <v>3383</v>
      </c>
      <c r="K164" s="272" t="s">
        <v>3384</v>
      </c>
      <c r="L164" s="272"/>
      <c r="M164" s="1" t="s">
        <v>3363</v>
      </c>
    </row>
    <row r="165" spans="4:13" ht="60">
      <c r="D165" s="179">
        <v>45106</v>
      </c>
      <c r="E165" s="1" t="s">
        <v>2235</v>
      </c>
      <c r="F165" s="1"/>
      <c r="G165" s="1" t="s">
        <v>3385</v>
      </c>
      <c r="H165" s="1" t="s">
        <v>3218</v>
      </c>
      <c r="I165" s="3" t="s">
        <v>2074</v>
      </c>
      <c r="J165" s="10" t="s">
        <v>3386</v>
      </c>
      <c r="K165" s="1" t="s">
        <v>2556</v>
      </c>
      <c r="L165" s="1"/>
      <c r="M165" s="1" t="s">
        <v>3222</v>
      </c>
    </row>
    <row r="166" spans="4:13" ht="180">
      <c r="D166" s="179">
        <v>45106</v>
      </c>
      <c r="E166" s="1" t="s">
        <v>2235</v>
      </c>
      <c r="F166" s="1"/>
      <c r="G166" s="1" t="s">
        <v>3385</v>
      </c>
      <c r="H166" s="1" t="s">
        <v>3218</v>
      </c>
      <c r="I166" s="3" t="s">
        <v>2076</v>
      </c>
      <c r="J166" s="10" t="s">
        <v>3387</v>
      </c>
      <c r="K166" s="272" t="s">
        <v>3388</v>
      </c>
      <c r="L166" s="272"/>
      <c r="M166" s="1" t="s">
        <v>3222</v>
      </c>
    </row>
    <row r="167" spans="4:13" ht="409.5">
      <c r="D167" s="179">
        <v>45106</v>
      </c>
      <c r="E167" s="1" t="s">
        <v>2235</v>
      </c>
      <c r="F167" s="1"/>
      <c r="G167" s="1" t="s">
        <v>3385</v>
      </c>
      <c r="H167" s="1" t="s">
        <v>3218</v>
      </c>
      <c r="I167" s="3" t="s">
        <v>2136</v>
      </c>
      <c r="J167" s="10" t="s">
        <v>3393</v>
      </c>
      <c r="K167" s="272" t="s">
        <v>3394</v>
      </c>
      <c r="L167" s="272"/>
      <c r="M167" s="1" t="s">
        <v>3222</v>
      </c>
    </row>
    <row r="168" spans="4:13" ht="45">
      <c r="D168" s="179">
        <v>45106</v>
      </c>
      <c r="E168" s="1" t="s">
        <v>2235</v>
      </c>
      <c r="F168" s="1"/>
      <c r="G168" s="1" t="s">
        <v>3385</v>
      </c>
      <c r="H168" s="1" t="s">
        <v>3218</v>
      </c>
      <c r="I168" s="3" t="s">
        <v>2137</v>
      </c>
      <c r="J168" s="10" t="s">
        <v>3395</v>
      </c>
      <c r="K168" s="1" t="s">
        <v>2556</v>
      </c>
      <c r="L168" s="1"/>
      <c r="M168" s="1" t="s">
        <v>3222</v>
      </c>
    </row>
    <row r="169" spans="4:13" ht="165">
      <c r="D169" s="179">
        <v>45106</v>
      </c>
      <c r="E169" s="1" t="s">
        <v>2235</v>
      </c>
      <c r="F169" s="1"/>
      <c r="G169" s="1" t="s">
        <v>3385</v>
      </c>
      <c r="H169" s="1" t="s">
        <v>3218</v>
      </c>
      <c r="I169" s="3" t="s">
        <v>2138</v>
      </c>
      <c r="J169" s="10" t="s">
        <v>3396</v>
      </c>
      <c r="K169" s="241" t="s">
        <v>3397</v>
      </c>
      <c r="L169" s="241"/>
      <c r="M169" s="1" t="s">
        <v>3363</v>
      </c>
    </row>
    <row r="170" spans="4:13" ht="255">
      <c r="D170" s="179">
        <v>45106</v>
      </c>
      <c r="E170" s="1" t="s">
        <v>2235</v>
      </c>
      <c r="F170" s="1"/>
      <c r="G170" s="1" t="s">
        <v>3385</v>
      </c>
      <c r="H170" s="1" t="s">
        <v>3218</v>
      </c>
      <c r="I170" s="3" t="s">
        <v>3389</v>
      </c>
      <c r="J170" s="10" t="s">
        <v>3398</v>
      </c>
      <c r="K170" s="272" t="s">
        <v>3399</v>
      </c>
      <c r="L170" s="272"/>
      <c r="M170" s="1" t="s">
        <v>3222</v>
      </c>
    </row>
    <row r="171" spans="4:13" ht="240">
      <c r="D171" s="179">
        <v>45106</v>
      </c>
      <c r="E171" s="1" t="s">
        <v>2235</v>
      </c>
      <c r="F171" s="1"/>
      <c r="G171" s="1" t="s">
        <v>3385</v>
      </c>
      <c r="H171" s="1" t="s">
        <v>3218</v>
      </c>
      <c r="I171" s="3" t="s">
        <v>3390</v>
      </c>
      <c r="J171" s="10" t="s">
        <v>3400</v>
      </c>
      <c r="K171" s="1" t="s">
        <v>2556</v>
      </c>
      <c r="L171" s="1"/>
      <c r="M171" s="1" t="s">
        <v>3222</v>
      </c>
    </row>
    <row r="172" spans="4:13" ht="270">
      <c r="D172" s="179">
        <v>45106</v>
      </c>
      <c r="E172" s="1" t="s">
        <v>2235</v>
      </c>
      <c r="F172" s="1"/>
      <c r="G172" s="1" t="s">
        <v>3385</v>
      </c>
      <c r="H172" s="1" t="s">
        <v>3218</v>
      </c>
      <c r="I172" s="3" t="s">
        <v>3391</v>
      </c>
      <c r="J172" s="10" t="s">
        <v>3401</v>
      </c>
      <c r="K172" s="1" t="s">
        <v>2556</v>
      </c>
      <c r="L172" s="1"/>
      <c r="M172" s="1" t="s">
        <v>3222</v>
      </c>
    </row>
    <row r="173" spans="4:13" ht="135">
      <c r="D173" s="179">
        <v>45106</v>
      </c>
      <c r="E173" s="1" t="s">
        <v>2235</v>
      </c>
      <c r="F173" s="1"/>
      <c r="G173" s="1" t="s">
        <v>3385</v>
      </c>
      <c r="H173" s="1" t="s">
        <v>3218</v>
      </c>
      <c r="I173" s="3" t="s">
        <v>3392</v>
      </c>
      <c r="J173" s="10" t="s">
        <v>3402</v>
      </c>
      <c r="K173" s="272" t="s">
        <v>3403</v>
      </c>
      <c r="L173" s="272"/>
      <c r="M173" s="1" t="s">
        <v>3222</v>
      </c>
    </row>
    <row r="174" spans="4:13" ht="285">
      <c r="D174" s="179">
        <v>45106</v>
      </c>
      <c r="E174" s="1" t="s">
        <v>2235</v>
      </c>
      <c r="F174" s="1"/>
      <c r="G174" s="1" t="s">
        <v>3385</v>
      </c>
      <c r="H174" s="1" t="s">
        <v>3218</v>
      </c>
      <c r="I174" s="3" t="s">
        <v>3214</v>
      </c>
      <c r="J174" s="10" t="s">
        <v>3404</v>
      </c>
      <c r="K174" s="100" t="s">
        <v>3405</v>
      </c>
      <c r="L174" s="100"/>
      <c r="M174" s="1" t="s">
        <v>3222</v>
      </c>
    </row>
    <row r="175" spans="4:13" ht="225">
      <c r="D175" s="179">
        <v>45107</v>
      </c>
      <c r="E175" s="1" t="s">
        <v>1817</v>
      </c>
      <c r="F175" s="1"/>
      <c r="G175" s="1" t="s">
        <v>3406</v>
      </c>
      <c r="H175" s="1" t="s">
        <v>3218</v>
      </c>
      <c r="I175" s="3" t="s">
        <v>2076</v>
      </c>
      <c r="J175" s="10" t="s">
        <v>3407</v>
      </c>
      <c r="K175" s="272" t="s">
        <v>3408</v>
      </c>
      <c r="L175" s="272"/>
      <c r="M175" s="1" t="s">
        <v>3222</v>
      </c>
    </row>
    <row r="176" spans="4:13">
      <c r="D176" s="179"/>
      <c r="E176" s="100"/>
      <c r="F176" s="100"/>
      <c r="G176" s="100" t="s">
        <v>3416</v>
      </c>
      <c r="H176" s="100"/>
      <c r="I176" s="374"/>
      <c r="J176" s="272"/>
      <c r="K176" s="272"/>
      <c r="L176" s="272"/>
      <c r="M176" s="100"/>
    </row>
    <row r="177" spans="4:13" ht="165">
      <c r="D177" s="179">
        <v>45108</v>
      </c>
      <c r="E177" s="1" t="s">
        <v>3414</v>
      </c>
      <c r="F177" s="1"/>
      <c r="G177" s="1" t="s">
        <v>3415</v>
      </c>
      <c r="H177" s="1" t="s">
        <v>1389</v>
      </c>
      <c r="I177" s="263" t="s">
        <v>3417</v>
      </c>
      <c r="J177" s="10" t="s">
        <v>3418</v>
      </c>
      <c r="K177" s="272" t="s">
        <v>3425</v>
      </c>
      <c r="L177" s="272"/>
      <c r="M177" s="1" t="s">
        <v>3222</v>
      </c>
    </row>
    <row r="178" spans="4:13" ht="45">
      <c r="D178" s="179">
        <v>45108</v>
      </c>
      <c r="E178" s="1" t="s">
        <v>3414</v>
      </c>
      <c r="F178" s="1"/>
      <c r="G178" s="1" t="s">
        <v>3415</v>
      </c>
      <c r="H178" s="1" t="s">
        <v>1389</v>
      </c>
      <c r="I178" s="263" t="s">
        <v>3420</v>
      </c>
      <c r="J178" s="10" t="s">
        <v>3419</v>
      </c>
      <c r="K178" s="1" t="s">
        <v>2556</v>
      </c>
      <c r="L178" s="1"/>
      <c r="M178" s="1" t="s">
        <v>3222</v>
      </c>
    </row>
    <row r="179" spans="4:13" ht="45">
      <c r="D179" s="179">
        <v>45108</v>
      </c>
      <c r="E179" s="1" t="s">
        <v>3414</v>
      </c>
      <c r="F179" s="1"/>
      <c r="G179" s="1" t="s">
        <v>3415</v>
      </c>
      <c r="H179" s="1" t="s">
        <v>1389</v>
      </c>
      <c r="I179" s="263" t="s">
        <v>3421</v>
      </c>
      <c r="J179" s="10" t="s">
        <v>3423</v>
      </c>
      <c r="K179" s="272" t="s">
        <v>3450</v>
      </c>
      <c r="L179" s="272"/>
      <c r="M179" s="1" t="s">
        <v>3222</v>
      </c>
    </row>
    <row r="180" spans="4:13" ht="45">
      <c r="D180" s="179">
        <v>45108</v>
      </c>
      <c r="E180" s="1" t="s">
        <v>3414</v>
      </c>
      <c r="F180" s="1"/>
      <c r="G180" s="1" t="s">
        <v>3415</v>
      </c>
      <c r="H180" s="1" t="s">
        <v>1389</v>
      </c>
      <c r="I180" s="263" t="s">
        <v>3422</v>
      </c>
      <c r="J180" s="10" t="s">
        <v>3424</v>
      </c>
      <c r="K180" s="1" t="s">
        <v>2556</v>
      </c>
      <c r="L180" s="1"/>
      <c r="M180" s="1" t="s">
        <v>3222</v>
      </c>
    </row>
    <row r="181" spans="4:13" ht="60">
      <c r="D181" s="179">
        <v>45108</v>
      </c>
      <c r="E181" s="1" t="s">
        <v>3414</v>
      </c>
      <c r="F181" s="1"/>
      <c r="G181" s="1" t="s">
        <v>3415</v>
      </c>
      <c r="H181" s="1" t="s">
        <v>1389</v>
      </c>
      <c r="I181" s="263" t="s">
        <v>3426</v>
      </c>
      <c r="J181" s="10" t="s">
        <v>3430</v>
      </c>
      <c r="K181" s="1" t="s">
        <v>2556</v>
      </c>
      <c r="L181" s="1"/>
      <c r="M181" s="1" t="s">
        <v>3222</v>
      </c>
    </row>
    <row r="182" spans="4:13" ht="30">
      <c r="D182" s="179">
        <v>45108</v>
      </c>
      <c r="E182" s="1" t="s">
        <v>3414</v>
      </c>
      <c r="F182" s="1"/>
      <c r="G182" s="1" t="s">
        <v>3415</v>
      </c>
      <c r="H182" s="1" t="s">
        <v>1389</v>
      </c>
      <c r="I182" s="263" t="s">
        <v>3428</v>
      </c>
      <c r="J182" s="10" t="s">
        <v>3427</v>
      </c>
      <c r="K182" s="1" t="s">
        <v>2556</v>
      </c>
      <c r="L182" s="1"/>
      <c r="M182" s="1" t="s">
        <v>3222</v>
      </c>
    </row>
    <row r="183" spans="4:13">
      <c r="D183" s="179">
        <v>45108</v>
      </c>
      <c r="E183" s="1" t="s">
        <v>3414</v>
      </c>
      <c r="F183" s="1"/>
      <c r="G183" s="1" t="s">
        <v>3415</v>
      </c>
      <c r="H183" s="1" t="s">
        <v>1389</v>
      </c>
      <c r="I183" s="263" t="s">
        <v>3429</v>
      </c>
      <c r="J183" s="1" t="s">
        <v>3431</v>
      </c>
      <c r="K183" s="1" t="s">
        <v>2556</v>
      </c>
      <c r="L183" s="1"/>
      <c r="M183" s="1" t="s">
        <v>3222</v>
      </c>
    </row>
    <row r="184" spans="4:13" ht="75">
      <c r="D184" s="179">
        <v>45108</v>
      </c>
      <c r="E184" s="1" t="s">
        <v>3414</v>
      </c>
      <c r="F184" s="1"/>
      <c r="G184" s="1" t="s">
        <v>3415</v>
      </c>
      <c r="H184" s="1" t="s">
        <v>1389</v>
      </c>
      <c r="I184" s="263" t="s">
        <v>3434</v>
      </c>
      <c r="J184" s="10" t="s">
        <v>3432</v>
      </c>
      <c r="K184" s="1" t="s">
        <v>3433</v>
      </c>
      <c r="L184" s="1"/>
      <c r="M184" s="1" t="s">
        <v>3222</v>
      </c>
    </row>
    <row r="185" spans="4:13" ht="60">
      <c r="D185" s="179">
        <v>45108</v>
      </c>
      <c r="E185" s="1" t="s">
        <v>3414</v>
      </c>
      <c r="F185" s="1"/>
      <c r="G185" s="1" t="s">
        <v>3415</v>
      </c>
      <c r="H185" s="1" t="s">
        <v>1389</v>
      </c>
      <c r="I185" s="263" t="s">
        <v>3435</v>
      </c>
      <c r="J185" s="10" t="s">
        <v>3437</v>
      </c>
      <c r="K185" s="1" t="s">
        <v>2556</v>
      </c>
      <c r="L185" s="1"/>
      <c r="M185" s="1" t="s">
        <v>3222</v>
      </c>
    </row>
    <row r="186" spans="4:13" ht="30">
      <c r="D186" s="179">
        <v>45108</v>
      </c>
      <c r="E186" s="1" t="s">
        <v>3414</v>
      </c>
      <c r="F186" s="1"/>
      <c r="G186" s="1" t="s">
        <v>3415</v>
      </c>
      <c r="H186" s="1" t="s">
        <v>1389</v>
      </c>
      <c r="I186" s="263" t="s">
        <v>3436</v>
      </c>
      <c r="J186" s="10" t="s">
        <v>3438</v>
      </c>
      <c r="K186" s="1" t="s">
        <v>2556</v>
      </c>
      <c r="L186" s="1"/>
      <c r="M186" s="1" t="s">
        <v>3222</v>
      </c>
    </row>
    <row r="187" spans="4:13" ht="75">
      <c r="D187" s="179">
        <v>45110</v>
      </c>
      <c r="E187" s="1" t="s">
        <v>3414</v>
      </c>
      <c r="F187" s="1"/>
      <c r="G187" s="1" t="s">
        <v>3415</v>
      </c>
      <c r="H187" s="1" t="s">
        <v>1389</v>
      </c>
      <c r="I187" s="263" t="s">
        <v>3446</v>
      </c>
      <c r="J187" s="10" t="s">
        <v>3448</v>
      </c>
      <c r="K187" s="1" t="s">
        <v>2556</v>
      </c>
      <c r="L187" s="1"/>
      <c r="M187" s="1" t="s">
        <v>3222</v>
      </c>
    </row>
    <row r="188" spans="4:13" ht="30">
      <c r="D188" s="179">
        <v>45110</v>
      </c>
      <c r="E188" s="1" t="s">
        <v>3414</v>
      </c>
      <c r="F188" s="1"/>
      <c r="G188" s="1" t="s">
        <v>3415</v>
      </c>
      <c r="H188" s="1" t="s">
        <v>1389</v>
      </c>
      <c r="I188" s="263" t="s">
        <v>3449</v>
      </c>
      <c r="J188" s="10" t="s">
        <v>3447</v>
      </c>
      <c r="K188" s="1" t="s">
        <v>2556</v>
      </c>
      <c r="L188" s="1"/>
      <c r="M188" s="1" t="s">
        <v>3222</v>
      </c>
    </row>
    <row r="189" spans="4:13" ht="45">
      <c r="D189" s="179">
        <v>45110</v>
      </c>
      <c r="E189" s="1" t="s">
        <v>3414</v>
      </c>
      <c r="F189" s="1"/>
      <c r="G189" s="1" t="s">
        <v>3451</v>
      </c>
      <c r="H189" s="1" t="s">
        <v>1389</v>
      </c>
      <c r="I189" s="263" t="s">
        <v>3455</v>
      </c>
      <c r="J189" s="1" t="s">
        <v>3456</v>
      </c>
      <c r="K189" s="272" t="s">
        <v>3466</v>
      </c>
      <c r="L189" s="272"/>
      <c r="M189" s="1" t="s">
        <v>3222</v>
      </c>
    </row>
    <row r="190" spans="4:13" ht="120">
      <c r="D190" s="179">
        <v>45110</v>
      </c>
      <c r="E190" s="1" t="s">
        <v>3414</v>
      </c>
      <c r="F190" s="1"/>
      <c r="G190" s="1" t="s">
        <v>3451</v>
      </c>
      <c r="H190" s="1" t="s">
        <v>1389</v>
      </c>
      <c r="I190" s="263" t="s">
        <v>3457</v>
      </c>
      <c r="J190" s="1" t="s">
        <v>3458</v>
      </c>
      <c r="K190" s="272" t="s">
        <v>3459</v>
      </c>
      <c r="L190" s="272"/>
      <c r="M190" s="1" t="s">
        <v>3222</v>
      </c>
    </row>
    <row r="191" spans="4:13" ht="75">
      <c r="D191" s="179">
        <v>45110</v>
      </c>
      <c r="E191" s="52" t="s">
        <v>3414</v>
      </c>
      <c r="F191" s="52"/>
      <c r="G191" s="52" t="s">
        <v>3451</v>
      </c>
      <c r="H191" s="52" t="s">
        <v>1389</v>
      </c>
      <c r="I191" s="375" t="s">
        <v>3461</v>
      </c>
      <c r="J191" s="303" t="s">
        <v>3460</v>
      </c>
      <c r="K191" s="376" t="s">
        <v>3462</v>
      </c>
      <c r="L191" s="376"/>
      <c r="M191" s="1" t="s">
        <v>3222</v>
      </c>
    </row>
    <row r="192" spans="4:13" ht="75">
      <c r="D192" s="179">
        <v>45110</v>
      </c>
      <c r="E192" s="1" t="s">
        <v>3414</v>
      </c>
      <c r="F192" s="1"/>
      <c r="G192" s="1" t="s">
        <v>3451</v>
      </c>
      <c r="H192" s="1" t="s">
        <v>1389</v>
      </c>
      <c r="I192" s="263" t="s">
        <v>3465</v>
      </c>
      <c r="J192" s="10" t="s">
        <v>3463</v>
      </c>
      <c r="K192" s="272" t="s">
        <v>3464</v>
      </c>
      <c r="L192" s="272"/>
      <c r="M192" s="1" t="s">
        <v>3222</v>
      </c>
    </row>
    <row r="193" spans="4:13" ht="30">
      <c r="D193" s="179">
        <v>45110</v>
      </c>
      <c r="E193" s="1" t="s">
        <v>3414</v>
      </c>
      <c r="F193" s="1"/>
      <c r="G193" s="1" t="s">
        <v>3469</v>
      </c>
      <c r="H193" s="1" t="s">
        <v>1389</v>
      </c>
      <c r="I193" s="263" t="s">
        <v>3470</v>
      </c>
      <c r="J193" s="10" t="s">
        <v>3467</v>
      </c>
      <c r="K193" s="1" t="s">
        <v>2556</v>
      </c>
      <c r="L193" s="1"/>
      <c r="M193" s="1" t="s">
        <v>3222</v>
      </c>
    </row>
    <row r="194" spans="4:13" ht="30">
      <c r="D194" s="179">
        <v>45110</v>
      </c>
      <c r="E194" s="1" t="s">
        <v>3414</v>
      </c>
      <c r="F194" s="1"/>
      <c r="G194" s="1" t="s">
        <v>3469</v>
      </c>
      <c r="H194" s="1" t="s">
        <v>1389</v>
      </c>
      <c r="I194" s="263" t="s">
        <v>3471</v>
      </c>
      <c r="J194" s="10" t="s">
        <v>3468</v>
      </c>
      <c r="K194" s="1" t="s">
        <v>2556</v>
      </c>
      <c r="L194" s="1"/>
      <c r="M194" s="1" t="s">
        <v>3222</v>
      </c>
    </row>
    <row r="195" spans="4:13" ht="30">
      <c r="D195" s="179">
        <v>45110</v>
      </c>
      <c r="E195" s="1" t="s">
        <v>3414</v>
      </c>
      <c r="F195" s="1"/>
      <c r="G195" s="1" t="s">
        <v>3469</v>
      </c>
      <c r="H195" s="1" t="s">
        <v>1389</v>
      </c>
      <c r="I195" s="263" t="s">
        <v>3472</v>
      </c>
      <c r="J195" s="10" t="s">
        <v>3474</v>
      </c>
      <c r="K195" s="1" t="s">
        <v>2556</v>
      </c>
      <c r="L195" s="1"/>
      <c r="M195" s="1" t="s">
        <v>3222</v>
      </c>
    </row>
    <row r="196" spans="4:13" ht="30">
      <c r="D196" s="179">
        <v>45110</v>
      </c>
      <c r="E196" s="1" t="s">
        <v>3414</v>
      </c>
      <c r="F196" s="1"/>
      <c r="G196" s="1" t="s">
        <v>3469</v>
      </c>
      <c r="H196" s="1" t="s">
        <v>1389</v>
      </c>
      <c r="I196" s="263" t="s">
        <v>3473</v>
      </c>
      <c r="J196" s="10" t="s">
        <v>3475</v>
      </c>
      <c r="K196" s="1" t="s">
        <v>2556</v>
      </c>
      <c r="L196" s="1"/>
      <c r="M196" s="1" t="s">
        <v>3222</v>
      </c>
    </row>
    <row r="197" spans="4:13" ht="135">
      <c r="D197" s="179">
        <v>45110</v>
      </c>
      <c r="E197" s="1" t="s">
        <v>3414</v>
      </c>
      <c r="F197" s="1"/>
      <c r="G197" s="1" t="s">
        <v>3469</v>
      </c>
      <c r="H197" s="1" t="s">
        <v>1389</v>
      </c>
      <c r="I197" s="263" t="s">
        <v>3476</v>
      </c>
      <c r="J197" s="10" t="s">
        <v>3478</v>
      </c>
      <c r="K197" s="272" t="s">
        <v>3479</v>
      </c>
      <c r="L197" s="272"/>
      <c r="M197" s="1" t="s">
        <v>3222</v>
      </c>
    </row>
    <row r="198" spans="4:13" ht="30">
      <c r="D198" s="179"/>
      <c r="E198" s="1" t="s">
        <v>3414</v>
      </c>
      <c r="F198" s="1"/>
      <c r="G198" s="1" t="s">
        <v>3469</v>
      </c>
      <c r="H198" s="1" t="s">
        <v>1389</v>
      </c>
      <c r="I198" s="263" t="s">
        <v>3477</v>
      </c>
      <c r="J198" s="10" t="s">
        <v>3480</v>
      </c>
      <c r="K198" s="1" t="s">
        <v>2556</v>
      </c>
      <c r="L198" s="1"/>
      <c r="M198" s="1"/>
    </row>
    <row r="199" spans="4:13">
      <c r="D199" s="179">
        <v>45110</v>
      </c>
      <c r="E199" s="1" t="s">
        <v>3414</v>
      </c>
      <c r="F199" s="1"/>
      <c r="G199" s="1" t="s">
        <v>3469</v>
      </c>
      <c r="H199" s="1" t="s">
        <v>1389</v>
      </c>
      <c r="I199" s="263" t="s">
        <v>3481</v>
      </c>
      <c r="J199" s="77" t="s">
        <v>3483</v>
      </c>
      <c r="K199" s="1" t="s">
        <v>2556</v>
      </c>
      <c r="L199" s="1"/>
      <c r="M199" s="1" t="s">
        <v>3222</v>
      </c>
    </row>
    <row r="200" spans="4:13" ht="30">
      <c r="D200" s="179">
        <v>45110</v>
      </c>
      <c r="E200" s="1" t="s">
        <v>3414</v>
      </c>
      <c r="F200" s="1"/>
      <c r="G200" s="1" t="s">
        <v>3469</v>
      </c>
      <c r="H200" s="1" t="s">
        <v>1389</v>
      </c>
      <c r="I200" s="263" t="s">
        <v>3482</v>
      </c>
      <c r="J200" s="10" t="s">
        <v>3484</v>
      </c>
      <c r="K200" s="1" t="s">
        <v>2556</v>
      </c>
      <c r="L200" s="1"/>
      <c r="M200" s="1" t="s">
        <v>3222</v>
      </c>
    </row>
    <row r="201" spans="4:13" ht="30">
      <c r="D201" s="179">
        <v>45110</v>
      </c>
      <c r="E201" s="1" t="s">
        <v>3414</v>
      </c>
      <c r="F201" s="1"/>
      <c r="G201" s="1" t="s">
        <v>3469</v>
      </c>
      <c r="H201" s="1" t="s">
        <v>1389</v>
      </c>
      <c r="I201" s="263" t="s">
        <v>3487</v>
      </c>
      <c r="J201" s="10" t="s">
        <v>3485</v>
      </c>
      <c r="K201" s="1" t="s">
        <v>2556</v>
      </c>
      <c r="L201" s="1"/>
      <c r="M201" s="1" t="s">
        <v>3222</v>
      </c>
    </row>
    <row r="202" spans="4:13">
      <c r="D202" s="179">
        <v>45110</v>
      </c>
      <c r="E202" s="1" t="s">
        <v>3414</v>
      </c>
      <c r="F202" s="1"/>
      <c r="G202" s="1" t="s">
        <v>3469</v>
      </c>
      <c r="H202" s="1" t="s">
        <v>1389</v>
      </c>
      <c r="I202" s="263" t="s">
        <v>3488</v>
      </c>
      <c r="J202" s="1" t="s">
        <v>3486</v>
      </c>
      <c r="K202" s="1" t="s">
        <v>2556</v>
      </c>
      <c r="L202" s="1"/>
      <c r="M202" s="1" t="s">
        <v>3222</v>
      </c>
    </row>
    <row r="203" spans="4:13">
      <c r="E203" s="1"/>
      <c r="F203" s="1"/>
      <c r="G203" s="1"/>
      <c r="H203" s="1"/>
      <c r="I203" s="1"/>
      <c r="J203" s="1"/>
      <c r="K203" s="1"/>
      <c r="L203" s="1"/>
      <c r="M203" s="1"/>
    </row>
    <row r="204" spans="4:13">
      <c r="D204" s="179">
        <v>45154</v>
      </c>
      <c r="E204" s="1" t="s">
        <v>3685</v>
      </c>
      <c r="F204" s="1"/>
      <c r="G204" s="1"/>
      <c r="H204" s="1"/>
      <c r="I204" s="1"/>
      <c r="J204" s="1"/>
      <c r="K204" s="1"/>
      <c r="L204" s="1"/>
      <c r="M204" s="1"/>
    </row>
    <row r="205" spans="4:13" ht="31.5">
      <c r="E205" s="389" t="s">
        <v>3686</v>
      </c>
      <c r="F205" s="1"/>
      <c r="G205" s="1"/>
      <c r="H205" s="1"/>
      <c r="I205" s="1"/>
      <c r="J205" s="1"/>
      <c r="K205" s="1"/>
      <c r="L205" s="1"/>
      <c r="M205" s="1"/>
    </row>
    <row r="206" spans="4:13">
      <c r="F206" s="1"/>
      <c r="G206" s="1"/>
      <c r="H206" s="1"/>
      <c r="I206" s="1"/>
      <c r="J206" s="1"/>
      <c r="K206" s="1"/>
      <c r="L206" s="1"/>
      <c r="M206" s="1"/>
    </row>
    <row r="207" spans="4:13" ht="15.75">
      <c r="E207" s="389" t="s">
        <v>2076</v>
      </c>
      <c r="F207" s="1"/>
      <c r="G207" s="1"/>
      <c r="H207" s="1"/>
      <c r="I207" s="1"/>
      <c r="J207" s="1"/>
      <c r="K207" s="1"/>
      <c r="L207" s="1"/>
      <c r="M207" s="1"/>
    </row>
    <row r="208" spans="4:13">
      <c r="F208" s="1"/>
      <c r="G208" s="1"/>
      <c r="H208" s="1"/>
      <c r="I208" s="1"/>
      <c r="J208" s="1"/>
      <c r="K208" s="1"/>
      <c r="L208" s="1"/>
      <c r="M208" s="1"/>
    </row>
    <row r="209" spans="5:13" ht="15.75">
      <c r="E209" s="389" t="s">
        <v>3687</v>
      </c>
      <c r="F209" s="1"/>
      <c r="G209" s="1"/>
      <c r="H209" s="1"/>
      <c r="I209" s="1"/>
      <c r="J209" s="1"/>
      <c r="K209" s="1"/>
      <c r="L209" s="1"/>
      <c r="M209" s="1"/>
    </row>
    <row r="210" spans="5:13" ht="15.75">
      <c r="E210" s="389" t="s">
        <v>3688</v>
      </c>
      <c r="F210" s="1"/>
      <c r="G210" s="1"/>
      <c r="H210" s="1"/>
      <c r="I210" s="1"/>
      <c r="J210" s="1"/>
      <c r="K210" s="1"/>
      <c r="L210" s="1"/>
      <c r="M210" s="1"/>
    </row>
    <row r="211" spans="5:13" ht="30">
      <c r="E211" s="391" t="s">
        <v>3689</v>
      </c>
      <c r="F211" s="1"/>
      <c r="G211" s="1"/>
      <c r="H211" s="1"/>
      <c r="I211" s="1"/>
      <c r="J211" s="1"/>
      <c r="K211" s="1"/>
      <c r="L211" s="1"/>
      <c r="M211" s="1"/>
    </row>
    <row r="212" spans="5:13" ht="31.5">
      <c r="E212" s="389" t="s">
        <v>3690</v>
      </c>
      <c r="F212" s="1"/>
      <c r="G212" s="1"/>
      <c r="H212" s="1"/>
      <c r="I212" s="1"/>
      <c r="J212" s="1"/>
      <c r="K212" s="1"/>
      <c r="L212" s="1"/>
      <c r="M212" s="1"/>
    </row>
    <row r="213" spans="5:13">
      <c r="E213" s="392"/>
      <c r="F213" s="1"/>
      <c r="G213" s="1"/>
      <c r="H213" s="1"/>
      <c r="I213" s="1"/>
      <c r="J213" s="1"/>
      <c r="K213" s="1"/>
      <c r="L213" s="1"/>
      <c r="M213" s="1"/>
    </row>
    <row r="214" spans="5:13" ht="63">
      <c r="E214" s="393" t="s">
        <v>3691</v>
      </c>
      <c r="F214" s="1"/>
      <c r="G214" s="1"/>
      <c r="H214" s="1"/>
      <c r="I214" s="1"/>
      <c r="J214" s="1"/>
      <c r="K214" s="1"/>
      <c r="L214" s="1"/>
      <c r="M214" s="1"/>
    </row>
    <row r="215" spans="5:13">
      <c r="E215" s="392"/>
    </row>
    <row r="216" spans="5:13" ht="47.25">
      <c r="E216" s="393" t="s">
        <v>3692</v>
      </c>
    </row>
    <row r="217" spans="5:13" ht="30">
      <c r="E217" s="394" t="s">
        <v>3693</v>
      </c>
    </row>
    <row r="218" spans="5:13">
      <c r="E218" s="392"/>
    </row>
    <row r="219" spans="5:13" ht="63">
      <c r="E219" s="393" t="s">
        <v>3694</v>
      </c>
    </row>
    <row r="222" spans="5:13" ht="45.75">
      <c r="E222" s="391" t="s">
        <v>3695</v>
      </c>
    </row>
    <row r="223" spans="5:13" ht="60">
      <c r="E223" s="391" t="s">
        <v>3696</v>
      </c>
    </row>
    <row r="224" spans="5:13" ht="30">
      <c r="E224" s="391" t="s">
        <v>3697</v>
      </c>
    </row>
    <row r="226" spans="5:13" ht="15.75">
      <c r="E226" s="389" t="s">
        <v>3698</v>
      </c>
    </row>
    <row r="227" spans="5:13">
      <c r="E227" s="390"/>
    </row>
    <row r="228" spans="5:13" ht="22.5">
      <c r="E228" s="395" t="s">
        <v>3699</v>
      </c>
    </row>
    <row r="229" spans="5:13" ht="15.75" thickBot="1">
      <c r="E229" s="390"/>
    </row>
    <row r="230" spans="5:13">
      <c r="E230" s="396" t="s">
        <v>3700</v>
      </c>
    </row>
    <row r="231" spans="5:13">
      <c r="E231" s="397" t="s">
        <v>3701</v>
      </c>
    </row>
    <row r="232" spans="5:13" ht="22.5">
      <c r="E232" s="395" t="s">
        <v>3702</v>
      </c>
    </row>
    <row r="233" spans="5:13">
      <c r="E233" s="397"/>
    </row>
    <row r="237" spans="5:13" ht="30.75">
      <c r="E237" s="389" t="s">
        <v>3703</v>
      </c>
    </row>
    <row r="238" spans="5:13" ht="78.75">
      <c r="E238" s="389" t="s">
        <v>3704</v>
      </c>
    </row>
    <row r="239" spans="5:13">
      <c r="E239" s="68"/>
      <c r="F239" s="68"/>
      <c r="G239" s="68" t="s">
        <v>3749</v>
      </c>
      <c r="H239" s="68"/>
      <c r="I239" s="68"/>
      <c r="J239" s="68"/>
      <c r="K239" s="68"/>
      <c r="L239" s="68"/>
      <c r="M239" s="68"/>
    </row>
    <row r="240" spans="5:13">
      <c r="E240" t="s">
        <v>3745</v>
      </c>
    </row>
    <row r="241" spans="7:13">
      <c r="G241" s="400" t="s">
        <v>2538</v>
      </c>
      <c r="H241" s="400" t="s">
        <v>3746</v>
      </c>
      <c r="I241" s="400" t="s">
        <v>2074</v>
      </c>
      <c r="J241" s="400" t="s">
        <v>3747</v>
      </c>
      <c r="K241" s="400" t="s">
        <v>3748</v>
      </c>
      <c r="L241" s="400" t="s">
        <v>3759</v>
      </c>
      <c r="M241" s="400" t="s">
        <v>2556</v>
      </c>
    </row>
    <row r="242" spans="7:13" ht="23.25">
      <c r="G242" s="400" t="s">
        <v>2538</v>
      </c>
      <c r="H242" s="400" t="s">
        <v>3746</v>
      </c>
      <c r="I242" s="400" t="s">
        <v>2076</v>
      </c>
      <c r="J242" s="400" t="s">
        <v>3750</v>
      </c>
      <c r="K242" s="400" t="s">
        <v>3748</v>
      </c>
      <c r="L242" s="400" t="s">
        <v>3759</v>
      </c>
      <c r="M242" s="400" t="s">
        <v>2556</v>
      </c>
    </row>
    <row r="243" spans="7:13" ht="45.75">
      <c r="G243" s="400" t="s">
        <v>2538</v>
      </c>
      <c r="H243" s="400" t="s">
        <v>3746</v>
      </c>
      <c r="I243" s="400" t="s">
        <v>2136</v>
      </c>
      <c r="J243" s="400" t="s">
        <v>3751</v>
      </c>
      <c r="K243" s="400" t="s">
        <v>3748</v>
      </c>
      <c r="L243" s="400" t="s">
        <v>3759</v>
      </c>
      <c r="M243" s="400" t="s">
        <v>2556</v>
      </c>
    </row>
    <row r="244" spans="7:13">
      <c r="G244" s="400" t="s">
        <v>2538</v>
      </c>
      <c r="H244" s="400" t="s">
        <v>3746</v>
      </c>
      <c r="I244" s="400" t="s">
        <v>2137</v>
      </c>
      <c r="J244" s="400" t="s">
        <v>3752</v>
      </c>
      <c r="K244" s="400" t="s">
        <v>3748</v>
      </c>
      <c r="L244" s="400" t="s">
        <v>3759</v>
      </c>
      <c r="M244" s="400" t="s">
        <v>2556</v>
      </c>
    </row>
    <row r="245" spans="7:13" ht="23.25">
      <c r="G245" s="400" t="s">
        <v>2538</v>
      </c>
      <c r="H245" s="400" t="s">
        <v>3746</v>
      </c>
      <c r="I245" s="400" t="s">
        <v>2138</v>
      </c>
      <c r="J245" s="400" t="s">
        <v>3753</v>
      </c>
      <c r="K245" s="400" t="s">
        <v>3748</v>
      </c>
      <c r="L245" s="400" t="s">
        <v>3759</v>
      </c>
      <c r="M245" s="400" t="s">
        <v>2556</v>
      </c>
    </row>
    <row r="246" spans="7:13">
      <c r="G246" s="400" t="s">
        <v>2538</v>
      </c>
      <c r="H246" s="400" t="s">
        <v>3746</v>
      </c>
      <c r="I246" s="400" t="s">
        <v>3389</v>
      </c>
      <c r="J246" s="400" t="s">
        <v>3754</v>
      </c>
      <c r="K246" s="400" t="s">
        <v>3748</v>
      </c>
      <c r="L246" s="400" t="s">
        <v>3759</v>
      </c>
      <c r="M246" s="400" t="s">
        <v>2556</v>
      </c>
    </row>
    <row r="247" spans="7:13">
      <c r="G247" s="400" t="s">
        <v>3755</v>
      </c>
      <c r="H247" s="400" t="s">
        <v>3757</v>
      </c>
      <c r="I247" s="400" t="s">
        <v>2074</v>
      </c>
      <c r="J247" s="400" t="s">
        <v>3756</v>
      </c>
      <c r="K247" s="400" t="s">
        <v>3748</v>
      </c>
      <c r="L247" s="400" t="s">
        <v>3759</v>
      </c>
      <c r="M247" s="400" t="s">
        <v>2556</v>
      </c>
    </row>
    <row r="248" spans="7:13">
      <c r="G248" s="400" t="s">
        <v>3755</v>
      </c>
      <c r="H248" s="400" t="s">
        <v>3761</v>
      </c>
      <c r="I248" s="400" t="s">
        <v>2076</v>
      </c>
      <c r="J248" s="195" t="s">
        <v>3760</v>
      </c>
      <c r="K248" s="400" t="s">
        <v>3748</v>
      </c>
      <c r="L248" s="400" t="s">
        <v>3759</v>
      </c>
      <c r="M248" s="400" t="s">
        <v>2556</v>
      </c>
    </row>
    <row r="249" spans="7:13" ht="270.75">
      <c r="G249" s="400" t="s">
        <v>3755</v>
      </c>
      <c r="H249" s="400" t="s">
        <v>3761</v>
      </c>
      <c r="I249" s="400" t="s">
        <v>2136</v>
      </c>
      <c r="J249" s="400" t="s">
        <v>3762</v>
      </c>
      <c r="K249" s="400" t="s">
        <v>3748</v>
      </c>
      <c r="L249" s="400" t="s">
        <v>3759</v>
      </c>
      <c r="M249" s="400" t="s">
        <v>2556</v>
      </c>
    </row>
    <row r="250" spans="7:13" ht="192">
      <c r="G250" s="400" t="s">
        <v>3755</v>
      </c>
      <c r="H250" s="400" t="s">
        <v>3761</v>
      </c>
      <c r="I250" s="400" t="s">
        <v>2137</v>
      </c>
      <c r="J250" s="400" t="s">
        <v>3763</v>
      </c>
      <c r="K250" s="400" t="s">
        <v>3748</v>
      </c>
      <c r="L250" s="400" t="s">
        <v>3759</v>
      </c>
      <c r="M250" s="400" t="s">
        <v>2556</v>
      </c>
    </row>
    <row r="251" spans="7:13" ht="79.5">
      <c r="G251" s="400" t="s">
        <v>3766</v>
      </c>
      <c r="H251" s="400" t="s">
        <v>2082</v>
      </c>
      <c r="I251" s="400" t="s">
        <v>2074</v>
      </c>
      <c r="J251" s="400" t="s">
        <v>3764</v>
      </c>
      <c r="K251" s="400" t="s">
        <v>3748</v>
      </c>
      <c r="L251" s="400" t="s">
        <v>3759</v>
      </c>
      <c r="M251" s="400" t="s">
        <v>2556</v>
      </c>
    </row>
    <row r="252" spans="7:13" ht="102">
      <c r="G252" s="400" t="s">
        <v>3766</v>
      </c>
      <c r="H252" s="400" t="s">
        <v>2082</v>
      </c>
      <c r="I252" s="400" t="s">
        <v>2076</v>
      </c>
      <c r="J252" s="400" t="s">
        <v>3765</v>
      </c>
      <c r="K252" s="400" t="s">
        <v>3748</v>
      </c>
      <c r="L252" s="400" t="s">
        <v>3759</v>
      </c>
      <c r="M252" s="400" t="s">
        <v>2556</v>
      </c>
    </row>
    <row r="253" spans="7:13" ht="147">
      <c r="G253" s="400" t="s">
        <v>3766</v>
      </c>
      <c r="H253" s="400" t="s">
        <v>3768</v>
      </c>
      <c r="I253" s="400" t="s">
        <v>2136</v>
      </c>
      <c r="J253" s="400" t="s">
        <v>3767</v>
      </c>
      <c r="K253" s="400" t="s">
        <v>3748</v>
      </c>
      <c r="L253" s="400" t="s">
        <v>3759</v>
      </c>
      <c r="M253" s="400" t="s">
        <v>2556</v>
      </c>
    </row>
    <row r="254" spans="7:13" ht="57">
      <c r="G254" s="400" t="s">
        <v>3766</v>
      </c>
      <c r="H254" s="400" t="s">
        <v>3770</v>
      </c>
      <c r="I254" s="400" t="s">
        <v>2137</v>
      </c>
      <c r="J254" s="400" t="s">
        <v>3769</v>
      </c>
      <c r="K254" s="400" t="s">
        <v>3748</v>
      </c>
      <c r="L254" s="400" t="s">
        <v>3759</v>
      </c>
      <c r="M254" s="400" t="s">
        <v>2556</v>
      </c>
    </row>
    <row r="255" spans="7:13" ht="169.5">
      <c r="G255" s="400" t="s">
        <v>3766</v>
      </c>
      <c r="H255" s="400" t="s">
        <v>3772</v>
      </c>
      <c r="I255" s="400" t="s">
        <v>2138</v>
      </c>
      <c r="J255" s="400" t="s">
        <v>3771</v>
      </c>
      <c r="K255" s="400" t="s">
        <v>3748</v>
      </c>
      <c r="L255" s="400" t="s">
        <v>3759</v>
      </c>
      <c r="M255" s="400" t="s">
        <v>2556</v>
      </c>
    </row>
    <row r="256" spans="7:13" ht="79.5">
      <c r="G256" s="400" t="s">
        <v>3775</v>
      </c>
      <c r="H256" s="400" t="s">
        <v>3774</v>
      </c>
      <c r="I256" s="400" t="s">
        <v>3389</v>
      </c>
      <c r="J256" s="400" t="s">
        <v>3773</v>
      </c>
      <c r="K256" s="400" t="s">
        <v>3748</v>
      </c>
      <c r="L256" s="400" t="s">
        <v>3759</v>
      </c>
      <c r="M256" s="400" t="s">
        <v>2556</v>
      </c>
    </row>
    <row r="257" spans="7:13" ht="192">
      <c r="G257" s="400" t="s">
        <v>3775</v>
      </c>
      <c r="H257" s="400" t="s">
        <v>121</v>
      </c>
      <c r="I257" s="400" t="s">
        <v>3390</v>
      </c>
      <c r="J257" s="400" t="s">
        <v>3776</v>
      </c>
      <c r="K257" s="400" t="s">
        <v>3748</v>
      </c>
      <c r="L257" s="400" t="s">
        <v>3759</v>
      </c>
      <c r="M257" s="400" t="s">
        <v>2556</v>
      </c>
    </row>
    <row r="258" spans="7:13">
      <c r="G258" s="400" t="s">
        <v>3778</v>
      </c>
      <c r="H258" s="400" t="s">
        <v>3779</v>
      </c>
      <c r="I258" s="400" t="s">
        <v>2074</v>
      </c>
      <c r="J258" s="400" t="s">
        <v>3777</v>
      </c>
      <c r="K258" s="400" t="s">
        <v>3748</v>
      </c>
      <c r="L258" s="400" t="s">
        <v>3759</v>
      </c>
      <c r="M258" s="400" t="s">
        <v>2556</v>
      </c>
    </row>
    <row r="259" spans="7:13" ht="90.75">
      <c r="G259" s="400" t="s">
        <v>3778</v>
      </c>
      <c r="H259" s="400" t="s">
        <v>3779</v>
      </c>
      <c r="I259" s="400" t="s">
        <v>2076</v>
      </c>
      <c r="J259" s="400" t="s">
        <v>3780</v>
      </c>
      <c r="K259" s="400" t="s">
        <v>3748</v>
      </c>
      <c r="L259" s="400" t="s">
        <v>3759</v>
      </c>
      <c r="M259" s="400" t="s">
        <v>2556</v>
      </c>
    </row>
    <row r="260" spans="7:13" ht="113.25">
      <c r="G260" s="400" t="s">
        <v>3778</v>
      </c>
      <c r="H260" s="400" t="s">
        <v>3779</v>
      </c>
      <c r="I260" s="400" t="s">
        <v>2136</v>
      </c>
      <c r="J260" s="400" t="s">
        <v>3781</v>
      </c>
      <c r="K260" s="400" t="s">
        <v>3748</v>
      </c>
      <c r="L260" s="400" t="s">
        <v>3759</v>
      </c>
      <c r="M260" s="400" t="s">
        <v>2556</v>
      </c>
    </row>
    <row r="261" spans="7:13" ht="192">
      <c r="G261" s="400" t="s">
        <v>3778</v>
      </c>
      <c r="H261" s="400" t="s">
        <v>3783</v>
      </c>
      <c r="I261" s="400" t="s">
        <v>2137</v>
      </c>
      <c r="J261" s="400" t="s">
        <v>3782</v>
      </c>
      <c r="K261" s="400" t="s">
        <v>3748</v>
      </c>
      <c r="L261" s="400" t="s">
        <v>3759</v>
      </c>
      <c r="M261" s="400" t="s">
        <v>2556</v>
      </c>
    </row>
    <row r="262" spans="7:13" ht="79.5">
      <c r="G262" s="400" t="s">
        <v>3778</v>
      </c>
      <c r="H262" s="400" t="s">
        <v>3785</v>
      </c>
      <c r="I262" s="400" t="s">
        <v>2138</v>
      </c>
      <c r="J262" s="400" t="s">
        <v>3784</v>
      </c>
      <c r="K262" s="400" t="s">
        <v>3748</v>
      </c>
      <c r="L262" s="400" t="s">
        <v>3759</v>
      </c>
      <c r="M262" s="400" t="s">
        <v>2556</v>
      </c>
    </row>
    <row r="263" spans="7:13">
      <c r="G263" s="400" t="s">
        <v>3786</v>
      </c>
      <c r="H263" s="400" t="s">
        <v>186</v>
      </c>
      <c r="I263" s="400" t="s">
        <v>186</v>
      </c>
      <c r="J263" s="400" t="s">
        <v>186</v>
      </c>
      <c r="K263" s="400" t="s">
        <v>186</v>
      </c>
      <c r="L263" s="400" t="s">
        <v>186</v>
      </c>
      <c r="M263" s="400" t="s">
        <v>186</v>
      </c>
    </row>
    <row r="264" spans="7:13">
      <c r="G264" s="398"/>
      <c r="H264" s="398"/>
      <c r="I264" s="398"/>
      <c r="J264" s="398"/>
      <c r="K264" s="398"/>
      <c r="L264" s="398"/>
      <c r="M264" s="398"/>
    </row>
    <row r="265" spans="7:13">
      <c r="G265" s="398"/>
      <c r="H265" s="398"/>
      <c r="I265" s="398"/>
      <c r="J265" s="398"/>
      <c r="K265" s="398"/>
      <c r="L265" s="398"/>
      <c r="M265" s="398"/>
    </row>
    <row r="266" spans="7:13">
      <c r="G266" s="398"/>
      <c r="H266" s="398"/>
      <c r="I266" s="398"/>
      <c r="J266" s="398"/>
      <c r="K266" s="398"/>
      <c r="L266" s="398"/>
      <c r="M266" s="398"/>
    </row>
    <row r="267" spans="7:13">
      <c r="G267" s="398"/>
      <c r="H267" s="398"/>
      <c r="I267" s="398"/>
      <c r="J267" s="398"/>
      <c r="K267" s="398"/>
      <c r="L267" s="398"/>
      <c r="M267" s="398"/>
    </row>
    <row r="268" spans="7:13">
      <c r="G268" s="398"/>
      <c r="H268" s="398"/>
      <c r="I268" s="398"/>
      <c r="J268" s="398"/>
      <c r="K268" s="398"/>
      <c r="L268" s="398"/>
      <c r="M268" s="398"/>
    </row>
    <row r="269" spans="7:13">
      <c r="G269" s="398"/>
      <c r="H269" s="398"/>
      <c r="I269" s="398"/>
      <c r="J269" s="398"/>
      <c r="K269" s="398"/>
      <c r="L269" s="398"/>
      <c r="M269" s="398"/>
    </row>
    <row r="270" spans="7:13">
      <c r="G270" s="398"/>
      <c r="H270" s="398"/>
      <c r="I270" s="398"/>
      <c r="J270" s="398"/>
      <c r="K270" s="398"/>
      <c r="L270" s="398"/>
      <c r="M270" s="398"/>
    </row>
    <row r="271" spans="7:13">
      <c r="G271" s="398"/>
      <c r="H271" s="398"/>
      <c r="I271" s="398"/>
      <c r="J271" s="398"/>
      <c r="K271" s="398"/>
      <c r="L271" s="398"/>
      <c r="M271" s="398"/>
    </row>
    <row r="272" spans="7:13">
      <c r="G272" s="398"/>
      <c r="H272" s="398"/>
      <c r="I272" s="398"/>
      <c r="J272" s="398"/>
      <c r="K272" s="398"/>
      <c r="L272" s="398"/>
      <c r="M272" s="398"/>
    </row>
    <row r="273" spans="7:13">
      <c r="G273" s="398"/>
      <c r="H273" s="398"/>
      <c r="I273" s="398"/>
      <c r="J273" s="398"/>
      <c r="K273" s="398"/>
      <c r="L273" s="398"/>
      <c r="M273" s="398"/>
    </row>
    <row r="274" spans="7:13">
      <c r="G274" s="398"/>
      <c r="H274" s="398"/>
      <c r="I274" s="398"/>
      <c r="J274" s="398"/>
      <c r="K274" s="398"/>
      <c r="L274" s="398"/>
      <c r="M274" s="398"/>
    </row>
  </sheetData>
  <pageMargins left="0.7" right="0.7" top="0.75" bottom="0.75" header="0.3" footer="0.3"/>
  <pageSetup orientation="portrait" r:id="rId1"/>
  <drawing r:id="rId2"/>
  <legacyDrawing r:id="rId3"/>
  <controls>
    <mc:AlternateContent xmlns:mc="http://schemas.openxmlformats.org/markup-compatibility/2006">
      <mc:Choice Requires="x14">
        <control shapeId="21505" r:id="rId4" name="Control 1">
          <controlPr defaultSize="0" r:id="rId5">
            <anchor moveWithCells="1">
              <from>
                <xdr:col>4</xdr:col>
                <xdr:colOff>914400</xdr:colOff>
                <xdr:row>209</xdr:row>
                <xdr:rowOff>38100</xdr:rowOff>
              </from>
              <to>
                <xdr:col>4</xdr:col>
                <xdr:colOff>1152525</xdr:colOff>
                <xdr:row>210</xdr:row>
                <xdr:rowOff>85725</xdr:rowOff>
              </to>
            </anchor>
          </controlPr>
        </control>
      </mc:Choice>
      <mc:Fallback>
        <control shapeId="21505" r:id="rId4" name="Control 1"/>
      </mc:Fallback>
    </mc:AlternateContent>
  </control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4EEE3-E311-4F99-AE08-81F4FDB2AB83}">
  <dimension ref="D5:M24"/>
  <sheetViews>
    <sheetView topLeftCell="A7" workbookViewId="0">
      <selection activeCell="D32" sqref="D32"/>
    </sheetView>
  </sheetViews>
  <sheetFormatPr defaultRowHeight="15"/>
  <cols>
    <col min="4" max="4" width="9.85546875" bestFit="1" customWidth="1"/>
    <col min="5" max="5" width="16.42578125" bestFit="1" customWidth="1"/>
    <col min="6" max="6" width="37.140625" bestFit="1" customWidth="1"/>
    <col min="7" max="7" width="16.140625" bestFit="1" customWidth="1"/>
    <col min="9" max="9" width="13.7109375" bestFit="1" customWidth="1"/>
    <col min="13" max="13" width="9.85546875" bestFit="1" customWidth="1"/>
  </cols>
  <sheetData>
    <row r="5" spans="4:13">
      <c r="D5" s="1" t="s">
        <v>0</v>
      </c>
      <c r="E5" s="1" t="s">
        <v>1</v>
      </c>
      <c r="F5" s="1" t="s">
        <v>792</v>
      </c>
      <c r="G5" s="1" t="s">
        <v>11</v>
      </c>
      <c r="H5" s="1" t="s">
        <v>15</v>
      </c>
      <c r="I5" s="1" t="s">
        <v>43</v>
      </c>
    </row>
    <row r="6" spans="4:13">
      <c r="D6" s="2">
        <v>44700</v>
      </c>
      <c r="E6" s="1" t="s">
        <v>789</v>
      </c>
      <c r="F6" s="1" t="s">
        <v>793</v>
      </c>
      <c r="G6" s="1" t="s">
        <v>785</v>
      </c>
      <c r="H6" s="1" t="s">
        <v>525</v>
      </c>
      <c r="I6" s="1" t="s">
        <v>790</v>
      </c>
    </row>
    <row r="7" spans="4:13">
      <c r="D7" s="1"/>
      <c r="E7" s="1"/>
      <c r="F7" s="1"/>
      <c r="G7" s="1"/>
      <c r="H7" s="1"/>
      <c r="I7" s="1"/>
    </row>
    <row r="8" spans="4:13">
      <c r="D8" s="1"/>
      <c r="E8" s="1"/>
      <c r="F8" s="1"/>
      <c r="G8" s="1"/>
      <c r="H8" s="1"/>
      <c r="I8" s="1"/>
    </row>
    <row r="9" spans="4:13">
      <c r="D9" s="1"/>
      <c r="E9" s="1" t="s">
        <v>791</v>
      </c>
      <c r="F9" s="1" t="s">
        <v>794</v>
      </c>
      <c r="G9" s="1" t="s">
        <v>795</v>
      </c>
      <c r="H9" s="1" t="s">
        <v>125</v>
      </c>
      <c r="I9" s="1"/>
    </row>
    <row r="10" spans="4:13">
      <c r="D10" s="2">
        <v>44705</v>
      </c>
      <c r="E10" s="1"/>
      <c r="F10" s="1" t="s">
        <v>992</v>
      </c>
      <c r="G10" s="1"/>
      <c r="H10" s="1"/>
      <c r="I10" s="1"/>
    </row>
    <row r="11" spans="4:13">
      <c r="D11" s="1"/>
      <c r="E11" s="1"/>
      <c r="F11" s="1" t="s">
        <v>993</v>
      </c>
      <c r="G11" s="1"/>
      <c r="H11" s="1"/>
      <c r="I11" s="1"/>
    </row>
    <row r="12" spans="4:13">
      <c r="D12" s="1"/>
      <c r="E12" s="1"/>
      <c r="F12" s="1" t="s">
        <v>994</v>
      </c>
      <c r="G12" s="1"/>
      <c r="H12" s="1"/>
      <c r="I12" s="1"/>
    </row>
    <row r="13" spans="4:13">
      <c r="D13" s="1"/>
      <c r="E13" s="1"/>
      <c r="F13" s="1"/>
      <c r="G13" s="1"/>
      <c r="H13" s="1"/>
      <c r="I13" s="1"/>
    </row>
    <row r="14" spans="4:13">
      <c r="D14" s="211" t="s">
        <v>1031</v>
      </c>
      <c r="E14" s="1"/>
      <c r="F14" s="1" t="s">
        <v>1032</v>
      </c>
      <c r="G14" s="1"/>
      <c r="H14" s="1"/>
      <c r="I14" s="1"/>
      <c r="J14">
        <v>212065</v>
      </c>
      <c r="K14" t="s">
        <v>1038</v>
      </c>
      <c r="L14" t="s">
        <v>125</v>
      </c>
      <c r="M14" s="179">
        <v>44702</v>
      </c>
    </row>
    <row r="15" spans="4:13">
      <c r="D15" s="1"/>
      <c r="E15" s="1"/>
      <c r="F15" s="1" t="s">
        <v>1033</v>
      </c>
      <c r="G15" s="1"/>
      <c r="H15" s="1"/>
      <c r="I15" s="1"/>
      <c r="J15">
        <v>211314</v>
      </c>
      <c r="K15" t="s">
        <v>813</v>
      </c>
      <c r="L15" t="s">
        <v>834</v>
      </c>
      <c r="M15" s="179">
        <v>44699</v>
      </c>
    </row>
    <row r="16" spans="4:13">
      <c r="D16" s="1"/>
      <c r="E16" s="1"/>
      <c r="F16" s="1" t="s">
        <v>1034</v>
      </c>
      <c r="G16" s="1"/>
      <c r="H16" s="1"/>
      <c r="I16" s="1"/>
      <c r="J16">
        <v>210789</v>
      </c>
      <c r="K16" t="s">
        <v>1039</v>
      </c>
      <c r="L16" t="s">
        <v>55</v>
      </c>
      <c r="M16" s="179">
        <v>44698</v>
      </c>
    </row>
    <row r="17" spans="4:13">
      <c r="D17" s="1"/>
      <c r="E17" s="1"/>
      <c r="F17" s="1" t="s">
        <v>1035</v>
      </c>
      <c r="G17" s="1"/>
      <c r="H17" s="1"/>
      <c r="I17" s="1"/>
      <c r="J17">
        <v>209456</v>
      </c>
      <c r="K17" t="s">
        <v>1040</v>
      </c>
      <c r="L17" t="s">
        <v>834</v>
      </c>
      <c r="M17" s="179">
        <v>44695</v>
      </c>
    </row>
    <row r="18" spans="4:13">
      <c r="D18" s="1"/>
      <c r="E18" s="1"/>
      <c r="F18" s="1" t="s">
        <v>1036</v>
      </c>
      <c r="G18" s="1"/>
      <c r="H18" s="1"/>
      <c r="I18" s="1"/>
      <c r="J18">
        <v>212579</v>
      </c>
      <c r="K18" t="s">
        <v>1041</v>
      </c>
      <c r="L18" t="s">
        <v>834</v>
      </c>
      <c r="M18" s="179">
        <v>44695</v>
      </c>
    </row>
    <row r="19" spans="4:13">
      <c r="D19" s="1"/>
      <c r="E19" s="1"/>
      <c r="F19" s="1" t="s">
        <v>1037</v>
      </c>
      <c r="G19" s="1"/>
      <c r="H19" s="1"/>
      <c r="I19" s="1"/>
    </row>
    <row r="20" spans="4:13">
      <c r="D20" s="2">
        <v>44708</v>
      </c>
      <c r="E20" s="1"/>
      <c r="F20" s="1" t="s">
        <v>1079</v>
      </c>
      <c r="G20" s="1"/>
      <c r="H20" s="1"/>
      <c r="I20" s="1"/>
    </row>
    <row r="21" spans="4:13">
      <c r="D21" s="1"/>
      <c r="E21" s="1"/>
      <c r="F21" s="1" t="s">
        <v>1080</v>
      </c>
      <c r="G21" s="1"/>
      <c r="H21" s="1"/>
      <c r="I21" s="1"/>
    </row>
    <row r="22" spans="4:13">
      <c r="D22" s="1"/>
      <c r="E22" s="1"/>
      <c r="F22" s="1" t="s">
        <v>1081</v>
      </c>
      <c r="G22" s="1"/>
      <c r="H22" s="1"/>
      <c r="I22" s="1"/>
    </row>
    <row r="23" spans="4:13">
      <c r="D23" s="1"/>
      <c r="E23" s="1"/>
      <c r="F23" s="1" t="s">
        <v>1033</v>
      </c>
      <c r="G23" s="1"/>
      <c r="H23" s="1"/>
      <c r="I23" s="1"/>
    </row>
    <row r="24" spans="4:13">
      <c r="D24" s="1"/>
      <c r="E24" s="1"/>
      <c r="F24" s="1" t="s">
        <v>1034</v>
      </c>
      <c r="G24" s="1"/>
      <c r="H24" s="1"/>
      <c r="I24" s="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B7D40-D068-422F-AF76-C0FC80CEB2BA}">
  <dimension ref="E5:I26"/>
  <sheetViews>
    <sheetView workbookViewId="0">
      <selection activeCell="G17" sqref="G17"/>
    </sheetView>
  </sheetViews>
  <sheetFormatPr defaultRowHeight="15"/>
  <cols>
    <col min="5" max="5" width="9.85546875" bestFit="1" customWidth="1"/>
    <col min="6" max="6" width="26.85546875" bestFit="1" customWidth="1"/>
    <col min="7" max="7" width="13.5703125" bestFit="1" customWidth="1"/>
    <col min="8" max="8" width="16.5703125" bestFit="1" customWidth="1"/>
    <col min="9" max="9" width="16.42578125" bestFit="1" customWidth="1"/>
  </cols>
  <sheetData>
    <row r="5" spans="5:9">
      <c r="E5" s="3" t="s">
        <v>0</v>
      </c>
      <c r="F5" s="3" t="s">
        <v>61</v>
      </c>
      <c r="G5" s="3" t="s">
        <v>62</v>
      </c>
      <c r="H5" s="3" t="s">
        <v>15</v>
      </c>
      <c r="I5" s="3" t="s">
        <v>1</v>
      </c>
    </row>
    <row r="6" spans="5:9">
      <c r="E6" s="80">
        <v>44673</v>
      </c>
      <c r="F6" s="34" t="s">
        <v>63</v>
      </c>
      <c r="G6" s="34">
        <v>16</v>
      </c>
      <c r="H6" s="34" t="s">
        <v>64</v>
      </c>
      <c r="I6" s="34" t="s">
        <v>65</v>
      </c>
    </row>
    <row r="7" spans="5:9">
      <c r="E7" s="80">
        <v>44680</v>
      </c>
      <c r="F7" s="34" t="s">
        <v>362</v>
      </c>
      <c r="G7" s="34">
        <v>65</v>
      </c>
      <c r="H7" s="34" t="s">
        <v>64</v>
      </c>
      <c r="I7" s="34" t="s">
        <v>363</v>
      </c>
    </row>
    <row r="8" spans="5:9">
      <c r="E8" s="2">
        <v>44699</v>
      </c>
      <c r="F8" s="1" t="s">
        <v>757</v>
      </c>
      <c r="G8" s="1"/>
      <c r="H8" s="1" t="s">
        <v>525</v>
      </c>
      <c r="I8" s="1" t="s">
        <v>758</v>
      </c>
    </row>
    <row r="9" spans="5:9">
      <c r="E9" s="1"/>
      <c r="F9" s="1"/>
      <c r="G9" s="1"/>
      <c r="H9" s="1"/>
      <c r="I9" s="1"/>
    </row>
    <row r="10" spans="5:9">
      <c r="E10" s="1"/>
      <c r="F10" s="1"/>
      <c r="G10" s="1"/>
      <c r="H10" s="1"/>
      <c r="I10" s="1"/>
    </row>
    <row r="11" spans="5:9">
      <c r="E11" s="1"/>
      <c r="F11" s="1"/>
      <c r="G11" s="1"/>
      <c r="H11" s="1"/>
      <c r="I11" s="1"/>
    </row>
    <row r="12" spans="5:9">
      <c r="E12" s="1"/>
      <c r="F12" s="1"/>
      <c r="G12" s="1"/>
      <c r="H12" s="1"/>
      <c r="I12" s="1"/>
    </row>
    <row r="13" spans="5:9">
      <c r="E13" s="1"/>
      <c r="F13" s="1"/>
      <c r="G13" s="1"/>
      <c r="H13" s="1"/>
      <c r="I13" s="1"/>
    </row>
    <row r="14" spans="5:9">
      <c r="E14" s="1"/>
      <c r="F14" s="1"/>
      <c r="G14" s="1"/>
      <c r="H14" s="1"/>
      <c r="I14" s="1"/>
    </row>
    <row r="15" spans="5:9">
      <c r="E15" s="1"/>
      <c r="F15" s="1"/>
      <c r="G15" s="1"/>
      <c r="H15" s="1"/>
      <c r="I15" s="1"/>
    </row>
    <row r="16" spans="5:9">
      <c r="E16" s="1"/>
      <c r="F16" s="1"/>
      <c r="G16" s="1"/>
      <c r="H16" s="1"/>
      <c r="I16" s="1"/>
    </row>
    <row r="17" spans="5:9">
      <c r="E17" s="1"/>
      <c r="F17" s="1"/>
      <c r="G17" s="1"/>
      <c r="H17" s="1"/>
      <c r="I17" s="1"/>
    </row>
    <row r="18" spans="5:9">
      <c r="E18" s="1"/>
      <c r="F18" s="1"/>
      <c r="G18" s="1"/>
      <c r="H18" s="1"/>
      <c r="I18" s="1"/>
    </row>
    <row r="19" spans="5:9">
      <c r="E19" s="1"/>
      <c r="F19" s="1"/>
      <c r="G19" s="1"/>
      <c r="H19" s="1"/>
      <c r="I19" s="1"/>
    </row>
    <row r="20" spans="5:9">
      <c r="E20" s="1"/>
      <c r="F20" s="1"/>
      <c r="G20" s="1"/>
      <c r="H20" s="1"/>
      <c r="I20" s="1"/>
    </row>
    <row r="21" spans="5:9">
      <c r="E21" s="1"/>
      <c r="F21" s="1"/>
      <c r="G21" s="1"/>
      <c r="H21" s="1"/>
      <c r="I21" s="1"/>
    </row>
    <row r="22" spans="5:9">
      <c r="E22" s="1"/>
      <c r="F22" s="1"/>
      <c r="G22" s="1"/>
      <c r="H22" s="1"/>
      <c r="I22" s="1"/>
    </row>
    <row r="23" spans="5:9">
      <c r="E23" s="1"/>
      <c r="F23" s="1"/>
      <c r="G23" s="1"/>
      <c r="H23" s="1"/>
      <c r="I23" s="1"/>
    </row>
    <row r="24" spans="5:9">
      <c r="E24" s="1"/>
      <c r="F24" s="1"/>
      <c r="G24" s="1"/>
      <c r="H24" s="1"/>
      <c r="I24" s="1"/>
    </row>
    <row r="25" spans="5:9">
      <c r="E25" s="1"/>
      <c r="F25" s="1"/>
      <c r="G25" s="1"/>
      <c r="H25" s="1"/>
      <c r="I25" s="1"/>
    </row>
    <row r="26" spans="5:9">
      <c r="E26" s="1"/>
      <c r="F26" s="1"/>
      <c r="G26" s="1"/>
      <c r="H26" s="1"/>
      <c r="I26" s="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EED7E-60E5-47B8-8725-6A7D95BAD978}">
  <dimension ref="E5:I63"/>
  <sheetViews>
    <sheetView topLeftCell="A46" workbookViewId="0">
      <selection activeCell="I50" sqref="I50"/>
    </sheetView>
  </sheetViews>
  <sheetFormatPr defaultRowHeight="15"/>
  <cols>
    <col min="5" max="5" width="9.85546875" bestFit="1" customWidth="1"/>
    <col min="6" max="6" width="17" bestFit="1" customWidth="1"/>
    <col min="7" max="7" width="28.42578125" bestFit="1" customWidth="1"/>
    <col min="8" max="8" width="16.7109375" bestFit="1" customWidth="1"/>
    <col min="9" max="9" width="61.28515625" bestFit="1" customWidth="1"/>
  </cols>
  <sheetData>
    <row r="5" spans="5:9" ht="15.75" thickBot="1">
      <c r="E5" s="81" t="s">
        <v>0</v>
      </c>
      <c r="F5" s="81" t="s">
        <v>1</v>
      </c>
      <c r="G5" s="81" t="s">
        <v>53</v>
      </c>
      <c r="H5" s="81" t="s">
        <v>51</v>
      </c>
      <c r="I5" s="81" t="s">
        <v>250</v>
      </c>
    </row>
    <row r="6" spans="5:9">
      <c r="E6" s="96">
        <v>44673</v>
      </c>
      <c r="F6" s="97" t="s">
        <v>57</v>
      </c>
      <c r="G6" s="97" t="s">
        <v>54</v>
      </c>
      <c r="H6" s="97" t="s">
        <v>55</v>
      </c>
      <c r="I6" s="98" t="s">
        <v>52</v>
      </c>
    </row>
    <row r="7" spans="5:9">
      <c r="E7" s="99">
        <v>44673</v>
      </c>
      <c r="F7" s="100" t="s">
        <v>56</v>
      </c>
      <c r="G7" s="100" t="s">
        <v>58</v>
      </c>
      <c r="H7" s="100" t="s">
        <v>59</v>
      </c>
      <c r="I7" s="101" t="s">
        <v>60</v>
      </c>
    </row>
    <row r="8" spans="5:9" ht="15.75" thickBot="1">
      <c r="E8" s="102">
        <v>44676</v>
      </c>
      <c r="F8" s="103" t="s">
        <v>123</v>
      </c>
      <c r="G8" s="103" t="s">
        <v>124</v>
      </c>
      <c r="H8" s="103" t="s">
        <v>125</v>
      </c>
      <c r="I8" s="104" t="s">
        <v>126</v>
      </c>
    </row>
    <row r="9" spans="5:9" ht="15.75" thickBot="1">
      <c r="E9" s="105">
        <v>44677</v>
      </c>
      <c r="F9" s="106" t="s">
        <v>230</v>
      </c>
      <c r="G9" s="106" t="s">
        <v>231</v>
      </c>
      <c r="H9" s="106" t="s">
        <v>125</v>
      </c>
      <c r="I9" s="107" t="s">
        <v>228</v>
      </c>
    </row>
    <row r="10" spans="5:9">
      <c r="E10" s="96">
        <v>44678</v>
      </c>
      <c r="F10" s="97" t="s">
        <v>253</v>
      </c>
      <c r="G10" s="97" t="s">
        <v>245</v>
      </c>
      <c r="H10" s="97" t="s">
        <v>246</v>
      </c>
      <c r="I10" s="98" t="s">
        <v>247</v>
      </c>
    </row>
    <row r="11" spans="5:9">
      <c r="E11" s="99">
        <v>44678</v>
      </c>
      <c r="F11" s="100" t="s">
        <v>252</v>
      </c>
      <c r="G11" s="100" t="s">
        <v>248</v>
      </c>
      <c r="H11" s="100" t="s">
        <v>186</v>
      </c>
      <c r="I11" s="101" t="s">
        <v>249</v>
      </c>
    </row>
    <row r="12" spans="5:9" ht="15.75" thickBot="1">
      <c r="E12" s="102">
        <v>44678</v>
      </c>
      <c r="F12" s="103" t="s">
        <v>251</v>
      </c>
      <c r="G12" s="103" t="s">
        <v>254</v>
      </c>
      <c r="H12" s="103" t="s">
        <v>255</v>
      </c>
      <c r="I12" s="104" t="s">
        <v>256</v>
      </c>
    </row>
    <row r="13" spans="5:9">
      <c r="E13" s="96">
        <v>44679</v>
      </c>
      <c r="F13" s="97" t="s">
        <v>289</v>
      </c>
      <c r="G13" s="97" t="s">
        <v>290</v>
      </c>
      <c r="H13" s="97" t="s">
        <v>246</v>
      </c>
      <c r="I13" s="98" t="s">
        <v>291</v>
      </c>
    </row>
    <row r="14" spans="5:9">
      <c r="E14" s="99">
        <v>44679</v>
      </c>
      <c r="F14" s="100" t="s">
        <v>311</v>
      </c>
      <c r="G14" s="100" t="s">
        <v>300</v>
      </c>
      <c r="H14" s="100" t="s">
        <v>55</v>
      </c>
      <c r="I14" s="101" t="s">
        <v>301</v>
      </c>
    </row>
    <row r="15" spans="5:9" ht="15.75" thickBot="1">
      <c r="E15" s="102">
        <v>44679</v>
      </c>
      <c r="F15" s="103" t="s">
        <v>317</v>
      </c>
      <c r="G15" s="103" t="s">
        <v>300</v>
      </c>
      <c r="H15" s="103" t="s">
        <v>55</v>
      </c>
      <c r="I15" s="104" t="s">
        <v>312</v>
      </c>
    </row>
    <row r="16" spans="5:9" ht="15.75" thickBot="1">
      <c r="E16" s="105">
        <v>44680</v>
      </c>
      <c r="F16" s="106" t="s">
        <v>364</v>
      </c>
      <c r="G16" s="106" t="s">
        <v>365</v>
      </c>
      <c r="H16" s="106" t="s">
        <v>59</v>
      </c>
      <c r="I16" s="107" t="s">
        <v>366</v>
      </c>
    </row>
    <row r="17" spans="5:9" ht="15.75" thickBot="1">
      <c r="E17" s="105">
        <v>44681</v>
      </c>
      <c r="F17" s="106" t="s">
        <v>428</v>
      </c>
      <c r="G17" s="106" t="s">
        <v>429</v>
      </c>
      <c r="H17" s="106" t="s">
        <v>430</v>
      </c>
      <c r="I17" s="107">
        <v>250</v>
      </c>
    </row>
    <row r="18" spans="5:9" ht="15.75" thickBot="1">
      <c r="E18" s="105">
        <v>44683</v>
      </c>
      <c r="F18" s="106" t="s">
        <v>431</v>
      </c>
      <c r="G18" s="106" t="s">
        <v>285</v>
      </c>
      <c r="H18" s="106" t="s">
        <v>432</v>
      </c>
      <c r="I18" s="107" t="s">
        <v>433</v>
      </c>
    </row>
    <row r="19" spans="5:9">
      <c r="E19" s="96">
        <v>44685</v>
      </c>
      <c r="F19" s="97" t="s">
        <v>458</v>
      </c>
      <c r="G19" s="97"/>
      <c r="H19" s="97"/>
      <c r="I19" s="98"/>
    </row>
    <row r="20" spans="5:9">
      <c r="E20" s="99">
        <v>44687</v>
      </c>
      <c r="F20" s="100" t="s">
        <v>493</v>
      </c>
      <c r="G20" s="100" t="s">
        <v>494</v>
      </c>
      <c r="H20" s="100" t="s">
        <v>125</v>
      </c>
      <c r="I20" s="101" t="s">
        <v>240</v>
      </c>
    </row>
    <row r="21" spans="5:9">
      <c r="E21" s="99">
        <v>44687</v>
      </c>
      <c r="F21" s="100" t="s">
        <v>517</v>
      </c>
      <c r="G21" s="100" t="s">
        <v>518</v>
      </c>
      <c r="H21" s="100" t="s">
        <v>59</v>
      </c>
      <c r="I21" s="101" t="s">
        <v>59</v>
      </c>
    </row>
    <row r="22" spans="5:9" ht="15.75" thickBot="1">
      <c r="E22" s="102">
        <v>44687</v>
      </c>
      <c r="F22" s="103" t="s">
        <v>519</v>
      </c>
      <c r="G22" s="103" t="s">
        <v>520</v>
      </c>
      <c r="H22" s="103" t="s">
        <v>521</v>
      </c>
      <c r="I22" s="104" t="s">
        <v>522</v>
      </c>
    </row>
    <row r="23" spans="5:9">
      <c r="E23" s="20">
        <v>44688</v>
      </c>
      <c r="F23" s="4" t="s">
        <v>523</v>
      </c>
      <c r="G23" s="4" t="s">
        <v>524</v>
      </c>
      <c r="H23" s="4" t="s">
        <v>525</v>
      </c>
      <c r="I23" s="4" t="s">
        <v>526</v>
      </c>
    </row>
    <row r="24" spans="5:9">
      <c r="E24" s="1"/>
      <c r="F24" s="1" t="s">
        <v>529</v>
      </c>
      <c r="G24" s="1" t="s">
        <v>530</v>
      </c>
      <c r="H24" s="1" t="s">
        <v>525</v>
      </c>
      <c r="I24" s="1" t="s">
        <v>531</v>
      </c>
    </row>
    <row r="25" spans="5:9">
      <c r="E25" s="2">
        <v>44690</v>
      </c>
      <c r="F25" s="1" t="s">
        <v>589</v>
      </c>
      <c r="G25" s="1" t="s">
        <v>441</v>
      </c>
      <c r="H25" s="1" t="s">
        <v>125</v>
      </c>
      <c r="I25" s="1" t="s">
        <v>590</v>
      </c>
    </row>
    <row r="26" spans="5:9">
      <c r="E26" s="2">
        <v>44691</v>
      </c>
      <c r="F26" s="1" t="s">
        <v>591</v>
      </c>
      <c r="G26" s="1" t="s">
        <v>643</v>
      </c>
      <c r="H26" s="1" t="s">
        <v>592</v>
      </c>
      <c r="I26" s="1" t="s">
        <v>593</v>
      </c>
    </row>
    <row r="27" spans="5:9">
      <c r="E27" s="2">
        <v>44691</v>
      </c>
      <c r="F27" s="1" t="s">
        <v>641</v>
      </c>
      <c r="G27" s="1" t="s">
        <v>642</v>
      </c>
      <c r="H27" s="1" t="s">
        <v>158</v>
      </c>
      <c r="I27" s="1" t="s">
        <v>59</v>
      </c>
    </row>
    <row r="28" spans="5:9">
      <c r="E28" s="2">
        <v>44692</v>
      </c>
      <c r="F28" s="1" t="s">
        <v>645</v>
      </c>
      <c r="G28" s="1" t="s">
        <v>644</v>
      </c>
      <c r="H28" s="1"/>
      <c r="I28" s="1" t="s">
        <v>55</v>
      </c>
    </row>
    <row r="29" spans="5:9">
      <c r="E29" s="2">
        <v>44692</v>
      </c>
      <c r="F29" s="1" t="s">
        <v>646</v>
      </c>
      <c r="G29" s="1" t="s">
        <v>647</v>
      </c>
      <c r="H29" s="1" t="s">
        <v>649</v>
      </c>
      <c r="I29" s="1" t="s">
        <v>648</v>
      </c>
    </row>
    <row r="30" spans="5:9">
      <c r="E30" s="179">
        <v>44692</v>
      </c>
      <c r="F30" s="29" t="s">
        <v>667</v>
      </c>
      <c r="G30" s="29" t="s">
        <v>668</v>
      </c>
      <c r="H30" s="29" t="s">
        <v>669</v>
      </c>
      <c r="I30" s="29" t="s">
        <v>670</v>
      </c>
    </row>
    <row r="31" spans="5:9">
      <c r="E31" s="179">
        <v>44694</v>
      </c>
      <c r="F31" s="29" t="s">
        <v>667</v>
      </c>
      <c r="G31" s="29" t="s">
        <v>710</v>
      </c>
      <c r="H31" s="29" t="s">
        <v>711</v>
      </c>
      <c r="I31" s="29" t="s">
        <v>55</v>
      </c>
    </row>
    <row r="32" spans="5:9">
      <c r="E32" s="179">
        <v>44695</v>
      </c>
      <c r="F32" s="29" t="s">
        <v>732</v>
      </c>
      <c r="G32" s="29" t="s">
        <v>733</v>
      </c>
      <c r="H32" s="29" t="s">
        <v>734</v>
      </c>
      <c r="I32" s="29" t="s">
        <v>246</v>
      </c>
    </row>
    <row r="33" spans="5:9">
      <c r="E33" s="179">
        <v>44697</v>
      </c>
      <c r="F33" s="29" t="s">
        <v>744</v>
      </c>
      <c r="G33" s="29" t="s">
        <v>745</v>
      </c>
      <c r="H33" s="29" t="s">
        <v>669</v>
      </c>
      <c r="I33" s="29" t="s">
        <v>746</v>
      </c>
    </row>
    <row r="34" spans="5:9">
      <c r="E34" s="179">
        <v>44697</v>
      </c>
      <c r="F34" s="29" t="s">
        <v>747</v>
      </c>
      <c r="G34" s="29" t="s">
        <v>748</v>
      </c>
      <c r="H34" s="29" t="s">
        <v>749</v>
      </c>
      <c r="I34" s="29" t="s">
        <v>750</v>
      </c>
    </row>
    <row r="35" spans="5:9">
      <c r="E35" s="179">
        <v>44697</v>
      </c>
      <c r="F35" s="29" t="s">
        <v>646</v>
      </c>
      <c r="G35" s="29" t="s">
        <v>751</v>
      </c>
      <c r="H35" s="29" t="s">
        <v>749</v>
      </c>
      <c r="I35" s="29" t="s">
        <v>752</v>
      </c>
    </row>
    <row r="36" spans="5:9">
      <c r="E36" s="179">
        <v>44697</v>
      </c>
      <c r="F36" s="29" t="s">
        <v>753</v>
      </c>
      <c r="G36" s="29" t="s">
        <v>754</v>
      </c>
      <c r="H36" s="29" t="s">
        <v>755</v>
      </c>
      <c r="I36" s="29" t="s">
        <v>756</v>
      </c>
    </row>
    <row r="37" spans="5:9">
      <c r="E37" s="179">
        <v>44697</v>
      </c>
      <c r="F37" s="29" t="s">
        <v>761</v>
      </c>
      <c r="G37" s="29" t="s">
        <v>759</v>
      </c>
      <c r="H37" s="29" t="s">
        <v>55</v>
      </c>
      <c r="I37" s="29" t="s">
        <v>55</v>
      </c>
    </row>
    <row r="38" spans="5:9">
      <c r="E38" s="179">
        <v>44697</v>
      </c>
      <c r="F38" s="29" t="s">
        <v>763</v>
      </c>
      <c r="G38" s="29" t="s">
        <v>764</v>
      </c>
      <c r="H38" s="29" t="s">
        <v>592</v>
      </c>
      <c r="I38" s="29" t="s">
        <v>593</v>
      </c>
    </row>
    <row r="39" spans="5:9">
      <c r="E39" s="179">
        <v>44697</v>
      </c>
      <c r="F39" s="29" t="s">
        <v>766</v>
      </c>
      <c r="G39" s="29" t="s">
        <v>767</v>
      </c>
      <c r="H39" s="29" t="s">
        <v>768</v>
      </c>
      <c r="I39" s="29" t="s">
        <v>769</v>
      </c>
    </row>
    <row r="40" spans="5:9">
      <c r="E40" s="179">
        <v>44697</v>
      </c>
      <c r="F40" s="29" t="s">
        <v>770</v>
      </c>
      <c r="G40" s="29" t="s">
        <v>771</v>
      </c>
      <c r="H40" s="29" t="s">
        <v>772</v>
      </c>
      <c r="I40" s="29" t="s">
        <v>773</v>
      </c>
    </row>
    <row r="41" spans="5:9">
      <c r="E41" s="179">
        <v>44697</v>
      </c>
      <c r="F41" s="29" t="s">
        <v>774</v>
      </c>
      <c r="G41" s="29" t="s">
        <v>775</v>
      </c>
      <c r="H41" s="29" t="s">
        <v>669</v>
      </c>
      <c r="I41" s="29" t="s">
        <v>776</v>
      </c>
    </row>
    <row r="42" spans="5:9">
      <c r="E42" s="179">
        <v>44699</v>
      </c>
      <c r="F42" s="29" t="s">
        <v>797</v>
      </c>
      <c r="G42" s="29" t="s">
        <v>798</v>
      </c>
      <c r="H42" s="29" t="s">
        <v>246</v>
      </c>
      <c r="I42" s="29" t="s">
        <v>799</v>
      </c>
    </row>
    <row r="43" spans="5:9">
      <c r="E43" s="179">
        <v>44700</v>
      </c>
      <c r="F43" s="29" t="s">
        <v>809</v>
      </c>
      <c r="G43" s="29" t="s">
        <v>810</v>
      </c>
      <c r="H43" s="29" t="s">
        <v>525</v>
      </c>
      <c r="I43" s="29" t="s">
        <v>811</v>
      </c>
    </row>
    <row r="44" spans="5:9">
      <c r="E44" s="179">
        <v>44701</v>
      </c>
      <c r="F44" s="29" t="s">
        <v>832</v>
      </c>
      <c r="G44" s="29" t="s">
        <v>833</v>
      </c>
      <c r="H44" s="29" t="s">
        <v>834</v>
      </c>
      <c r="I44" s="29" t="s">
        <v>321</v>
      </c>
    </row>
    <row r="45" spans="5:9">
      <c r="E45" s="179">
        <v>44701</v>
      </c>
      <c r="F45" s="29" t="s">
        <v>840</v>
      </c>
      <c r="G45" s="29" t="s">
        <v>841</v>
      </c>
      <c r="H45" s="29" t="s">
        <v>834</v>
      </c>
      <c r="I45" s="29" t="s">
        <v>801</v>
      </c>
    </row>
    <row r="46" spans="5:9">
      <c r="E46" s="179">
        <v>44704</v>
      </c>
      <c r="F46" s="29" t="s">
        <v>990</v>
      </c>
      <c r="G46" s="29" t="s">
        <v>841</v>
      </c>
      <c r="H46" s="29" t="s">
        <v>246</v>
      </c>
      <c r="I46" s="29" t="s">
        <v>991</v>
      </c>
    </row>
    <row r="47" spans="5:9">
      <c r="E47" s="179">
        <v>44705</v>
      </c>
      <c r="F47" s="29" t="s">
        <v>1001</v>
      </c>
      <c r="G47" s="29" t="s">
        <v>841</v>
      </c>
      <c r="H47" s="29" t="s">
        <v>246</v>
      </c>
      <c r="I47" s="29" t="s">
        <v>1497</v>
      </c>
    </row>
    <row r="48" spans="5:9">
      <c r="E48" s="179">
        <v>44706</v>
      </c>
      <c r="F48" s="29" t="s">
        <v>1023</v>
      </c>
      <c r="G48" s="29" t="s">
        <v>771</v>
      </c>
      <c r="H48" s="29" t="s">
        <v>246</v>
      </c>
      <c r="I48" s="29" t="s">
        <v>1024</v>
      </c>
    </row>
    <row r="49" spans="5:9">
      <c r="E49" s="179">
        <v>44706</v>
      </c>
      <c r="F49" s="29" t="s">
        <v>1025</v>
      </c>
      <c r="G49" s="29" t="s">
        <v>1026</v>
      </c>
      <c r="H49" s="29" t="s">
        <v>1027</v>
      </c>
      <c r="I49" s="29" t="s">
        <v>816</v>
      </c>
    </row>
    <row r="50" spans="5:9">
      <c r="E50" s="179">
        <v>44706</v>
      </c>
      <c r="F50" s="29" t="s">
        <v>1028</v>
      </c>
      <c r="G50" s="29" t="s">
        <v>1029</v>
      </c>
      <c r="H50" s="29" t="s">
        <v>525</v>
      </c>
      <c r="I50" s="29" t="s">
        <v>779</v>
      </c>
    </row>
    <row r="51" spans="5:9">
      <c r="E51" s="179">
        <v>44707</v>
      </c>
      <c r="F51" s="29" t="s">
        <v>1057</v>
      </c>
      <c r="G51" s="29" t="s">
        <v>1058</v>
      </c>
      <c r="H51" s="29" t="s">
        <v>525</v>
      </c>
      <c r="I51" s="29" t="s">
        <v>1059</v>
      </c>
    </row>
    <row r="52" spans="5:9">
      <c r="E52" s="179">
        <v>44707</v>
      </c>
      <c r="F52" s="29" t="s">
        <v>1067</v>
      </c>
      <c r="G52" s="29" t="s">
        <v>1068</v>
      </c>
      <c r="H52" s="29" t="s">
        <v>246</v>
      </c>
      <c r="I52" s="29" t="s">
        <v>779</v>
      </c>
    </row>
    <row r="53" spans="5:9">
      <c r="E53" s="179">
        <v>44708</v>
      </c>
      <c r="F53" s="29" t="s">
        <v>761</v>
      </c>
      <c r="G53" s="29" t="s">
        <v>1083</v>
      </c>
      <c r="H53" s="29" t="s">
        <v>246</v>
      </c>
      <c r="I53" s="29" t="s">
        <v>779</v>
      </c>
    </row>
    <row r="54" spans="5:9">
      <c r="E54" s="179">
        <v>44708</v>
      </c>
      <c r="F54" s="29" t="s">
        <v>289</v>
      </c>
      <c r="G54" s="29" t="s">
        <v>1086</v>
      </c>
      <c r="H54" s="29" t="s">
        <v>834</v>
      </c>
      <c r="I54" s="29" t="s">
        <v>1087</v>
      </c>
    </row>
    <row r="55" spans="5:9">
      <c r="E55" s="179">
        <v>44708</v>
      </c>
      <c r="F55" s="29" t="s">
        <v>1101</v>
      </c>
      <c r="G55" s="29" t="s">
        <v>1102</v>
      </c>
      <c r="H55" s="29" t="s">
        <v>525</v>
      </c>
      <c r="I55" s="29" t="s">
        <v>1103</v>
      </c>
    </row>
    <row r="56" spans="5:9">
      <c r="E56" s="179">
        <v>44711</v>
      </c>
      <c r="F56" s="29" t="s">
        <v>1150</v>
      </c>
      <c r="G56" s="29" t="s">
        <v>1155</v>
      </c>
      <c r="H56" s="29" t="s">
        <v>64</v>
      </c>
      <c r="I56" s="29" t="s">
        <v>1103</v>
      </c>
    </row>
    <row r="57" spans="5:9">
      <c r="E57" s="179">
        <v>44711</v>
      </c>
      <c r="F57" s="29" t="s">
        <v>1152</v>
      </c>
      <c r="G57" s="29" t="s">
        <v>1153</v>
      </c>
      <c r="H57" s="29" t="s">
        <v>59</v>
      </c>
      <c r="I57" s="29" t="s">
        <v>1154</v>
      </c>
    </row>
    <row r="58" spans="5:9">
      <c r="E58" s="179"/>
      <c r="F58" s="29"/>
      <c r="G58" s="29"/>
      <c r="H58" s="29"/>
      <c r="I58" s="29"/>
    </row>
    <row r="59" spans="5:9">
      <c r="E59" s="179">
        <v>44718</v>
      </c>
      <c r="F59" s="29" t="s">
        <v>1273</v>
      </c>
      <c r="G59" s="29" t="s">
        <v>1274</v>
      </c>
      <c r="H59" s="29" t="s">
        <v>755</v>
      </c>
      <c r="I59" s="29" t="s">
        <v>1275</v>
      </c>
    </row>
    <row r="60" spans="5:9">
      <c r="E60" s="179">
        <v>44718</v>
      </c>
      <c r="F60" t="s">
        <v>1271</v>
      </c>
      <c r="G60" t="s">
        <v>1272</v>
      </c>
      <c r="H60" t="s">
        <v>525</v>
      </c>
      <c r="I60" t="s">
        <v>779</v>
      </c>
    </row>
    <row r="61" spans="5:9">
      <c r="E61" s="179">
        <v>44718</v>
      </c>
      <c r="F61" t="s">
        <v>1268</v>
      </c>
      <c r="G61" t="s">
        <v>1269</v>
      </c>
      <c r="H61" t="s">
        <v>669</v>
      </c>
      <c r="I61" t="s">
        <v>1270</v>
      </c>
    </row>
    <row r="62" spans="5:9">
      <c r="E62" s="179">
        <v>44718</v>
      </c>
      <c r="F62" t="s">
        <v>1266</v>
      </c>
      <c r="G62" t="s">
        <v>1267</v>
      </c>
      <c r="H62" t="s">
        <v>525</v>
      </c>
      <c r="I62" t="s">
        <v>779</v>
      </c>
    </row>
    <row r="63" spans="5:9">
      <c r="E63" s="179">
        <v>44718</v>
      </c>
      <c r="F63" t="s">
        <v>1264</v>
      </c>
      <c r="G63" t="s">
        <v>1265</v>
      </c>
      <c r="H63" t="s">
        <v>59</v>
      </c>
      <c r="I63" t="s">
        <v>441</v>
      </c>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B55CD-3DFD-45D6-9F37-143A3D96976F}">
  <dimension ref="F6:G24"/>
  <sheetViews>
    <sheetView workbookViewId="0">
      <selection activeCell="F13" sqref="F13"/>
    </sheetView>
  </sheetViews>
  <sheetFormatPr defaultRowHeight="15"/>
  <cols>
    <col min="6" max="6" width="9.85546875" bestFit="1" customWidth="1"/>
    <col min="7" max="7" width="19.140625" bestFit="1" customWidth="1"/>
  </cols>
  <sheetData>
    <row r="6" spans="6:7" ht="15.75" thickBot="1"/>
    <row r="7" spans="6:7" ht="15.75" thickBot="1">
      <c r="F7" s="17" t="s">
        <v>323</v>
      </c>
      <c r="G7" s="19" t="s">
        <v>324</v>
      </c>
    </row>
    <row r="8" spans="6:7">
      <c r="F8" s="25">
        <v>44678</v>
      </c>
      <c r="G8" s="13" t="s">
        <v>325</v>
      </c>
    </row>
    <row r="9" spans="6:7">
      <c r="F9" s="82"/>
      <c r="G9" s="14" t="s">
        <v>327</v>
      </c>
    </row>
    <row r="10" spans="6:7" ht="15.75" thickBot="1">
      <c r="F10" s="28"/>
      <c r="G10" s="16" t="s">
        <v>328</v>
      </c>
    </row>
    <row r="11" spans="6:7">
      <c r="F11" s="20">
        <v>44686</v>
      </c>
      <c r="G11" s="4" t="s">
        <v>474</v>
      </c>
    </row>
    <row r="12" spans="6:7">
      <c r="F12" s="2">
        <v>44741</v>
      </c>
      <c r="G12" s="1" t="s">
        <v>1505</v>
      </c>
    </row>
    <row r="13" spans="6:7">
      <c r="F13" s="1"/>
      <c r="G13" s="1"/>
    </row>
    <row r="14" spans="6:7">
      <c r="F14" s="1"/>
      <c r="G14" s="1"/>
    </row>
    <row r="15" spans="6:7">
      <c r="F15" s="1"/>
      <c r="G15" s="1"/>
    </row>
    <row r="16" spans="6:7">
      <c r="F16" s="1"/>
      <c r="G16" s="1"/>
    </row>
    <row r="17" spans="6:7">
      <c r="F17" s="1"/>
      <c r="G17" s="1"/>
    </row>
    <row r="18" spans="6:7">
      <c r="F18" s="1"/>
      <c r="G18" s="1"/>
    </row>
    <row r="19" spans="6:7">
      <c r="F19" s="1"/>
      <c r="G19" s="1"/>
    </row>
    <row r="20" spans="6:7">
      <c r="F20" s="1"/>
      <c r="G20" s="1"/>
    </row>
    <row r="21" spans="6:7">
      <c r="F21" s="1"/>
      <c r="G21" s="1"/>
    </row>
    <row r="22" spans="6:7">
      <c r="F22" s="1"/>
      <c r="G22" s="1"/>
    </row>
    <row r="23" spans="6:7">
      <c r="F23" s="1"/>
      <c r="G23" s="1"/>
    </row>
    <row r="24" spans="6:7">
      <c r="F24" s="1"/>
      <c r="G24"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AA448-EF40-43D1-91F0-7AF12DB5ECDF}">
  <dimension ref="G6:H24"/>
  <sheetViews>
    <sheetView workbookViewId="0">
      <selection activeCell="K10" sqref="K10"/>
    </sheetView>
  </sheetViews>
  <sheetFormatPr defaultRowHeight="15"/>
  <cols>
    <col min="8" max="8" width="19.140625" bestFit="1" customWidth="1"/>
  </cols>
  <sheetData>
    <row r="6" spans="7:8" ht="15.75" thickBot="1"/>
    <row r="7" spans="7:8" ht="15.75" thickBot="1">
      <c r="G7" s="17" t="s">
        <v>323</v>
      </c>
      <c r="H7" s="19" t="s">
        <v>324</v>
      </c>
    </row>
    <row r="8" spans="7:8">
      <c r="G8" s="25">
        <v>44678</v>
      </c>
      <c r="H8" s="13" t="s">
        <v>325</v>
      </c>
    </row>
    <row r="9" spans="7:8">
      <c r="G9" s="82"/>
      <c r="H9" s="14" t="s">
        <v>327</v>
      </c>
    </row>
    <row r="10" spans="7:8" ht="15.75" thickBot="1">
      <c r="G10" s="28"/>
      <c r="H10" s="16" t="s">
        <v>328</v>
      </c>
    </row>
    <row r="11" spans="7:8">
      <c r="G11" s="4"/>
      <c r="H11" s="4"/>
    </row>
    <row r="12" spans="7:8">
      <c r="G12" s="1"/>
      <c r="H12" s="1"/>
    </row>
    <row r="13" spans="7:8">
      <c r="G13" s="1"/>
      <c r="H13" s="1"/>
    </row>
    <row r="14" spans="7:8">
      <c r="G14" s="1"/>
      <c r="H14" s="1"/>
    </row>
    <row r="15" spans="7:8">
      <c r="G15" s="1"/>
      <c r="H15" s="1"/>
    </row>
    <row r="16" spans="7:8">
      <c r="G16" s="1"/>
      <c r="H16" s="1"/>
    </row>
    <row r="17" spans="7:8">
      <c r="G17" s="1"/>
      <c r="H17" s="1"/>
    </row>
    <row r="18" spans="7:8">
      <c r="G18" s="1"/>
      <c r="H18" s="1"/>
    </row>
    <row r="19" spans="7:8">
      <c r="G19" s="1"/>
      <c r="H19" s="1"/>
    </row>
    <row r="20" spans="7:8">
      <c r="G20" s="1"/>
      <c r="H20" s="1"/>
    </row>
    <row r="21" spans="7:8">
      <c r="G21" s="1"/>
      <c r="H21" s="1"/>
    </row>
    <row r="22" spans="7:8">
      <c r="G22" s="1"/>
      <c r="H22" s="1"/>
    </row>
    <row r="23" spans="7:8">
      <c r="G23" s="1"/>
      <c r="H23" s="1"/>
    </row>
    <row r="24" spans="7:8">
      <c r="G24" s="1"/>
      <c r="H24" s="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BB9AC-CB23-4654-B7A2-272FCC295208}">
  <dimension ref="E4:H8"/>
  <sheetViews>
    <sheetView workbookViewId="0">
      <selection activeCell="H15" sqref="H15"/>
    </sheetView>
  </sheetViews>
  <sheetFormatPr defaultRowHeight="15"/>
  <cols>
    <col min="5" max="5" width="9" bestFit="1" customWidth="1"/>
    <col min="7" max="7" width="11.7109375" customWidth="1"/>
    <col min="8" max="8" width="33.140625" bestFit="1" customWidth="1"/>
  </cols>
  <sheetData>
    <row r="4" spans="5:8">
      <c r="E4" t="s">
        <v>0</v>
      </c>
      <c r="F4" t="s">
        <v>1487</v>
      </c>
      <c r="G4" t="s">
        <v>1489</v>
      </c>
      <c r="H4" t="s">
        <v>1493</v>
      </c>
    </row>
    <row r="5" spans="5:8">
      <c r="E5" s="179">
        <v>44728</v>
      </c>
      <c r="F5" t="s">
        <v>1488</v>
      </c>
      <c r="G5" t="s">
        <v>1490</v>
      </c>
    </row>
    <row r="6" spans="5:8">
      <c r="E6" s="179">
        <v>44729</v>
      </c>
      <c r="F6" t="s">
        <v>1488</v>
      </c>
      <c r="G6" t="s">
        <v>1491</v>
      </c>
    </row>
    <row r="7" spans="5:8">
      <c r="E7" s="179">
        <v>44732</v>
      </c>
      <c r="F7" t="s">
        <v>1488</v>
      </c>
      <c r="G7" t="s">
        <v>1492</v>
      </c>
    </row>
    <row r="8" spans="5:8">
      <c r="E8" s="179">
        <v>44734</v>
      </c>
      <c r="F8" t="s">
        <v>1488</v>
      </c>
      <c r="G8" t="s">
        <v>1492</v>
      </c>
      <c r="H8" t="s">
        <v>1494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87668-A165-4E1A-A693-D70A72D047F2}">
  <dimension ref="E6:H7"/>
  <sheetViews>
    <sheetView workbookViewId="0">
      <selection activeCell="N4" sqref="N4"/>
    </sheetView>
  </sheetViews>
  <sheetFormatPr defaultRowHeight="15"/>
  <cols>
    <col min="6" max="6" width="24" bestFit="1" customWidth="1"/>
    <col min="7" max="7" width="10.5703125" bestFit="1" customWidth="1"/>
    <col min="8" max="8" width="11.7109375" bestFit="1" customWidth="1"/>
  </cols>
  <sheetData>
    <row r="6" spans="5:8">
      <c r="E6" t="s">
        <v>0</v>
      </c>
      <c r="F6" t="s">
        <v>1489</v>
      </c>
      <c r="G6" t="s">
        <v>1496</v>
      </c>
    </row>
    <row r="7" spans="5:8">
      <c r="E7" s="179">
        <v>44739</v>
      </c>
      <c r="F7" t="s">
        <v>1495</v>
      </c>
      <c r="G7" s="31">
        <v>224326</v>
      </c>
      <c r="H7" s="31" t="s">
        <v>1371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1C824-1FE4-4FFA-A652-CAB4D693344D}">
  <dimension ref="F8:H16"/>
  <sheetViews>
    <sheetView workbookViewId="0">
      <selection activeCell="L20" sqref="L20"/>
    </sheetView>
  </sheetViews>
  <sheetFormatPr defaultRowHeight="15"/>
  <cols>
    <col min="6" max="6" width="9.85546875" bestFit="1" customWidth="1"/>
    <col min="8" max="8" width="13.85546875" bestFit="1" customWidth="1"/>
  </cols>
  <sheetData>
    <row r="8" spans="6:8">
      <c r="F8" t="s">
        <v>323</v>
      </c>
      <c r="G8" t="s">
        <v>532</v>
      </c>
      <c r="H8" t="s">
        <v>533</v>
      </c>
    </row>
    <row r="10" spans="6:8">
      <c r="F10" s="179">
        <v>44704</v>
      </c>
      <c r="G10" t="s">
        <v>535</v>
      </c>
      <c r="H10" t="s">
        <v>534</v>
      </c>
    </row>
    <row r="11" spans="6:8">
      <c r="F11" s="179">
        <v>44697</v>
      </c>
      <c r="G11" t="s">
        <v>535</v>
      </c>
      <c r="H11" t="s">
        <v>534</v>
      </c>
    </row>
    <row r="12" spans="6:8">
      <c r="F12" s="179">
        <v>44711</v>
      </c>
      <c r="G12" t="s">
        <v>488</v>
      </c>
      <c r="H12" t="s">
        <v>534</v>
      </c>
    </row>
    <row r="13" spans="6:8">
      <c r="F13" s="179">
        <v>44688</v>
      </c>
      <c r="G13" t="s">
        <v>488</v>
      </c>
      <c r="H13" t="s">
        <v>534</v>
      </c>
    </row>
    <row r="14" spans="6:8">
      <c r="F14" s="179">
        <v>44695</v>
      </c>
      <c r="G14" t="s">
        <v>730</v>
      </c>
      <c r="H14" t="s">
        <v>731</v>
      </c>
    </row>
    <row r="15" spans="6:8">
      <c r="F15" s="179">
        <v>44702</v>
      </c>
      <c r="G15" t="s">
        <v>779</v>
      </c>
      <c r="H15" t="s">
        <v>964</v>
      </c>
    </row>
    <row r="16" spans="6:8">
      <c r="F16" s="179">
        <v>44709</v>
      </c>
      <c r="G16" t="s">
        <v>779</v>
      </c>
      <c r="H16" t="s">
        <v>1140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B2C85-32EB-46CE-85B8-0A06BE22B9C9}">
  <dimension ref="A1"/>
  <sheetViews>
    <sheetView workbookViewId="0">
      <selection activeCell="D5" sqref="D5"/>
    </sheetView>
  </sheetViews>
  <sheetFormatPr defaultRowHeight="1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2CCE2-7CDA-4634-BF62-97CCF6457822}">
  <dimension ref="C6:C9"/>
  <sheetViews>
    <sheetView workbookViewId="0">
      <selection activeCell="D14" sqref="D14"/>
    </sheetView>
  </sheetViews>
  <sheetFormatPr defaultRowHeight="15"/>
  <sheetData>
    <row r="6" spans="3:3">
      <c r="C6" t="s">
        <v>869</v>
      </c>
    </row>
    <row r="7" spans="3:3">
      <c r="C7" t="s">
        <v>870</v>
      </c>
    </row>
    <row r="8" spans="3:3">
      <c r="C8" t="s">
        <v>871</v>
      </c>
    </row>
    <row r="9" spans="3:3">
      <c r="C9" t="s">
        <v>872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B4363-310D-4CB9-A865-3D722AF76889}">
  <dimension ref="D7:S614"/>
  <sheetViews>
    <sheetView topLeftCell="G2" workbookViewId="0">
      <selection activeCell="F7" sqref="F7:M7"/>
    </sheetView>
  </sheetViews>
  <sheetFormatPr defaultRowHeight="15"/>
  <cols>
    <col min="5" max="5" width="9.85546875" bestFit="1" customWidth="1"/>
    <col min="6" max="6" width="15.28515625" customWidth="1"/>
    <col min="7" max="7" width="21.140625" bestFit="1" customWidth="1"/>
    <col min="8" max="8" width="26.28515625" bestFit="1" customWidth="1"/>
    <col min="9" max="9" width="35.42578125" bestFit="1" customWidth="1"/>
    <col min="10" max="10" width="51.42578125" customWidth="1"/>
    <col min="11" max="11" width="15.28515625" bestFit="1" customWidth="1"/>
    <col min="13" max="13" width="10.28515625" customWidth="1"/>
    <col min="17" max="17" width="24.28515625" bestFit="1" customWidth="1"/>
    <col min="18" max="18" width="20.7109375" bestFit="1" customWidth="1"/>
    <col min="19" max="19" width="32.7109375" bestFit="1" customWidth="1"/>
  </cols>
  <sheetData>
    <row r="7" spans="6:13" ht="33.6" customHeight="1" thickBot="1">
      <c r="F7" s="32" t="s">
        <v>0</v>
      </c>
      <c r="G7" s="32" t="s">
        <v>97</v>
      </c>
      <c r="H7" s="32" t="s">
        <v>101</v>
      </c>
      <c r="I7" s="33" t="s">
        <v>99</v>
      </c>
      <c r="J7" s="32" t="s">
        <v>14</v>
      </c>
      <c r="K7" s="32" t="s">
        <v>13</v>
      </c>
      <c r="L7" s="32" t="s">
        <v>102</v>
      </c>
      <c r="M7" s="32" t="s">
        <v>121</v>
      </c>
    </row>
    <row r="8" spans="6:13">
      <c r="F8" s="463">
        <v>44676</v>
      </c>
      <c r="G8" s="495" t="s">
        <v>98</v>
      </c>
      <c r="H8" s="11" t="s">
        <v>103</v>
      </c>
      <c r="I8" s="11" t="s">
        <v>100</v>
      </c>
      <c r="J8" s="11" t="s">
        <v>104</v>
      </c>
      <c r="K8" s="11" t="s">
        <v>105</v>
      </c>
      <c r="L8" s="479" t="s">
        <v>120</v>
      </c>
      <c r="M8" s="482" t="s">
        <v>122</v>
      </c>
    </row>
    <row r="9" spans="6:13">
      <c r="F9" s="464"/>
      <c r="G9" s="496"/>
      <c r="H9" s="1" t="s">
        <v>106</v>
      </c>
      <c r="I9" s="1" t="s">
        <v>100</v>
      </c>
      <c r="J9" s="1" t="s">
        <v>104</v>
      </c>
      <c r="K9" s="1" t="s">
        <v>105</v>
      </c>
      <c r="L9" s="480"/>
      <c r="M9" s="483"/>
    </row>
    <row r="10" spans="6:13" ht="30">
      <c r="F10" s="464"/>
      <c r="G10" s="496"/>
      <c r="H10" s="1" t="s">
        <v>107</v>
      </c>
      <c r="I10" s="1" t="s">
        <v>100</v>
      </c>
      <c r="J10" s="10" t="s">
        <v>108</v>
      </c>
      <c r="K10" s="1" t="s">
        <v>32</v>
      </c>
      <c r="L10" s="480"/>
      <c r="M10" s="483"/>
    </row>
    <row r="11" spans="6:13">
      <c r="F11" s="464"/>
      <c r="G11" s="496"/>
      <c r="H11" s="1" t="s">
        <v>109</v>
      </c>
      <c r="I11" s="1" t="s">
        <v>100</v>
      </c>
      <c r="J11" s="1" t="s">
        <v>104</v>
      </c>
      <c r="K11" s="1" t="s">
        <v>110</v>
      </c>
      <c r="L11" s="480"/>
      <c r="M11" s="483"/>
    </row>
    <row r="12" spans="6:13">
      <c r="F12" s="464"/>
      <c r="G12" s="496"/>
      <c r="H12" s="1" t="s">
        <v>111</v>
      </c>
      <c r="I12" s="1" t="s">
        <v>100</v>
      </c>
      <c r="J12" s="1" t="s">
        <v>112</v>
      </c>
      <c r="K12" s="1" t="s">
        <v>19</v>
      </c>
      <c r="L12" s="480"/>
      <c r="M12" s="483"/>
    </row>
    <row r="13" spans="6:13" ht="30">
      <c r="F13" s="464"/>
      <c r="G13" s="496"/>
      <c r="H13" s="1" t="s">
        <v>113</v>
      </c>
      <c r="I13" s="1" t="s">
        <v>100</v>
      </c>
      <c r="J13" s="10" t="s">
        <v>114</v>
      </c>
      <c r="K13" s="10" t="s">
        <v>115</v>
      </c>
      <c r="L13" s="480"/>
      <c r="M13" s="483"/>
    </row>
    <row r="14" spans="6:13">
      <c r="F14" s="464"/>
      <c r="G14" s="496"/>
      <c r="H14" s="1" t="s">
        <v>116</v>
      </c>
      <c r="I14" s="1" t="s">
        <v>100</v>
      </c>
      <c r="J14" s="1" t="s">
        <v>104</v>
      </c>
      <c r="K14" s="1" t="s">
        <v>105</v>
      </c>
      <c r="L14" s="480"/>
      <c r="M14" s="483"/>
    </row>
    <row r="15" spans="6:13">
      <c r="F15" s="464"/>
      <c r="G15" s="496"/>
      <c r="H15" s="1" t="s">
        <v>117</v>
      </c>
      <c r="I15" s="1" t="s">
        <v>100</v>
      </c>
      <c r="J15" s="1" t="s">
        <v>104</v>
      </c>
      <c r="K15" s="1" t="s">
        <v>105</v>
      </c>
      <c r="L15" s="480"/>
      <c r="M15" s="483"/>
    </row>
    <row r="16" spans="6:13">
      <c r="F16" s="464"/>
      <c r="G16" s="496"/>
      <c r="H16" s="1" t="s">
        <v>118</v>
      </c>
      <c r="I16" s="1" t="s">
        <v>100</v>
      </c>
      <c r="J16" s="1" t="s">
        <v>104</v>
      </c>
      <c r="K16" s="1" t="s">
        <v>19</v>
      </c>
      <c r="L16" s="480"/>
      <c r="M16" s="483"/>
    </row>
    <row r="17" spans="6:19" ht="15.75" thickBot="1">
      <c r="F17" s="465"/>
      <c r="G17" s="497"/>
      <c r="H17" s="15" t="s">
        <v>119</v>
      </c>
      <c r="I17" s="15" t="s">
        <v>100</v>
      </c>
      <c r="J17" s="15" t="s">
        <v>104</v>
      </c>
      <c r="K17" s="15" t="s">
        <v>27</v>
      </c>
      <c r="L17" s="481"/>
      <c r="M17" s="484"/>
    </row>
    <row r="18" spans="6:19">
      <c r="F18" s="485">
        <v>44676</v>
      </c>
      <c r="G18" s="488" t="s">
        <v>127</v>
      </c>
      <c r="H18" s="4" t="s">
        <v>129</v>
      </c>
      <c r="I18" s="4" t="s">
        <v>128</v>
      </c>
      <c r="J18" s="4" t="s">
        <v>130</v>
      </c>
      <c r="K18" s="4" t="s">
        <v>131</v>
      </c>
      <c r="L18" s="494" t="s">
        <v>182</v>
      </c>
      <c r="M18" s="491" t="s">
        <v>153</v>
      </c>
    </row>
    <row r="19" spans="6:19" ht="30">
      <c r="F19" s="486"/>
      <c r="G19" s="489"/>
      <c r="H19" s="1" t="s">
        <v>132</v>
      </c>
      <c r="I19" s="1" t="s">
        <v>128</v>
      </c>
      <c r="J19" s="10" t="s">
        <v>133</v>
      </c>
      <c r="K19" s="10" t="s">
        <v>134</v>
      </c>
      <c r="L19" s="494"/>
      <c r="M19" s="492"/>
    </row>
    <row r="20" spans="6:19">
      <c r="F20" s="486"/>
      <c r="G20" s="489"/>
      <c r="H20" s="1" t="s">
        <v>135</v>
      </c>
      <c r="I20" s="1" t="s">
        <v>128</v>
      </c>
      <c r="J20" s="1" t="s">
        <v>136</v>
      </c>
      <c r="K20" s="1" t="s">
        <v>134</v>
      </c>
      <c r="L20" s="494"/>
      <c r="M20" s="492"/>
    </row>
    <row r="21" spans="6:19">
      <c r="F21" s="486"/>
      <c r="G21" s="489"/>
      <c r="H21" s="1" t="s">
        <v>137</v>
      </c>
      <c r="I21" s="1" t="s">
        <v>128</v>
      </c>
      <c r="J21" s="1" t="s">
        <v>104</v>
      </c>
      <c r="K21" s="1" t="s">
        <v>134</v>
      </c>
      <c r="L21" s="494"/>
      <c r="M21" s="492"/>
    </row>
    <row r="22" spans="6:19">
      <c r="F22" s="486"/>
      <c r="G22" s="489"/>
      <c r="H22" s="1" t="s">
        <v>138</v>
      </c>
      <c r="I22" s="1" t="s">
        <v>128</v>
      </c>
      <c r="J22" s="1" t="s">
        <v>139</v>
      </c>
      <c r="K22" s="1" t="s">
        <v>134</v>
      </c>
      <c r="L22" s="494"/>
      <c r="M22" s="492"/>
    </row>
    <row r="23" spans="6:19">
      <c r="F23" s="486"/>
      <c r="G23" s="489"/>
      <c r="H23" s="1" t="s">
        <v>140</v>
      </c>
      <c r="I23" s="1" t="s">
        <v>128</v>
      </c>
      <c r="J23" s="1" t="s">
        <v>104</v>
      </c>
      <c r="K23" s="1" t="s">
        <v>141</v>
      </c>
      <c r="L23" s="494"/>
      <c r="M23" s="492"/>
    </row>
    <row r="24" spans="6:19">
      <c r="F24" s="486"/>
      <c r="G24" s="489"/>
      <c r="H24" s="1" t="s">
        <v>142</v>
      </c>
      <c r="I24" s="1" t="s">
        <v>128</v>
      </c>
      <c r="J24" s="1" t="s">
        <v>104</v>
      </c>
      <c r="K24" s="1" t="s">
        <v>134</v>
      </c>
      <c r="L24" s="494"/>
      <c r="M24" s="492"/>
    </row>
    <row r="25" spans="6:19">
      <c r="F25" s="486"/>
      <c r="G25" s="489"/>
      <c r="H25" s="1" t="s">
        <v>143</v>
      </c>
      <c r="I25" s="1" t="s">
        <v>128</v>
      </c>
      <c r="J25" s="1" t="s">
        <v>104</v>
      </c>
      <c r="K25" s="1" t="s">
        <v>144</v>
      </c>
      <c r="L25" s="494"/>
      <c r="M25" s="492"/>
    </row>
    <row r="26" spans="6:19" ht="30">
      <c r="F26" s="486"/>
      <c r="G26" s="489"/>
      <c r="H26" s="1" t="s">
        <v>145</v>
      </c>
      <c r="I26" s="1" t="s">
        <v>128</v>
      </c>
      <c r="J26" s="10" t="s">
        <v>147</v>
      </c>
      <c r="K26" s="1" t="s">
        <v>146</v>
      </c>
      <c r="L26" s="494"/>
      <c r="M26" s="492"/>
    </row>
    <row r="27" spans="6:19" ht="30">
      <c r="F27" s="486"/>
      <c r="G27" s="489"/>
      <c r="H27" s="1" t="s">
        <v>148</v>
      </c>
      <c r="I27" s="1" t="s">
        <v>128</v>
      </c>
      <c r="J27" s="10" t="s">
        <v>149</v>
      </c>
      <c r="K27" s="1" t="s">
        <v>150</v>
      </c>
      <c r="L27" s="494"/>
      <c r="M27" s="492"/>
    </row>
    <row r="28" spans="6:19" ht="15.75" thickBot="1">
      <c r="F28" s="487"/>
      <c r="G28" s="490"/>
      <c r="H28" s="52" t="s">
        <v>151</v>
      </c>
      <c r="I28" s="52" t="s">
        <v>128</v>
      </c>
      <c r="J28" s="53" t="s">
        <v>152</v>
      </c>
      <c r="K28" s="52" t="s">
        <v>134</v>
      </c>
      <c r="L28" s="494"/>
      <c r="M28" s="493"/>
    </row>
    <row r="29" spans="6:19">
      <c r="F29" s="500">
        <v>44677</v>
      </c>
      <c r="G29" s="495" t="s">
        <v>165</v>
      </c>
      <c r="H29" s="11" t="s">
        <v>166</v>
      </c>
      <c r="I29" s="11" t="s">
        <v>100</v>
      </c>
      <c r="J29" s="12" t="s">
        <v>130</v>
      </c>
      <c r="K29" s="11" t="s">
        <v>19</v>
      </c>
      <c r="L29" s="495" t="s">
        <v>120</v>
      </c>
      <c r="M29" s="499" t="s">
        <v>183</v>
      </c>
    </row>
    <row r="30" spans="6:19">
      <c r="F30" s="486"/>
      <c r="G30" s="496"/>
      <c r="H30" s="1" t="s">
        <v>167</v>
      </c>
      <c r="I30" s="1" t="s">
        <v>100</v>
      </c>
      <c r="J30" s="10" t="s">
        <v>130</v>
      </c>
      <c r="K30" s="1" t="s">
        <v>90</v>
      </c>
      <c r="L30" s="496"/>
      <c r="M30" s="492"/>
      <c r="Q30" t="s">
        <v>269</v>
      </c>
      <c r="R30" t="s">
        <v>270</v>
      </c>
      <c r="S30" t="s">
        <v>271</v>
      </c>
    </row>
    <row r="31" spans="6:19">
      <c r="F31" s="486"/>
      <c r="G31" s="496"/>
      <c r="H31" s="1" t="s">
        <v>168</v>
      </c>
      <c r="I31" s="1" t="s">
        <v>100</v>
      </c>
      <c r="J31" s="10" t="s">
        <v>104</v>
      </c>
      <c r="K31" s="1" t="s">
        <v>169</v>
      </c>
      <c r="L31" s="496"/>
      <c r="M31" s="492"/>
      <c r="Q31" t="s">
        <v>100</v>
      </c>
      <c r="R31" t="s">
        <v>267</v>
      </c>
      <c r="S31" t="s">
        <v>268</v>
      </c>
    </row>
    <row r="32" spans="6:19">
      <c r="F32" s="486"/>
      <c r="G32" s="496"/>
      <c r="H32" s="1" t="s">
        <v>170</v>
      </c>
      <c r="I32" s="1" t="s">
        <v>100</v>
      </c>
      <c r="J32" s="10" t="s">
        <v>104</v>
      </c>
      <c r="K32" s="1" t="s">
        <v>110</v>
      </c>
      <c r="L32" s="496"/>
      <c r="M32" s="492"/>
    </row>
    <row r="33" spans="6:13">
      <c r="F33" s="486"/>
      <c r="G33" s="496"/>
      <c r="H33" s="1" t="s">
        <v>171</v>
      </c>
      <c r="I33" s="1" t="s">
        <v>100</v>
      </c>
      <c r="J33" s="10" t="s">
        <v>104</v>
      </c>
      <c r="K33" s="1" t="s">
        <v>172</v>
      </c>
      <c r="L33" s="496"/>
      <c r="M33" s="492"/>
    </row>
    <row r="34" spans="6:13">
      <c r="F34" s="486"/>
      <c r="G34" s="496"/>
      <c r="H34" s="1" t="s">
        <v>173</v>
      </c>
      <c r="I34" s="1" t="s">
        <v>100</v>
      </c>
      <c r="J34" s="10" t="s">
        <v>104</v>
      </c>
      <c r="K34" s="1" t="s">
        <v>19</v>
      </c>
      <c r="L34" s="496"/>
      <c r="M34" s="492"/>
    </row>
    <row r="35" spans="6:13">
      <c r="F35" s="486"/>
      <c r="G35" s="496"/>
      <c r="H35" s="1" t="s">
        <v>174</v>
      </c>
      <c r="I35" s="1" t="s">
        <v>100</v>
      </c>
      <c r="J35" s="10" t="s">
        <v>104</v>
      </c>
      <c r="K35" s="1" t="s">
        <v>19</v>
      </c>
      <c r="L35" s="496"/>
      <c r="M35" s="492"/>
    </row>
    <row r="36" spans="6:13">
      <c r="F36" s="486"/>
      <c r="G36" s="496"/>
      <c r="H36" s="1" t="s">
        <v>178</v>
      </c>
      <c r="I36" s="1" t="s">
        <v>100</v>
      </c>
      <c r="J36" s="10" t="s">
        <v>104</v>
      </c>
      <c r="K36" s="1" t="s">
        <v>179</v>
      </c>
      <c r="L36" s="496"/>
      <c r="M36" s="492"/>
    </row>
    <row r="37" spans="6:13">
      <c r="F37" s="486"/>
      <c r="G37" s="496"/>
      <c r="H37" s="1" t="s">
        <v>180</v>
      </c>
      <c r="I37" s="1" t="s">
        <v>100</v>
      </c>
      <c r="J37" s="10" t="s">
        <v>104</v>
      </c>
      <c r="K37" s="1" t="s">
        <v>179</v>
      </c>
      <c r="L37" s="496"/>
      <c r="M37" s="492"/>
    </row>
    <row r="38" spans="6:13" ht="15.75" thickBot="1">
      <c r="F38" s="501"/>
      <c r="G38" s="497"/>
      <c r="H38" s="15" t="s">
        <v>181</v>
      </c>
      <c r="I38" s="15" t="s">
        <v>100</v>
      </c>
      <c r="J38" s="79" t="s">
        <v>104</v>
      </c>
      <c r="K38" s="15" t="s">
        <v>19</v>
      </c>
      <c r="L38" s="497"/>
      <c r="M38" s="502"/>
    </row>
    <row r="39" spans="6:13" ht="14.45" customHeight="1">
      <c r="F39" s="470">
        <v>44679</v>
      </c>
      <c r="G39" s="506" t="s">
        <v>165</v>
      </c>
      <c r="H39" s="6" t="s">
        <v>263</v>
      </c>
      <c r="I39" s="6" t="s">
        <v>100</v>
      </c>
      <c r="J39" s="78" t="s">
        <v>104</v>
      </c>
      <c r="K39" s="6" t="s">
        <v>172</v>
      </c>
      <c r="L39" s="508" t="s">
        <v>120</v>
      </c>
      <c r="M39" s="504" t="s">
        <v>183</v>
      </c>
    </row>
    <row r="40" spans="6:13">
      <c r="F40" s="471"/>
      <c r="G40" s="507"/>
      <c r="H40" s="29" t="s">
        <v>264</v>
      </c>
      <c r="I40" s="29" t="s">
        <v>100</v>
      </c>
      <c r="J40" s="77" t="s">
        <v>104</v>
      </c>
      <c r="K40" s="29" t="s">
        <v>265</v>
      </c>
      <c r="L40" s="509"/>
      <c r="M40" s="505"/>
    </row>
    <row r="41" spans="6:13">
      <c r="F41" s="471"/>
      <c r="G41" s="507"/>
      <c r="H41" s="29" t="s">
        <v>266</v>
      </c>
      <c r="I41" s="29" t="s">
        <v>100</v>
      </c>
      <c r="J41" s="77" t="s">
        <v>112</v>
      </c>
      <c r="K41" s="29" t="s">
        <v>179</v>
      </c>
      <c r="L41" s="509"/>
      <c r="M41" s="505"/>
    </row>
    <row r="42" spans="6:13">
      <c r="F42" s="471"/>
      <c r="G42" s="507"/>
      <c r="H42" s="29" t="s">
        <v>272</v>
      </c>
      <c r="I42" s="29" t="s">
        <v>100</v>
      </c>
      <c r="J42" s="77" t="s">
        <v>104</v>
      </c>
      <c r="K42" s="29" t="s">
        <v>216</v>
      </c>
      <c r="L42" s="509"/>
      <c r="M42" s="505"/>
    </row>
    <row r="43" spans="6:13">
      <c r="F43" s="471"/>
      <c r="G43" s="507"/>
      <c r="H43" s="29" t="s">
        <v>273</v>
      </c>
      <c r="I43" s="29" t="s">
        <v>100</v>
      </c>
      <c r="J43" s="77" t="s">
        <v>104</v>
      </c>
      <c r="K43" s="29" t="s">
        <v>179</v>
      </c>
      <c r="L43" s="509"/>
      <c r="M43" s="505"/>
    </row>
    <row r="44" spans="6:13">
      <c r="F44" s="471"/>
      <c r="G44" s="507"/>
      <c r="H44" s="29" t="s">
        <v>274</v>
      </c>
      <c r="I44" s="29" t="s">
        <v>100</v>
      </c>
      <c r="J44" s="77" t="s">
        <v>104</v>
      </c>
      <c r="K44" s="29" t="s">
        <v>276</v>
      </c>
      <c r="L44" s="509"/>
      <c r="M44" s="505"/>
    </row>
    <row r="45" spans="6:13">
      <c r="F45" s="471"/>
      <c r="G45" s="507"/>
      <c r="H45" s="29" t="s">
        <v>277</v>
      </c>
      <c r="I45" s="29" t="s">
        <v>100</v>
      </c>
      <c r="J45" s="77" t="s">
        <v>104</v>
      </c>
      <c r="K45" s="29" t="s">
        <v>276</v>
      </c>
      <c r="L45" s="509"/>
      <c r="M45" s="505"/>
    </row>
    <row r="46" spans="6:13">
      <c r="F46" s="471"/>
      <c r="G46" s="507"/>
      <c r="H46" s="29" t="s">
        <v>278</v>
      </c>
      <c r="I46" s="29" t="s">
        <v>100</v>
      </c>
      <c r="J46" s="77" t="s">
        <v>104</v>
      </c>
      <c r="K46" s="29" t="s">
        <v>179</v>
      </c>
      <c r="L46" s="509"/>
      <c r="M46" s="505"/>
    </row>
    <row r="47" spans="6:13">
      <c r="F47" s="471"/>
      <c r="G47" s="507"/>
      <c r="H47" s="29" t="s">
        <v>279</v>
      </c>
      <c r="I47" s="29" t="s">
        <v>100</v>
      </c>
      <c r="J47" s="77" t="s">
        <v>104</v>
      </c>
      <c r="K47" s="29" t="s">
        <v>179</v>
      </c>
      <c r="L47" s="509"/>
      <c r="M47" s="505"/>
    </row>
    <row r="48" spans="6:13">
      <c r="F48" s="471"/>
      <c r="G48" s="507"/>
      <c r="H48" s="29" t="s">
        <v>280</v>
      </c>
      <c r="I48" s="29" t="s">
        <v>100</v>
      </c>
      <c r="J48" s="77" t="s">
        <v>104</v>
      </c>
      <c r="K48" s="29" t="s">
        <v>172</v>
      </c>
      <c r="L48" s="509"/>
      <c r="M48" s="505"/>
    </row>
    <row r="49" spans="6:18" ht="15.75" thickBot="1">
      <c r="F49" s="471"/>
      <c r="G49" s="507"/>
      <c r="H49" s="29" t="s">
        <v>281</v>
      </c>
      <c r="I49" s="29" t="s">
        <v>100</v>
      </c>
      <c r="J49" s="77" t="s">
        <v>104</v>
      </c>
      <c r="K49" s="29" t="s">
        <v>19</v>
      </c>
      <c r="L49" s="509"/>
      <c r="M49" s="505"/>
    </row>
    <row r="50" spans="6:18">
      <c r="F50" s="463">
        <v>44679</v>
      </c>
      <c r="G50" s="495" t="s">
        <v>98</v>
      </c>
      <c r="H50" s="11" t="s">
        <v>288</v>
      </c>
      <c r="I50" s="11" t="s">
        <v>100</v>
      </c>
      <c r="J50" s="12" t="s">
        <v>104</v>
      </c>
      <c r="K50" s="11" t="s">
        <v>105</v>
      </c>
      <c r="L50" s="495" t="s">
        <v>182</v>
      </c>
      <c r="M50" s="499" t="s">
        <v>310</v>
      </c>
    </row>
    <row r="51" spans="6:18">
      <c r="F51" s="464"/>
      <c r="G51" s="496"/>
      <c r="H51" s="1" t="s">
        <v>292</v>
      </c>
      <c r="I51" s="1" t="s">
        <v>100</v>
      </c>
      <c r="J51" s="10" t="s">
        <v>104</v>
      </c>
      <c r="K51" s="1" t="s">
        <v>293</v>
      </c>
      <c r="L51" s="496"/>
      <c r="M51" s="492"/>
      <c r="N51" t="s">
        <v>294</v>
      </c>
      <c r="R51" s="83" t="s">
        <v>295</v>
      </c>
    </row>
    <row r="52" spans="6:18">
      <c r="F52" s="464"/>
      <c r="G52" s="496"/>
      <c r="H52" s="1" t="s">
        <v>296</v>
      </c>
      <c r="I52" s="1" t="s">
        <v>100</v>
      </c>
      <c r="J52" s="10" t="s">
        <v>104</v>
      </c>
      <c r="K52" s="1" t="s">
        <v>105</v>
      </c>
      <c r="L52" s="496"/>
      <c r="M52" s="492"/>
    </row>
    <row r="53" spans="6:18">
      <c r="F53" s="464"/>
      <c r="G53" s="496"/>
      <c r="H53" s="1" t="s">
        <v>297</v>
      </c>
      <c r="I53" s="1" t="s">
        <v>100</v>
      </c>
      <c r="J53" s="10" t="s">
        <v>104</v>
      </c>
      <c r="K53" s="1" t="s">
        <v>105</v>
      </c>
      <c r="L53" s="496"/>
      <c r="M53" s="492"/>
    </row>
    <row r="54" spans="6:18">
      <c r="F54" s="464"/>
      <c r="G54" s="496"/>
      <c r="H54" s="1" t="s">
        <v>298</v>
      </c>
      <c r="I54" s="1" t="s">
        <v>100</v>
      </c>
      <c r="J54" s="10" t="s">
        <v>104</v>
      </c>
      <c r="K54" s="1" t="s">
        <v>27</v>
      </c>
      <c r="L54" s="496"/>
      <c r="M54" s="492"/>
      <c r="N54" t="s">
        <v>299</v>
      </c>
    </row>
    <row r="55" spans="6:18">
      <c r="F55" s="464"/>
      <c r="G55" s="496"/>
      <c r="H55" s="1" t="s">
        <v>302</v>
      </c>
      <c r="I55" s="1" t="s">
        <v>100</v>
      </c>
      <c r="J55" s="10" t="s">
        <v>104</v>
      </c>
      <c r="K55" s="1" t="s">
        <v>24</v>
      </c>
      <c r="L55" s="496"/>
      <c r="M55" s="492"/>
    </row>
    <row r="56" spans="6:18">
      <c r="F56" s="464"/>
      <c r="G56" s="496"/>
      <c r="H56" s="1" t="s">
        <v>303</v>
      </c>
      <c r="I56" s="1" t="s">
        <v>100</v>
      </c>
      <c r="J56" s="10" t="s">
        <v>305</v>
      </c>
      <c r="K56" s="1" t="s">
        <v>216</v>
      </c>
      <c r="L56" s="496"/>
      <c r="M56" s="492"/>
      <c r="N56" t="s">
        <v>304</v>
      </c>
    </row>
    <row r="57" spans="6:18">
      <c r="F57" s="464"/>
      <c r="G57" s="496"/>
      <c r="H57" s="1" t="s">
        <v>306</v>
      </c>
      <c r="I57" s="1" t="s">
        <v>100</v>
      </c>
      <c r="J57" s="10" t="s">
        <v>104</v>
      </c>
      <c r="K57" s="1" t="s">
        <v>105</v>
      </c>
      <c r="L57" s="496"/>
      <c r="M57" s="492"/>
    </row>
    <row r="58" spans="6:18">
      <c r="F58" s="464"/>
      <c r="G58" s="496"/>
      <c r="H58" s="1" t="s">
        <v>307</v>
      </c>
      <c r="I58" s="1" t="s">
        <v>100</v>
      </c>
      <c r="J58" s="10" t="s">
        <v>104</v>
      </c>
      <c r="K58" s="1" t="s">
        <v>105</v>
      </c>
      <c r="L58" s="496"/>
      <c r="M58" s="492"/>
    </row>
    <row r="59" spans="6:18">
      <c r="F59" s="464"/>
      <c r="G59" s="496"/>
      <c r="H59" s="1" t="s">
        <v>308</v>
      </c>
      <c r="I59" s="1" t="s">
        <v>100</v>
      </c>
      <c r="J59" s="10" t="s">
        <v>104</v>
      </c>
      <c r="K59" s="1" t="s">
        <v>309</v>
      </c>
      <c r="L59" s="496"/>
      <c r="M59" s="492"/>
    </row>
    <row r="60" spans="6:18" ht="15.75" thickBot="1">
      <c r="F60" s="503"/>
      <c r="G60" s="498"/>
      <c r="H60" s="52"/>
      <c r="I60" s="52"/>
      <c r="J60" s="52"/>
      <c r="K60" s="52"/>
      <c r="L60" s="498"/>
      <c r="M60" s="493"/>
    </row>
    <row r="61" spans="6:18">
      <c r="F61" s="470">
        <v>44692</v>
      </c>
      <c r="G61" s="470" t="s">
        <v>628</v>
      </c>
      <c r="H61" s="11" t="s">
        <v>513</v>
      </c>
      <c r="I61" s="11" t="s">
        <v>629</v>
      </c>
      <c r="J61" s="12" t="s">
        <v>104</v>
      </c>
      <c r="K61" s="11" t="s">
        <v>144</v>
      </c>
      <c r="L61" s="495" t="s">
        <v>120</v>
      </c>
      <c r="M61" s="499" t="s">
        <v>183</v>
      </c>
    </row>
    <row r="62" spans="6:18">
      <c r="F62" s="471"/>
      <c r="G62" s="471"/>
      <c r="H62" s="1" t="s">
        <v>171</v>
      </c>
      <c r="I62" s="1" t="s">
        <v>629</v>
      </c>
      <c r="J62" s="10" t="s">
        <v>630</v>
      </c>
      <c r="K62" s="1" t="s">
        <v>631</v>
      </c>
      <c r="L62" s="496"/>
      <c r="M62" s="492"/>
    </row>
    <row r="63" spans="6:18">
      <c r="F63" s="471"/>
      <c r="G63" s="471"/>
      <c r="H63" s="1" t="s">
        <v>264</v>
      </c>
      <c r="I63" s="1" t="s">
        <v>629</v>
      </c>
      <c r="J63" s="10" t="s">
        <v>130</v>
      </c>
      <c r="K63" s="1" t="s">
        <v>134</v>
      </c>
      <c r="L63" s="496"/>
      <c r="M63" s="492"/>
    </row>
    <row r="64" spans="6:18">
      <c r="F64" s="471"/>
      <c r="G64" s="471"/>
      <c r="H64" s="1" t="s">
        <v>279</v>
      </c>
      <c r="I64" s="1" t="s">
        <v>629</v>
      </c>
      <c r="J64" s="10" t="s">
        <v>130</v>
      </c>
      <c r="K64" s="1" t="s">
        <v>141</v>
      </c>
      <c r="L64" s="496"/>
      <c r="M64" s="492"/>
    </row>
    <row r="65" spans="4:14">
      <c r="F65" s="471"/>
      <c r="G65" s="471"/>
      <c r="H65" s="1" t="s">
        <v>632</v>
      </c>
      <c r="I65" s="1" t="s">
        <v>629</v>
      </c>
      <c r="J65" s="10" t="s">
        <v>104</v>
      </c>
      <c r="K65" s="1" t="s">
        <v>144</v>
      </c>
      <c r="L65" s="496"/>
      <c r="M65" s="492"/>
    </row>
    <row r="66" spans="4:14">
      <c r="F66" s="471"/>
      <c r="G66" s="471"/>
      <c r="H66" s="1" t="s">
        <v>633</v>
      </c>
      <c r="I66" s="1" t="s">
        <v>629</v>
      </c>
      <c r="J66" s="10" t="s">
        <v>104</v>
      </c>
      <c r="K66" s="1" t="s">
        <v>134</v>
      </c>
      <c r="L66" s="496"/>
      <c r="M66" s="492"/>
    </row>
    <row r="67" spans="4:14">
      <c r="D67" t="s">
        <v>635</v>
      </c>
      <c r="F67" s="471"/>
      <c r="G67" s="471"/>
      <c r="H67" s="1" t="s">
        <v>634</v>
      </c>
      <c r="I67" s="1" t="s">
        <v>629</v>
      </c>
      <c r="J67" s="10" t="s">
        <v>104</v>
      </c>
      <c r="K67" s="1" t="s">
        <v>131</v>
      </c>
      <c r="L67" s="496"/>
      <c r="M67" s="492"/>
    </row>
    <row r="68" spans="4:14">
      <c r="D68" t="s">
        <v>636</v>
      </c>
      <c r="F68" s="471"/>
      <c r="G68" s="471"/>
      <c r="H68" s="1" t="s">
        <v>637</v>
      </c>
      <c r="I68" s="1" t="s">
        <v>629</v>
      </c>
      <c r="J68" s="10" t="s">
        <v>104</v>
      </c>
      <c r="K68" s="1" t="s">
        <v>131</v>
      </c>
      <c r="L68" s="496"/>
      <c r="M68" s="492"/>
    </row>
    <row r="69" spans="4:14" ht="15.75" thickBot="1">
      <c r="F69" s="471"/>
      <c r="G69" s="471"/>
      <c r="H69" s="52" t="s">
        <v>638</v>
      </c>
      <c r="I69" s="52" t="s">
        <v>629</v>
      </c>
      <c r="J69" s="53" t="s">
        <v>104</v>
      </c>
      <c r="K69" s="52" t="s">
        <v>131</v>
      </c>
      <c r="L69" s="498"/>
      <c r="M69" s="493"/>
    </row>
    <row r="70" spans="4:14">
      <c r="F70" s="463">
        <v>44692</v>
      </c>
      <c r="G70" s="511" t="s">
        <v>127</v>
      </c>
      <c r="H70" s="11" t="s">
        <v>639</v>
      </c>
      <c r="I70" s="11" t="s">
        <v>629</v>
      </c>
      <c r="J70" s="12" t="s">
        <v>104</v>
      </c>
      <c r="K70" s="11" t="s">
        <v>640</v>
      </c>
      <c r="L70" s="511" t="s">
        <v>120</v>
      </c>
      <c r="M70" s="510" t="s">
        <v>183</v>
      </c>
    </row>
    <row r="71" spans="4:14">
      <c r="F71" s="464"/>
      <c r="G71" s="496"/>
      <c r="H71" s="1" t="s">
        <v>60</v>
      </c>
      <c r="I71" s="1" t="s">
        <v>629</v>
      </c>
      <c r="J71" s="10" t="s">
        <v>104</v>
      </c>
      <c r="K71" s="1" t="s">
        <v>141</v>
      </c>
      <c r="L71" s="496"/>
      <c r="M71" s="492"/>
    </row>
    <row r="72" spans="4:14">
      <c r="F72" s="464"/>
      <c r="G72" s="496"/>
      <c r="H72" s="1" t="s">
        <v>303</v>
      </c>
      <c r="I72" s="1" t="s">
        <v>629</v>
      </c>
      <c r="J72" s="10" t="s">
        <v>104</v>
      </c>
      <c r="K72" s="1" t="s">
        <v>134</v>
      </c>
      <c r="L72" s="496"/>
      <c r="M72" s="492"/>
    </row>
    <row r="73" spans="4:14">
      <c r="F73" s="464"/>
      <c r="G73" s="496"/>
      <c r="H73" s="1" t="s">
        <v>650</v>
      </c>
      <c r="I73" s="1" t="s">
        <v>629</v>
      </c>
      <c r="J73" s="10" t="s">
        <v>104</v>
      </c>
      <c r="K73" s="184" t="s">
        <v>651</v>
      </c>
      <c r="L73" s="496"/>
      <c r="M73" s="492"/>
    </row>
    <row r="74" spans="4:14">
      <c r="F74" s="464"/>
      <c r="G74" s="496"/>
      <c r="H74" s="1" t="s">
        <v>652</v>
      </c>
      <c r="I74" s="1" t="s">
        <v>629</v>
      </c>
      <c r="J74" s="10" t="s">
        <v>104</v>
      </c>
      <c r="K74" s="1" t="s">
        <v>141</v>
      </c>
      <c r="L74" s="496"/>
      <c r="M74" s="492"/>
    </row>
    <row r="75" spans="4:14">
      <c r="F75" s="464"/>
      <c r="G75" s="496"/>
      <c r="H75" s="1" t="s">
        <v>653</v>
      </c>
      <c r="I75" s="1" t="s">
        <v>629</v>
      </c>
      <c r="J75" s="10" t="s">
        <v>104</v>
      </c>
      <c r="K75" s="1" t="s">
        <v>422</v>
      </c>
      <c r="L75" s="496"/>
      <c r="M75" s="492"/>
    </row>
    <row r="76" spans="4:14">
      <c r="D76" t="s">
        <v>635</v>
      </c>
      <c r="F76" s="464"/>
      <c r="G76" s="496"/>
      <c r="H76" s="1" t="s">
        <v>654</v>
      </c>
      <c r="I76" s="1" t="s">
        <v>629</v>
      </c>
      <c r="J76" s="10" t="s">
        <v>104</v>
      </c>
      <c r="K76" s="1" t="s">
        <v>422</v>
      </c>
      <c r="L76" s="496"/>
      <c r="M76" s="492"/>
    </row>
    <row r="77" spans="4:14">
      <c r="D77" t="s">
        <v>636</v>
      </c>
      <c r="F77" s="464"/>
      <c r="G77" s="496"/>
      <c r="H77" s="1" t="s">
        <v>655</v>
      </c>
      <c r="I77" s="1" t="s">
        <v>629</v>
      </c>
      <c r="J77" s="10" t="s">
        <v>104</v>
      </c>
      <c r="K77" s="1" t="s">
        <v>131</v>
      </c>
      <c r="L77" s="496"/>
      <c r="M77" s="492"/>
    </row>
    <row r="78" spans="4:14">
      <c r="F78" s="464"/>
      <c r="G78" s="496"/>
      <c r="H78" s="1" t="s">
        <v>656</v>
      </c>
      <c r="I78" s="1" t="s">
        <v>629</v>
      </c>
      <c r="J78" s="10" t="s">
        <v>104</v>
      </c>
      <c r="K78" s="1" t="s">
        <v>131</v>
      </c>
      <c r="L78" s="496"/>
      <c r="M78" s="492"/>
    </row>
    <row r="79" spans="4:14" ht="15.75" thickBot="1">
      <c r="F79" s="503"/>
      <c r="G79" s="498"/>
      <c r="H79" s="52" t="s">
        <v>657</v>
      </c>
      <c r="I79" s="52" t="s">
        <v>629</v>
      </c>
      <c r="J79" s="53" t="s">
        <v>104</v>
      </c>
      <c r="K79" s="52" t="s">
        <v>131</v>
      </c>
      <c r="L79" s="498"/>
      <c r="M79" s="493"/>
    </row>
    <row r="80" spans="4:14" ht="28.9" customHeight="1">
      <c r="F80" s="463">
        <v>44701</v>
      </c>
      <c r="G80" s="495" t="s">
        <v>816</v>
      </c>
      <c r="H80" s="11" t="s">
        <v>818</v>
      </c>
      <c r="I80" s="11" t="s">
        <v>817</v>
      </c>
      <c r="J80" s="12" t="s">
        <v>821</v>
      </c>
      <c r="K80" s="11" t="s">
        <v>141</v>
      </c>
      <c r="L80" s="495" t="s">
        <v>182</v>
      </c>
      <c r="M80" s="499" t="s">
        <v>847</v>
      </c>
      <c r="N80" t="s">
        <v>820</v>
      </c>
    </row>
    <row r="81" spans="6:14">
      <c r="F81" s="464"/>
      <c r="G81" s="496"/>
      <c r="H81" s="1" t="s">
        <v>822</v>
      </c>
      <c r="I81" s="1" t="s">
        <v>817</v>
      </c>
      <c r="J81" s="10" t="s">
        <v>823</v>
      </c>
      <c r="K81" s="1" t="s">
        <v>141</v>
      </c>
      <c r="L81" s="496"/>
      <c r="M81" s="492"/>
    </row>
    <row r="82" spans="6:14">
      <c r="F82" s="464"/>
      <c r="G82" s="496"/>
      <c r="H82" s="1" t="s">
        <v>379</v>
      </c>
      <c r="I82" s="1" t="s">
        <v>817</v>
      </c>
      <c r="J82" s="10" t="s">
        <v>130</v>
      </c>
      <c r="K82" s="184" t="s">
        <v>651</v>
      </c>
      <c r="L82" s="496"/>
      <c r="M82" s="492"/>
    </row>
    <row r="83" spans="6:14">
      <c r="F83" s="464"/>
      <c r="G83" s="496"/>
      <c r="H83" s="1" t="s">
        <v>824</v>
      </c>
      <c r="I83" s="1" t="s">
        <v>817</v>
      </c>
      <c r="J83" s="10" t="s">
        <v>130</v>
      </c>
      <c r="K83" s="184" t="s">
        <v>651</v>
      </c>
      <c r="L83" s="496"/>
      <c r="M83" s="492"/>
    </row>
    <row r="84" spans="6:14">
      <c r="F84" s="464"/>
      <c r="G84" s="496"/>
      <c r="H84" s="1" t="s">
        <v>143</v>
      </c>
      <c r="I84" s="1" t="s">
        <v>817</v>
      </c>
      <c r="J84" s="10" t="s">
        <v>130</v>
      </c>
      <c r="K84" s="211" t="s">
        <v>141</v>
      </c>
      <c r="L84" s="496"/>
      <c r="M84" s="492"/>
    </row>
    <row r="85" spans="6:14">
      <c r="F85" s="464"/>
      <c r="G85" s="496"/>
      <c r="H85" s="1" t="s">
        <v>827</v>
      </c>
      <c r="I85" s="1" t="s">
        <v>817</v>
      </c>
      <c r="J85" s="10" t="s">
        <v>130</v>
      </c>
      <c r="K85" s="1" t="s">
        <v>828</v>
      </c>
      <c r="L85" s="496"/>
      <c r="M85" s="492"/>
      <c r="N85" t="s">
        <v>829</v>
      </c>
    </row>
    <row r="86" spans="6:14">
      <c r="F86" s="464"/>
      <c r="G86" s="496"/>
      <c r="H86" s="1" t="s">
        <v>145</v>
      </c>
      <c r="I86" s="1" t="s">
        <v>817</v>
      </c>
      <c r="J86" s="10" t="s">
        <v>130</v>
      </c>
      <c r="K86" s="1" t="s">
        <v>141</v>
      </c>
      <c r="L86" s="496"/>
      <c r="M86" s="492"/>
    </row>
    <row r="87" spans="6:14" ht="30">
      <c r="F87" s="464"/>
      <c r="G87" s="496"/>
      <c r="H87" s="1" t="s">
        <v>148</v>
      </c>
      <c r="I87" s="1" t="s">
        <v>817</v>
      </c>
      <c r="J87" s="10" t="s">
        <v>830</v>
      </c>
      <c r="K87" s="1" t="s">
        <v>831</v>
      </c>
      <c r="L87" s="496"/>
      <c r="M87" s="492"/>
    </row>
    <row r="88" spans="6:14">
      <c r="F88" s="464"/>
      <c r="G88" s="496"/>
      <c r="H88" s="1" t="s">
        <v>835</v>
      </c>
      <c r="I88" s="1" t="s">
        <v>817</v>
      </c>
      <c r="J88" s="10" t="s">
        <v>837</v>
      </c>
      <c r="K88" s="1" t="s">
        <v>836</v>
      </c>
      <c r="L88" s="496"/>
      <c r="M88" s="492"/>
    </row>
    <row r="89" spans="6:14" ht="86.45" customHeight="1">
      <c r="F89" s="464"/>
      <c r="G89" s="496"/>
      <c r="H89" s="1" t="s">
        <v>838</v>
      </c>
      <c r="I89" s="1" t="s">
        <v>817</v>
      </c>
      <c r="J89" s="10" t="s">
        <v>839</v>
      </c>
      <c r="K89" s="1" t="s">
        <v>144</v>
      </c>
      <c r="L89" s="496"/>
      <c r="M89" s="492"/>
    </row>
    <row r="90" spans="6:14" ht="15.75" thickBot="1">
      <c r="F90" s="503"/>
      <c r="G90" s="498"/>
      <c r="H90" s="52" t="s">
        <v>846</v>
      </c>
      <c r="I90" s="52" t="s">
        <v>817</v>
      </c>
      <c r="J90" s="53" t="s">
        <v>104</v>
      </c>
      <c r="K90" s="213" t="s">
        <v>560</v>
      </c>
      <c r="L90" s="498"/>
      <c r="M90" s="493"/>
    </row>
    <row r="91" spans="6:14">
      <c r="F91" s="463">
        <v>44702</v>
      </c>
      <c r="G91" s="495" t="s">
        <v>628</v>
      </c>
      <c r="H91" s="11" t="s">
        <v>822</v>
      </c>
      <c r="I91" s="11" t="s">
        <v>848</v>
      </c>
      <c r="J91" s="12" t="s">
        <v>130</v>
      </c>
      <c r="K91" s="11" t="s">
        <v>179</v>
      </c>
      <c r="L91" s="495"/>
      <c r="M91" s="499" t="s">
        <v>873</v>
      </c>
      <c r="N91" t="s">
        <v>849</v>
      </c>
    </row>
    <row r="92" spans="6:14">
      <c r="F92" s="464"/>
      <c r="G92" s="496"/>
      <c r="H92" s="1" t="s">
        <v>379</v>
      </c>
      <c r="I92" s="1" t="s">
        <v>848</v>
      </c>
      <c r="J92" s="10" t="s">
        <v>104</v>
      </c>
      <c r="K92" s="1" t="s">
        <v>850</v>
      </c>
      <c r="L92" s="496"/>
      <c r="M92" s="492"/>
    </row>
    <row r="93" spans="6:14">
      <c r="F93" s="464"/>
      <c r="G93" s="496"/>
      <c r="H93" s="1" t="s">
        <v>851</v>
      </c>
      <c r="I93" s="1" t="s">
        <v>848</v>
      </c>
      <c r="J93" s="10" t="s">
        <v>104</v>
      </c>
      <c r="K93" s="1" t="s">
        <v>309</v>
      </c>
      <c r="L93" s="496"/>
      <c r="M93" s="492"/>
    </row>
    <row r="94" spans="6:14">
      <c r="F94" s="464"/>
      <c r="G94" s="496"/>
      <c r="H94" s="1" t="s">
        <v>824</v>
      </c>
      <c r="I94" s="1" t="s">
        <v>848</v>
      </c>
      <c r="J94" s="10" t="s">
        <v>104</v>
      </c>
      <c r="K94" s="1" t="s">
        <v>852</v>
      </c>
      <c r="L94" s="496"/>
      <c r="M94" s="492"/>
    </row>
    <row r="95" spans="6:14">
      <c r="F95" s="464"/>
      <c r="G95" s="496"/>
      <c r="H95" s="1" t="s">
        <v>835</v>
      </c>
      <c r="I95" s="1" t="s">
        <v>848</v>
      </c>
      <c r="J95" s="10" t="s">
        <v>305</v>
      </c>
      <c r="K95" s="1" t="s">
        <v>276</v>
      </c>
      <c r="L95" s="496"/>
      <c r="M95" s="492"/>
      <c r="N95" t="s">
        <v>853</v>
      </c>
    </row>
    <row r="96" spans="6:14">
      <c r="F96" s="464"/>
      <c r="G96" s="496"/>
      <c r="H96" s="1" t="s">
        <v>856</v>
      </c>
      <c r="I96" s="1" t="s">
        <v>848</v>
      </c>
      <c r="J96" s="10" t="s">
        <v>104</v>
      </c>
      <c r="K96" s="1" t="s">
        <v>172</v>
      </c>
      <c r="L96" s="496"/>
      <c r="M96" s="492"/>
    </row>
    <row r="97" spans="6:14" ht="45">
      <c r="F97" s="464"/>
      <c r="G97" s="496"/>
      <c r="H97" s="1" t="s">
        <v>151</v>
      </c>
      <c r="I97" s="1" t="s">
        <v>848</v>
      </c>
      <c r="J97" s="10" t="s">
        <v>857</v>
      </c>
      <c r="K97" s="1" t="s">
        <v>858</v>
      </c>
      <c r="L97" s="496"/>
      <c r="M97" s="492"/>
      <c r="N97" t="s">
        <v>859</v>
      </c>
    </row>
    <row r="98" spans="6:14">
      <c r="F98" s="464"/>
      <c r="G98" s="496"/>
      <c r="H98" s="1" t="s">
        <v>860</v>
      </c>
      <c r="I98" s="1" t="s">
        <v>848</v>
      </c>
      <c r="J98" s="10" t="s">
        <v>104</v>
      </c>
      <c r="K98" s="1" t="s">
        <v>189</v>
      </c>
      <c r="L98" s="496"/>
      <c r="M98" s="492"/>
    </row>
    <row r="99" spans="6:14">
      <c r="F99" s="464"/>
      <c r="G99" s="496"/>
      <c r="H99" s="1" t="s">
        <v>861</v>
      </c>
      <c r="I99" s="1" t="s">
        <v>848</v>
      </c>
      <c r="J99" s="1" t="s">
        <v>864</v>
      </c>
      <c r="K99" s="1" t="s">
        <v>863</v>
      </c>
      <c r="L99" s="496"/>
      <c r="M99" s="492"/>
    </row>
    <row r="100" spans="6:14">
      <c r="F100" s="464"/>
      <c r="G100" s="496"/>
      <c r="H100" s="1" t="s">
        <v>865</v>
      </c>
      <c r="I100" s="1" t="s">
        <v>848</v>
      </c>
      <c r="J100" s="1" t="s">
        <v>867</v>
      </c>
      <c r="K100" s="1" t="s">
        <v>866</v>
      </c>
      <c r="L100" s="496"/>
      <c r="M100" s="492"/>
    </row>
    <row r="101" spans="6:14" ht="15.75" thickBot="1">
      <c r="F101" s="503"/>
      <c r="G101" s="498"/>
      <c r="H101" s="52" t="s">
        <v>868</v>
      </c>
      <c r="I101" s="52" t="s">
        <v>848</v>
      </c>
      <c r="J101" s="53" t="s">
        <v>104</v>
      </c>
      <c r="K101" s="52" t="s">
        <v>90</v>
      </c>
      <c r="L101" s="498"/>
      <c r="M101" s="493"/>
    </row>
    <row r="102" spans="6:14">
      <c r="F102" s="463">
        <v>44702</v>
      </c>
      <c r="G102" s="495" t="s">
        <v>98</v>
      </c>
      <c r="H102" s="11" t="s">
        <v>103</v>
      </c>
      <c r="I102" s="11" t="s">
        <v>874</v>
      </c>
      <c r="J102" s="12" t="s">
        <v>104</v>
      </c>
      <c r="K102" s="11" t="s">
        <v>309</v>
      </c>
      <c r="L102" s="495" t="s">
        <v>120</v>
      </c>
      <c r="M102" s="499" t="s">
        <v>893</v>
      </c>
    </row>
    <row r="103" spans="6:14">
      <c r="F103" s="464"/>
      <c r="G103" s="496"/>
      <c r="H103" s="1" t="s">
        <v>875</v>
      </c>
      <c r="I103" s="1" t="s">
        <v>874</v>
      </c>
      <c r="J103" s="10" t="s">
        <v>104</v>
      </c>
      <c r="K103" s="1" t="s">
        <v>27</v>
      </c>
      <c r="L103" s="496"/>
      <c r="M103" s="492"/>
    </row>
    <row r="104" spans="6:14">
      <c r="F104" s="464"/>
      <c r="G104" s="496"/>
      <c r="H104" s="1" t="s">
        <v>701</v>
      </c>
      <c r="I104" s="1" t="s">
        <v>874</v>
      </c>
      <c r="J104" s="10" t="s">
        <v>112</v>
      </c>
      <c r="K104" s="1" t="s">
        <v>110</v>
      </c>
      <c r="L104" s="496"/>
      <c r="M104" s="492"/>
    </row>
    <row r="105" spans="6:14">
      <c r="F105" s="464"/>
      <c r="G105" s="496"/>
      <c r="H105" s="1" t="s">
        <v>703</v>
      </c>
      <c r="I105" s="1" t="s">
        <v>874</v>
      </c>
      <c r="J105" s="10" t="s">
        <v>104</v>
      </c>
      <c r="K105" s="1" t="s">
        <v>618</v>
      </c>
      <c r="L105" s="496"/>
      <c r="M105" s="492"/>
    </row>
    <row r="106" spans="6:14">
      <c r="F106" s="464"/>
      <c r="G106" s="496"/>
      <c r="H106" s="1" t="s">
        <v>876</v>
      </c>
      <c r="I106" s="1" t="s">
        <v>874</v>
      </c>
      <c r="J106" s="10" t="s">
        <v>305</v>
      </c>
      <c r="K106" s="1" t="s">
        <v>877</v>
      </c>
      <c r="L106" s="496"/>
      <c r="M106" s="492"/>
      <c r="N106" t="s">
        <v>878</v>
      </c>
    </row>
    <row r="107" spans="6:14">
      <c r="F107" s="464"/>
      <c r="G107" s="496"/>
      <c r="H107" s="1" t="s">
        <v>879</v>
      </c>
      <c r="I107" s="1" t="s">
        <v>874</v>
      </c>
      <c r="J107" s="10" t="s">
        <v>112</v>
      </c>
      <c r="K107" s="1" t="s">
        <v>615</v>
      </c>
      <c r="L107" s="496"/>
      <c r="M107" s="492"/>
    </row>
    <row r="108" spans="6:14">
      <c r="F108" s="464"/>
      <c r="G108" s="496"/>
      <c r="H108" s="1" t="s">
        <v>880</v>
      </c>
      <c r="I108" s="1" t="s">
        <v>874</v>
      </c>
      <c r="J108" s="10" t="s">
        <v>104</v>
      </c>
      <c r="K108" s="1" t="s">
        <v>293</v>
      </c>
      <c r="L108" s="496"/>
      <c r="M108" s="492"/>
    </row>
    <row r="109" spans="6:14" ht="30">
      <c r="F109" s="464"/>
      <c r="G109" s="496"/>
      <c r="H109" s="1" t="s">
        <v>113</v>
      </c>
      <c r="I109" s="1" t="s">
        <v>874</v>
      </c>
      <c r="J109" s="10" t="s">
        <v>881</v>
      </c>
      <c r="K109" s="1" t="s">
        <v>882</v>
      </c>
      <c r="L109" s="496"/>
      <c r="M109" s="492"/>
    </row>
    <row r="110" spans="6:14">
      <c r="F110" s="464"/>
      <c r="G110" s="496"/>
      <c r="H110" s="1" t="s">
        <v>883</v>
      </c>
      <c r="I110" s="1" t="s">
        <v>874</v>
      </c>
      <c r="J110" s="10" t="s">
        <v>104</v>
      </c>
      <c r="K110" s="1" t="s">
        <v>884</v>
      </c>
      <c r="L110" s="496"/>
      <c r="M110" s="492"/>
    </row>
    <row r="111" spans="6:14">
      <c r="F111" s="464"/>
      <c r="G111" s="496"/>
      <c r="H111" s="1" t="s">
        <v>297</v>
      </c>
      <c r="I111" s="1" t="s">
        <v>874</v>
      </c>
      <c r="J111" s="10" t="s">
        <v>104</v>
      </c>
      <c r="K111" s="1" t="s">
        <v>276</v>
      </c>
      <c r="L111" s="496"/>
      <c r="M111" s="492"/>
    </row>
    <row r="112" spans="6:14" ht="15.75" thickBot="1">
      <c r="F112" s="503"/>
      <c r="G112" s="498"/>
      <c r="H112" s="52" t="s">
        <v>302</v>
      </c>
      <c r="I112" s="52" t="s">
        <v>874</v>
      </c>
      <c r="J112" s="53" t="s">
        <v>886</v>
      </c>
      <c r="K112" s="52" t="s">
        <v>24</v>
      </c>
      <c r="L112" s="498"/>
      <c r="M112" s="493"/>
    </row>
    <row r="113" spans="6:13">
      <c r="F113" s="463">
        <v>44702</v>
      </c>
      <c r="G113" s="495" t="s">
        <v>98</v>
      </c>
      <c r="H113" s="11" t="s">
        <v>484</v>
      </c>
      <c r="I113" s="11" t="s">
        <v>874</v>
      </c>
      <c r="J113" s="12" t="s">
        <v>104</v>
      </c>
      <c r="K113" s="11" t="s">
        <v>545</v>
      </c>
      <c r="L113" s="495" t="s">
        <v>120</v>
      </c>
      <c r="M113" s="499" t="s">
        <v>183</v>
      </c>
    </row>
    <row r="114" spans="6:13">
      <c r="F114" s="464"/>
      <c r="G114" s="496"/>
      <c r="H114" s="1" t="s">
        <v>307</v>
      </c>
      <c r="I114" s="1" t="s">
        <v>874</v>
      </c>
      <c r="J114" s="10" t="s">
        <v>104</v>
      </c>
      <c r="K114" s="1" t="s">
        <v>895</v>
      </c>
      <c r="L114" s="496"/>
      <c r="M114" s="492"/>
    </row>
    <row r="115" spans="6:13">
      <c r="F115" s="464"/>
      <c r="G115" s="496"/>
      <c r="H115" s="1" t="s">
        <v>650</v>
      </c>
      <c r="I115" s="1" t="s">
        <v>874</v>
      </c>
      <c r="J115" s="10" t="s">
        <v>104</v>
      </c>
      <c r="K115" s="1" t="s">
        <v>894</v>
      </c>
      <c r="L115" s="496"/>
      <c r="M115" s="492"/>
    </row>
    <row r="116" spans="6:13">
      <c r="F116" s="464"/>
      <c r="G116" s="496"/>
      <c r="H116" s="1" t="s">
        <v>896</v>
      </c>
      <c r="I116" s="1" t="s">
        <v>874</v>
      </c>
      <c r="J116" s="10" t="s">
        <v>104</v>
      </c>
      <c r="K116" s="1" t="s">
        <v>293</v>
      </c>
      <c r="L116" s="496"/>
      <c r="M116" s="492"/>
    </row>
    <row r="117" spans="6:13">
      <c r="F117" s="464"/>
      <c r="G117" s="496"/>
      <c r="H117" s="1" t="s">
        <v>371</v>
      </c>
      <c r="I117" s="1" t="s">
        <v>874</v>
      </c>
      <c r="J117" s="10" t="s">
        <v>104</v>
      </c>
      <c r="K117" s="184" t="s">
        <v>897</v>
      </c>
      <c r="L117" s="496"/>
      <c r="M117" s="492"/>
    </row>
    <row r="118" spans="6:13">
      <c r="F118" s="464"/>
      <c r="G118" s="496"/>
      <c r="H118" s="1" t="s">
        <v>657</v>
      </c>
      <c r="I118" s="1" t="s">
        <v>874</v>
      </c>
      <c r="J118" s="10" t="s">
        <v>104</v>
      </c>
      <c r="K118" s="1" t="s">
        <v>545</v>
      </c>
      <c r="L118" s="496"/>
      <c r="M118" s="492"/>
    </row>
    <row r="119" spans="6:13">
      <c r="F119" s="464"/>
      <c r="G119" s="496"/>
      <c r="H119" s="1" t="s">
        <v>898</v>
      </c>
      <c r="I119" s="1" t="s">
        <v>874</v>
      </c>
      <c r="J119" s="10" t="s">
        <v>104</v>
      </c>
      <c r="K119" s="1" t="s">
        <v>899</v>
      </c>
      <c r="L119" s="496"/>
      <c r="M119" s="492"/>
    </row>
    <row r="120" spans="6:13">
      <c r="F120" s="464"/>
      <c r="G120" s="496"/>
      <c r="H120" s="1" t="s">
        <v>900</v>
      </c>
      <c r="I120" s="1" t="s">
        <v>874</v>
      </c>
      <c r="J120" s="10" t="s">
        <v>104</v>
      </c>
      <c r="K120" s="1" t="s">
        <v>618</v>
      </c>
      <c r="L120" s="496"/>
      <c r="M120" s="492"/>
    </row>
    <row r="121" spans="6:13">
      <c r="F121" s="464"/>
      <c r="G121" s="496"/>
      <c r="H121" s="1" t="s">
        <v>901</v>
      </c>
      <c r="I121" s="1" t="s">
        <v>874</v>
      </c>
      <c r="J121" s="10" t="s">
        <v>104</v>
      </c>
      <c r="K121" s="1" t="s">
        <v>90</v>
      </c>
      <c r="L121" s="496"/>
      <c r="M121" s="492"/>
    </row>
    <row r="122" spans="6:13" ht="15.75" thickBot="1">
      <c r="F122" s="503"/>
      <c r="G122" s="498"/>
      <c r="H122" s="52" t="s">
        <v>902</v>
      </c>
      <c r="I122" s="52" t="s">
        <v>874</v>
      </c>
      <c r="J122" s="53" t="s">
        <v>104</v>
      </c>
      <c r="K122" s="52" t="s">
        <v>276</v>
      </c>
      <c r="L122" s="498"/>
      <c r="M122" s="493"/>
    </row>
    <row r="123" spans="6:13">
      <c r="F123" s="463">
        <v>44703</v>
      </c>
      <c r="G123" s="495" t="s">
        <v>903</v>
      </c>
      <c r="H123" s="11" t="s">
        <v>905</v>
      </c>
      <c r="I123" s="11" t="s">
        <v>874</v>
      </c>
      <c r="J123" s="12" t="s">
        <v>906</v>
      </c>
      <c r="K123" s="11" t="s">
        <v>417</v>
      </c>
      <c r="L123" s="511" t="s">
        <v>182</v>
      </c>
      <c r="M123" s="510" t="s">
        <v>922</v>
      </c>
    </row>
    <row r="124" spans="6:13">
      <c r="F124" s="464"/>
      <c r="G124" s="496"/>
      <c r="H124" s="1" t="s">
        <v>907</v>
      </c>
      <c r="I124" s="1" t="s">
        <v>874</v>
      </c>
      <c r="J124" s="10" t="s">
        <v>104</v>
      </c>
      <c r="K124" s="1" t="s">
        <v>410</v>
      </c>
      <c r="L124" s="496"/>
      <c r="M124" s="492"/>
    </row>
    <row r="125" spans="6:13" ht="45">
      <c r="F125" s="464"/>
      <c r="G125" s="496"/>
      <c r="H125" s="1" t="s">
        <v>171</v>
      </c>
      <c r="I125" s="1" t="s">
        <v>874</v>
      </c>
      <c r="J125" s="10" t="s">
        <v>908</v>
      </c>
      <c r="K125" s="1" t="s">
        <v>909</v>
      </c>
      <c r="L125" s="496"/>
      <c r="M125" s="492"/>
    </row>
    <row r="126" spans="6:13">
      <c r="F126" s="464"/>
      <c r="G126" s="496"/>
      <c r="H126" s="1" t="s">
        <v>910</v>
      </c>
      <c r="I126" s="1" t="s">
        <v>874</v>
      </c>
      <c r="J126" s="10" t="s">
        <v>911</v>
      </c>
      <c r="K126" s="1" t="s">
        <v>912</v>
      </c>
      <c r="L126" s="496"/>
      <c r="M126" s="492"/>
    </row>
    <row r="127" spans="6:13">
      <c r="F127" s="464"/>
      <c r="G127" s="496"/>
      <c r="H127" s="1" t="s">
        <v>634</v>
      </c>
      <c r="I127" s="1" t="s">
        <v>874</v>
      </c>
      <c r="J127" s="10" t="s">
        <v>913</v>
      </c>
      <c r="K127" s="1" t="s">
        <v>912</v>
      </c>
      <c r="L127" s="496"/>
      <c r="M127" s="492"/>
    </row>
    <row r="128" spans="6:13">
      <c r="F128" s="464"/>
      <c r="G128" s="496"/>
      <c r="H128" s="1" t="s">
        <v>914</v>
      </c>
      <c r="I128" s="1" t="s">
        <v>874</v>
      </c>
      <c r="J128" s="10" t="s">
        <v>104</v>
      </c>
      <c r="K128" s="1" t="s">
        <v>19</v>
      </c>
      <c r="L128" s="496"/>
      <c r="M128" s="492"/>
    </row>
    <row r="129" spans="6:13">
      <c r="F129" s="464"/>
      <c r="G129" s="496"/>
      <c r="H129" s="1" t="s">
        <v>915</v>
      </c>
      <c r="I129" s="1" t="s">
        <v>874</v>
      </c>
      <c r="J129" s="10" t="s">
        <v>916</v>
      </c>
      <c r="K129" s="1" t="s">
        <v>912</v>
      </c>
      <c r="L129" s="496"/>
      <c r="M129" s="492"/>
    </row>
    <row r="130" spans="6:13">
      <c r="F130" s="464"/>
      <c r="G130" s="496"/>
      <c r="H130" s="1" t="s">
        <v>273</v>
      </c>
      <c r="I130" s="1" t="s">
        <v>874</v>
      </c>
      <c r="J130" s="10" t="s">
        <v>917</v>
      </c>
      <c r="K130" s="1" t="s">
        <v>918</v>
      </c>
      <c r="L130" s="496"/>
      <c r="M130" s="492"/>
    </row>
    <row r="131" spans="6:13">
      <c r="F131" s="464"/>
      <c r="G131" s="496"/>
      <c r="H131" s="1" t="s">
        <v>919</v>
      </c>
      <c r="I131" s="1" t="s">
        <v>874</v>
      </c>
      <c r="J131" s="10" t="s">
        <v>920</v>
      </c>
      <c r="K131" s="1" t="s">
        <v>921</v>
      </c>
      <c r="L131" s="496"/>
      <c r="M131" s="492"/>
    </row>
    <row r="132" spans="6:13" ht="15.75" thickBot="1">
      <c r="F132" s="503"/>
      <c r="G132" s="498"/>
      <c r="H132" s="52" t="s">
        <v>264</v>
      </c>
      <c r="I132" s="52" t="s">
        <v>874</v>
      </c>
      <c r="J132" s="53" t="s">
        <v>104</v>
      </c>
      <c r="K132" s="52" t="s">
        <v>852</v>
      </c>
      <c r="L132" s="498"/>
      <c r="M132" s="493"/>
    </row>
    <row r="133" spans="6:13">
      <c r="F133" s="463">
        <v>44708</v>
      </c>
      <c r="G133" s="495" t="s">
        <v>816</v>
      </c>
      <c r="H133" s="11" t="s">
        <v>132</v>
      </c>
      <c r="I133" s="11" t="s">
        <v>1070</v>
      </c>
      <c r="J133" s="12" t="s">
        <v>1072</v>
      </c>
      <c r="K133" s="11"/>
      <c r="L133" s="495" t="s">
        <v>1117</v>
      </c>
      <c r="M133" s="499" t="s">
        <v>1118</v>
      </c>
    </row>
    <row r="134" spans="6:13">
      <c r="F134" s="464"/>
      <c r="G134" s="496"/>
      <c r="H134" s="1" t="s">
        <v>142</v>
      </c>
      <c r="I134" s="1" t="s">
        <v>1070</v>
      </c>
      <c r="J134" s="10" t="s">
        <v>104</v>
      </c>
      <c r="K134" s="1" t="s">
        <v>19</v>
      </c>
      <c r="L134" s="496"/>
      <c r="M134" s="492"/>
    </row>
    <row r="135" spans="6:13">
      <c r="F135" s="464"/>
      <c r="G135" s="496"/>
      <c r="H135" s="1" t="s">
        <v>1092</v>
      </c>
      <c r="I135" s="1" t="s">
        <v>1070</v>
      </c>
      <c r="J135" s="10" t="s">
        <v>104</v>
      </c>
      <c r="K135" s="1" t="s">
        <v>19</v>
      </c>
      <c r="L135" s="496"/>
      <c r="M135" s="492"/>
    </row>
    <row r="136" spans="6:13">
      <c r="F136" s="464"/>
      <c r="G136" s="496"/>
      <c r="H136" s="1" t="s">
        <v>1093</v>
      </c>
      <c r="I136" s="1" t="s">
        <v>1070</v>
      </c>
      <c r="J136" s="10" t="s">
        <v>104</v>
      </c>
      <c r="K136" s="1" t="s">
        <v>172</v>
      </c>
      <c r="L136" s="496"/>
      <c r="M136" s="492"/>
    </row>
    <row r="137" spans="6:13" ht="30">
      <c r="F137" s="464"/>
      <c r="G137" s="496"/>
      <c r="H137" s="1" t="s">
        <v>1097</v>
      </c>
      <c r="I137" s="1" t="s">
        <v>1070</v>
      </c>
      <c r="J137" s="10" t="s">
        <v>1098</v>
      </c>
      <c r="K137" s="1" t="s">
        <v>276</v>
      </c>
      <c r="L137" s="496"/>
      <c r="M137" s="492"/>
    </row>
    <row r="138" spans="6:13">
      <c r="F138" s="464"/>
      <c r="G138" s="496"/>
      <c r="H138" s="1" t="s">
        <v>1099</v>
      </c>
      <c r="I138" s="1" t="s">
        <v>1070</v>
      </c>
      <c r="J138" s="10" t="s">
        <v>130</v>
      </c>
      <c r="K138" s="1" t="s">
        <v>172</v>
      </c>
      <c r="L138" s="496"/>
      <c r="M138" s="492"/>
    </row>
    <row r="139" spans="6:13">
      <c r="F139" s="464"/>
      <c r="G139" s="496"/>
      <c r="H139" s="1" t="s">
        <v>1100</v>
      </c>
      <c r="I139" s="1" t="s">
        <v>1070</v>
      </c>
      <c r="J139" s="10" t="s">
        <v>130</v>
      </c>
      <c r="K139" s="1" t="s">
        <v>276</v>
      </c>
      <c r="L139" s="496"/>
      <c r="M139" s="492"/>
    </row>
    <row r="140" spans="6:13">
      <c r="F140" s="464"/>
      <c r="G140" s="496"/>
      <c r="H140" s="1" t="s">
        <v>1106</v>
      </c>
      <c r="I140" s="1" t="s">
        <v>1070</v>
      </c>
      <c r="J140" s="10" t="s">
        <v>104</v>
      </c>
      <c r="K140" s="1" t="s">
        <v>19</v>
      </c>
      <c r="L140" s="496"/>
      <c r="M140" s="492"/>
    </row>
    <row r="141" spans="6:13">
      <c r="F141" s="464"/>
      <c r="G141" s="496"/>
      <c r="H141" s="1" t="s">
        <v>275</v>
      </c>
      <c r="I141" s="1" t="s">
        <v>1070</v>
      </c>
      <c r="J141" s="10" t="s">
        <v>104</v>
      </c>
      <c r="K141" s="1" t="s">
        <v>19</v>
      </c>
      <c r="L141" s="496"/>
      <c r="M141" s="492"/>
    </row>
    <row r="142" spans="6:13">
      <c r="F142" s="464"/>
      <c r="G142" s="496"/>
      <c r="H142" s="1" t="s">
        <v>1107</v>
      </c>
      <c r="I142" s="1" t="s">
        <v>1070</v>
      </c>
      <c r="J142" s="10" t="s">
        <v>104</v>
      </c>
      <c r="K142" s="1" t="s">
        <v>1108</v>
      </c>
      <c r="L142" s="496"/>
      <c r="M142" s="492"/>
    </row>
    <row r="143" spans="6:13">
      <c r="F143" s="464"/>
      <c r="G143" s="496"/>
      <c r="H143" s="1" t="s">
        <v>1109</v>
      </c>
      <c r="I143" s="1" t="s">
        <v>1070</v>
      </c>
      <c r="J143" s="10" t="s">
        <v>1110</v>
      </c>
      <c r="K143" s="1" t="s">
        <v>1111</v>
      </c>
      <c r="L143" s="496"/>
      <c r="M143" s="492"/>
    </row>
    <row r="144" spans="6:13">
      <c r="F144" s="464"/>
      <c r="G144" s="496"/>
      <c r="H144" s="1" t="s">
        <v>487</v>
      </c>
      <c r="I144" s="1" t="s">
        <v>1070</v>
      </c>
      <c r="J144" s="10" t="s">
        <v>104</v>
      </c>
      <c r="K144" s="1" t="s">
        <v>19</v>
      </c>
      <c r="L144" s="496"/>
      <c r="M144" s="492"/>
    </row>
    <row r="145" spans="6:13">
      <c r="F145" s="464"/>
      <c r="G145" s="496"/>
      <c r="H145" s="1" t="s">
        <v>1112</v>
      </c>
      <c r="I145" s="1" t="s">
        <v>1070</v>
      </c>
      <c r="J145" s="10" t="s">
        <v>1113</v>
      </c>
      <c r="K145" s="1" t="s">
        <v>410</v>
      </c>
      <c r="L145" s="496"/>
      <c r="M145" s="492"/>
    </row>
    <row r="146" spans="6:13">
      <c r="F146" s="464"/>
      <c r="G146" s="496"/>
      <c r="H146" s="1" t="s">
        <v>1114</v>
      </c>
      <c r="I146" s="1" t="s">
        <v>1070</v>
      </c>
      <c r="J146" s="10" t="s">
        <v>104</v>
      </c>
      <c r="K146" s="1" t="s">
        <v>410</v>
      </c>
      <c r="L146" s="496"/>
      <c r="M146" s="492"/>
    </row>
    <row r="147" spans="6:13" ht="15.75" thickBot="1">
      <c r="F147" s="503"/>
      <c r="G147" s="498"/>
      <c r="H147" s="52" t="s">
        <v>1115</v>
      </c>
      <c r="I147" s="52" t="s">
        <v>1070</v>
      </c>
      <c r="J147" s="53" t="s">
        <v>1116</v>
      </c>
      <c r="K147" s="52" t="s">
        <v>19</v>
      </c>
      <c r="L147" s="497"/>
      <c r="M147" s="502"/>
    </row>
    <row r="148" spans="6:13">
      <c r="F148" s="463">
        <v>44714</v>
      </c>
      <c r="G148" s="511" t="s">
        <v>98</v>
      </c>
      <c r="H148" s="11" t="s">
        <v>132</v>
      </c>
      <c r="I148" s="11" t="s">
        <v>1179</v>
      </c>
      <c r="J148" s="12" t="s">
        <v>104</v>
      </c>
      <c r="K148" s="13" t="s">
        <v>131</v>
      </c>
      <c r="L148" s="511" t="s">
        <v>1228</v>
      </c>
      <c r="M148" s="510" t="s">
        <v>1229</v>
      </c>
    </row>
    <row r="149" spans="6:13" ht="30">
      <c r="F149" s="464"/>
      <c r="G149" s="496"/>
      <c r="H149" s="1" t="s">
        <v>379</v>
      </c>
      <c r="I149" s="1" t="s">
        <v>1179</v>
      </c>
      <c r="J149" s="10" t="s">
        <v>1180</v>
      </c>
      <c r="K149" s="14" t="s">
        <v>1181</v>
      </c>
      <c r="L149" s="496"/>
      <c r="M149" s="492"/>
    </row>
    <row r="150" spans="6:13">
      <c r="F150" s="464"/>
      <c r="G150" s="496"/>
      <c r="H150" s="1" t="s">
        <v>1182</v>
      </c>
      <c r="I150" s="1" t="s">
        <v>1179</v>
      </c>
      <c r="J150" s="10" t="s">
        <v>1183</v>
      </c>
      <c r="K150" s="14" t="s">
        <v>141</v>
      </c>
      <c r="L150" s="496"/>
      <c r="M150" s="492"/>
    </row>
    <row r="151" spans="6:13">
      <c r="F151" s="464"/>
      <c r="G151" s="496"/>
      <c r="H151" s="1" t="s">
        <v>138</v>
      </c>
      <c r="I151" s="1" t="s">
        <v>1179</v>
      </c>
      <c r="J151" s="10" t="s">
        <v>130</v>
      </c>
      <c r="K151" s="14" t="s">
        <v>144</v>
      </c>
      <c r="L151" s="496"/>
      <c r="M151" s="492"/>
    </row>
    <row r="152" spans="6:13">
      <c r="F152" s="464"/>
      <c r="G152" s="496"/>
      <c r="H152" s="1" t="s">
        <v>142</v>
      </c>
      <c r="I152" s="1" t="s">
        <v>1179</v>
      </c>
      <c r="J152" s="10" t="s">
        <v>130</v>
      </c>
      <c r="K152" s="14" t="s">
        <v>141</v>
      </c>
      <c r="L152" s="496"/>
      <c r="M152" s="492"/>
    </row>
    <row r="153" spans="6:13">
      <c r="F153" s="464"/>
      <c r="G153" s="496"/>
      <c r="H153" s="1" t="s">
        <v>827</v>
      </c>
      <c r="I153" s="1" t="s">
        <v>1179</v>
      </c>
      <c r="J153" s="10" t="s">
        <v>130</v>
      </c>
      <c r="K153" s="14" t="s">
        <v>141</v>
      </c>
      <c r="L153" s="496"/>
      <c r="M153" s="492"/>
    </row>
    <row r="154" spans="6:13">
      <c r="F154" s="464"/>
      <c r="G154" s="496"/>
      <c r="H154" s="1" t="s">
        <v>148</v>
      </c>
      <c r="I154" s="1" t="s">
        <v>1179</v>
      </c>
      <c r="J154" s="10" t="s">
        <v>130</v>
      </c>
      <c r="K154" s="229" t="s">
        <v>560</v>
      </c>
      <c r="L154" s="496"/>
      <c r="M154" s="492"/>
    </row>
    <row r="155" spans="6:13">
      <c r="F155" s="464"/>
      <c r="G155" s="496"/>
      <c r="H155" s="1" t="s">
        <v>1211</v>
      </c>
      <c r="I155" s="1" t="s">
        <v>1179</v>
      </c>
      <c r="J155" s="10" t="s">
        <v>130</v>
      </c>
      <c r="K155" s="14" t="s">
        <v>141</v>
      </c>
      <c r="L155" s="496"/>
      <c r="M155" s="492"/>
    </row>
    <row r="156" spans="6:13">
      <c r="F156" s="464"/>
      <c r="G156" s="496"/>
      <c r="H156" s="1" t="s">
        <v>151</v>
      </c>
      <c r="I156" s="1" t="s">
        <v>1179</v>
      </c>
      <c r="J156" s="10" t="s">
        <v>130</v>
      </c>
      <c r="K156" s="14" t="s">
        <v>134</v>
      </c>
      <c r="L156" s="496"/>
      <c r="M156" s="492"/>
    </row>
    <row r="157" spans="6:13">
      <c r="F157" s="464"/>
      <c r="G157" s="496"/>
      <c r="H157" s="1" t="s">
        <v>1212</v>
      </c>
      <c r="I157" s="1" t="s">
        <v>1179</v>
      </c>
      <c r="J157" s="10" t="s">
        <v>1213</v>
      </c>
      <c r="K157" s="14" t="s">
        <v>836</v>
      </c>
      <c r="L157" s="496"/>
      <c r="M157" s="492"/>
    </row>
    <row r="158" spans="6:13">
      <c r="F158" s="464"/>
      <c r="G158" s="496"/>
      <c r="H158" s="1" t="s">
        <v>861</v>
      </c>
      <c r="I158" s="1" t="s">
        <v>1179</v>
      </c>
      <c r="J158" s="10" t="s">
        <v>130</v>
      </c>
      <c r="K158" s="14" t="s">
        <v>828</v>
      </c>
      <c r="L158" s="496"/>
      <c r="M158" s="492"/>
    </row>
    <row r="159" spans="6:13" ht="15.75" thickBot="1">
      <c r="F159" s="465"/>
      <c r="G159" s="497"/>
      <c r="H159" s="15" t="s">
        <v>1214</v>
      </c>
      <c r="I159" s="15" t="s">
        <v>1179</v>
      </c>
      <c r="J159" s="79" t="s">
        <v>1215</v>
      </c>
      <c r="K159" s="16" t="s">
        <v>1216</v>
      </c>
      <c r="L159" s="497"/>
      <c r="M159" s="502"/>
    </row>
    <row r="160" spans="6:13">
      <c r="F160" s="470">
        <v>44716</v>
      </c>
      <c r="G160" s="512" t="s">
        <v>903</v>
      </c>
      <c r="H160" s="6" t="s">
        <v>1231</v>
      </c>
      <c r="I160" s="6" t="s">
        <v>1230</v>
      </c>
      <c r="J160" s="78" t="s">
        <v>130</v>
      </c>
      <c r="K160" s="7" t="s">
        <v>141</v>
      </c>
      <c r="L160" s="512" t="s">
        <v>1228</v>
      </c>
      <c r="M160" s="513" t="s">
        <v>183</v>
      </c>
    </row>
    <row r="161" spans="6:13">
      <c r="F161" s="471"/>
      <c r="G161" s="507"/>
      <c r="H161" s="29" t="s">
        <v>701</v>
      </c>
      <c r="I161" s="29" t="s">
        <v>1230</v>
      </c>
      <c r="J161" s="77" t="s">
        <v>130</v>
      </c>
      <c r="K161" s="230" t="s">
        <v>141</v>
      </c>
      <c r="L161" s="507"/>
      <c r="M161" s="514"/>
    </row>
    <row r="162" spans="6:13">
      <c r="F162" s="471"/>
      <c r="G162" s="507"/>
      <c r="H162" s="29" t="s">
        <v>1232</v>
      </c>
      <c r="I162" s="29" t="s">
        <v>1230</v>
      </c>
      <c r="J162" s="77" t="s">
        <v>130</v>
      </c>
      <c r="K162" s="230" t="s">
        <v>141</v>
      </c>
      <c r="L162" s="507"/>
      <c r="M162" s="514"/>
    </row>
    <row r="163" spans="6:13">
      <c r="F163" s="471"/>
      <c r="G163" s="507"/>
      <c r="H163" s="29" t="s">
        <v>107</v>
      </c>
      <c r="I163" s="29" t="s">
        <v>1230</v>
      </c>
      <c r="J163" s="77" t="s">
        <v>130</v>
      </c>
      <c r="K163" s="230" t="s">
        <v>141</v>
      </c>
      <c r="L163" s="507"/>
      <c r="M163" s="514"/>
    </row>
    <row r="164" spans="6:13">
      <c r="F164" s="471"/>
      <c r="G164" s="507"/>
      <c r="H164" s="29" t="s">
        <v>113</v>
      </c>
      <c r="I164" s="29" t="s">
        <v>1230</v>
      </c>
      <c r="J164" s="77" t="s">
        <v>130</v>
      </c>
      <c r="K164" s="230" t="s">
        <v>141</v>
      </c>
      <c r="L164" s="507"/>
      <c r="M164" s="514"/>
    </row>
    <row r="165" spans="6:13">
      <c r="F165" s="471"/>
      <c r="G165" s="507"/>
      <c r="H165" s="29" t="s">
        <v>292</v>
      </c>
      <c r="I165" s="29" t="s">
        <v>1230</v>
      </c>
      <c r="J165" s="77" t="s">
        <v>1236</v>
      </c>
      <c r="K165" s="230" t="s">
        <v>1237</v>
      </c>
      <c r="L165" s="507"/>
      <c r="M165" s="514"/>
    </row>
    <row r="166" spans="6:13">
      <c r="F166" s="471"/>
      <c r="G166" s="507"/>
      <c r="H166" s="29" t="s">
        <v>632</v>
      </c>
      <c r="I166" s="29" t="s">
        <v>1230</v>
      </c>
      <c r="J166" s="77" t="s">
        <v>130</v>
      </c>
      <c r="K166" s="230" t="s">
        <v>141</v>
      </c>
      <c r="L166" s="507"/>
      <c r="M166" s="514"/>
    </row>
    <row r="167" spans="6:13">
      <c r="F167" s="471"/>
      <c r="G167" s="507"/>
      <c r="H167" s="29" t="s">
        <v>650</v>
      </c>
      <c r="I167" s="29" t="s">
        <v>1230</v>
      </c>
      <c r="J167" s="77" t="s">
        <v>104</v>
      </c>
      <c r="K167" s="230" t="s">
        <v>828</v>
      </c>
      <c r="L167" s="507"/>
      <c r="M167" s="514"/>
    </row>
    <row r="168" spans="6:13">
      <c r="F168" s="471"/>
      <c r="G168" s="507"/>
      <c r="H168" s="29" t="s">
        <v>1238</v>
      </c>
      <c r="I168" s="29" t="s">
        <v>1230</v>
      </c>
      <c r="J168" s="77" t="s">
        <v>104</v>
      </c>
      <c r="K168" s="230" t="s">
        <v>828</v>
      </c>
      <c r="L168" s="507"/>
      <c r="M168" s="514"/>
    </row>
    <row r="169" spans="6:13">
      <c r="F169" s="471"/>
      <c r="G169" s="507"/>
      <c r="H169" s="29" t="s">
        <v>657</v>
      </c>
      <c r="I169" s="29" t="s">
        <v>1230</v>
      </c>
      <c r="J169" s="77" t="s">
        <v>104</v>
      </c>
      <c r="K169" s="230" t="s">
        <v>828</v>
      </c>
      <c r="L169" s="507"/>
      <c r="M169" s="514"/>
    </row>
    <row r="170" spans="6:13">
      <c r="F170" s="471"/>
      <c r="G170" s="507"/>
      <c r="H170" s="29" t="s">
        <v>966</v>
      </c>
      <c r="I170" s="29" t="s">
        <v>1230</v>
      </c>
      <c r="J170" s="77" t="s">
        <v>104</v>
      </c>
      <c r="K170" s="230" t="s">
        <v>141</v>
      </c>
      <c r="L170" s="507"/>
      <c r="M170" s="514"/>
    </row>
    <row r="171" spans="6:13">
      <c r="F171" s="471"/>
      <c r="G171" s="507"/>
      <c r="H171" s="29" t="s">
        <v>900</v>
      </c>
      <c r="I171" s="29" t="s">
        <v>1230</v>
      </c>
      <c r="J171" s="77" t="s">
        <v>104</v>
      </c>
      <c r="K171" s="230" t="s">
        <v>141</v>
      </c>
      <c r="L171" s="507"/>
      <c r="M171" s="514"/>
    </row>
    <row r="172" spans="6:13">
      <c r="F172" s="471"/>
      <c r="G172" s="507"/>
      <c r="H172" s="29" t="s">
        <v>246</v>
      </c>
      <c r="I172" s="29" t="s">
        <v>1230</v>
      </c>
      <c r="J172" s="77" t="s">
        <v>104</v>
      </c>
      <c r="K172" s="230" t="s">
        <v>141</v>
      </c>
      <c r="L172" s="507"/>
      <c r="M172" s="514"/>
    </row>
    <row r="173" spans="6:13">
      <c r="F173" s="471"/>
      <c r="G173" s="507"/>
      <c r="H173" s="29" t="s">
        <v>1239</v>
      </c>
      <c r="I173" s="29" t="s">
        <v>1230</v>
      </c>
      <c r="J173" s="77" t="s">
        <v>104</v>
      </c>
      <c r="K173" s="230" t="s">
        <v>828</v>
      </c>
      <c r="L173" s="507"/>
      <c r="M173" s="514"/>
    </row>
    <row r="174" spans="6:13" ht="15.75" thickBot="1">
      <c r="F174" s="471"/>
      <c r="G174" s="507"/>
      <c r="H174" s="29" t="s">
        <v>653</v>
      </c>
      <c r="I174" s="29" t="s">
        <v>1230</v>
      </c>
      <c r="J174" s="77" t="s">
        <v>104</v>
      </c>
      <c r="K174" s="230" t="s">
        <v>141</v>
      </c>
      <c r="L174" s="507"/>
      <c r="M174" s="514"/>
    </row>
    <row r="175" spans="6:13">
      <c r="F175" s="517">
        <v>44742</v>
      </c>
      <c r="G175" s="495" t="s">
        <v>1523</v>
      </c>
      <c r="H175" s="11" t="s">
        <v>1525</v>
      </c>
      <c r="I175" s="11" t="s">
        <v>1524</v>
      </c>
      <c r="J175" s="12" t="s">
        <v>104</v>
      </c>
      <c r="K175" s="11" t="s">
        <v>134</v>
      </c>
      <c r="L175" s="495" t="s">
        <v>1228</v>
      </c>
      <c r="M175" s="499" t="s">
        <v>183</v>
      </c>
    </row>
    <row r="176" spans="6:13">
      <c r="F176" s="464"/>
      <c r="G176" s="496"/>
      <c r="H176" s="1" t="s">
        <v>1360</v>
      </c>
      <c r="I176" s="1" t="s">
        <v>1524</v>
      </c>
      <c r="J176" s="10" t="s">
        <v>104</v>
      </c>
      <c r="K176" s="1" t="s">
        <v>828</v>
      </c>
      <c r="L176" s="496"/>
      <c r="M176" s="492"/>
    </row>
    <row r="177" spans="6:13">
      <c r="F177" s="464"/>
      <c r="G177" s="496"/>
      <c r="H177" s="1" t="s">
        <v>1527</v>
      </c>
      <c r="I177" s="1" t="s">
        <v>1524</v>
      </c>
      <c r="J177" s="10" t="s">
        <v>1529</v>
      </c>
      <c r="K177" s="1" t="s">
        <v>1528</v>
      </c>
      <c r="L177" s="496"/>
      <c r="M177" s="492"/>
    </row>
    <row r="178" spans="6:13">
      <c r="F178" s="464"/>
      <c r="G178" s="496"/>
      <c r="H178" s="1" t="s">
        <v>1530</v>
      </c>
      <c r="I178" s="1" t="s">
        <v>1524</v>
      </c>
      <c r="J178" s="10" t="s">
        <v>104</v>
      </c>
      <c r="K178" s="1" t="s">
        <v>144</v>
      </c>
      <c r="L178" s="496"/>
      <c r="M178" s="492"/>
    </row>
    <row r="179" spans="6:13">
      <c r="F179" s="464"/>
      <c r="G179" s="496"/>
      <c r="H179" s="1" t="s">
        <v>1531</v>
      </c>
      <c r="I179" s="1" t="s">
        <v>1524</v>
      </c>
      <c r="J179" s="10" t="s">
        <v>104</v>
      </c>
      <c r="K179" s="1" t="s">
        <v>141</v>
      </c>
      <c r="L179" s="496"/>
      <c r="M179" s="492"/>
    </row>
    <row r="180" spans="6:13">
      <c r="F180" s="464"/>
      <c r="G180" s="496"/>
      <c r="H180" s="1" t="s">
        <v>1532</v>
      </c>
      <c r="I180" s="1" t="s">
        <v>1524</v>
      </c>
      <c r="J180" s="10" t="s">
        <v>104</v>
      </c>
      <c r="K180" s="1" t="s">
        <v>144</v>
      </c>
      <c r="L180" s="496"/>
      <c r="M180" s="492"/>
    </row>
    <row r="181" spans="6:13">
      <c r="F181" s="464"/>
      <c r="G181" s="496"/>
      <c r="H181" s="1" t="s">
        <v>1536</v>
      </c>
      <c r="I181" s="1" t="s">
        <v>1524</v>
      </c>
      <c r="J181" s="10" t="s">
        <v>104</v>
      </c>
      <c r="K181" s="1" t="s">
        <v>144</v>
      </c>
      <c r="L181" s="496"/>
      <c r="M181" s="492"/>
    </row>
    <row r="182" spans="6:13">
      <c r="F182" s="464"/>
      <c r="G182" s="496"/>
      <c r="H182" s="1" t="s">
        <v>1537</v>
      </c>
      <c r="I182" s="1" t="s">
        <v>1524</v>
      </c>
      <c r="J182" s="10" t="s">
        <v>104</v>
      </c>
      <c r="K182" s="1" t="s">
        <v>144</v>
      </c>
      <c r="L182" s="496"/>
      <c r="M182" s="492"/>
    </row>
    <row r="183" spans="6:13">
      <c r="F183" s="464"/>
      <c r="G183" s="496"/>
      <c r="H183" s="1" t="s">
        <v>1405</v>
      </c>
      <c r="I183" s="1" t="s">
        <v>1524</v>
      </c>
      <c r="J183" s="10" t="s">
        <v>104</v>
      </c>
      <c r="K183" s="1" t="s">
        <v>134</v>
      </c>
      <c r="L183" s="496"/>
      <c r="M183" s="492"/>
    </row>
    <row r="184" spans="6:13">
      <c r="F184" s="464"/>
      <c r="G184" s="496"/>
      <c r="H184" s="1" t="s">
        <v>1538</v>
      </c>
      <c r="I184" s="1" t="s">
        <v>1524</v>
      </c>
      <c r="J184" s="10" t="s">
        <v>104</v>
      </c>
      <c r="K184" s="184" t="s">
        <v>560</v>
      </c>
      <c r="L184" s="496"/>
      <c r="M184" s="492"/>
    </row>
    <row r="185" spans="6:13">
      <c r="F185" s="464"/>
      <c r="G185" s="496"/>
      <c r="H185" s="1" t="s">
        <v>1539</v>
      </c>
      <c r="I185" s="1" t="s">
        <v>1524</v>
      </c>
      <c r="J185" s="10" t="s">
        <v>104</v>
      </c>
      <c r="K185" s="1" t="s">
        <v>134</v>
      </c>
      <c r="L185" s="496"/>
      <c r="M185" s="492"/>
    </row>
    <row r="186" spans="6:13">
      <c r="F186" s="464"/>
      <c r="G186" s="496"/>
      <c r="H186" s="1" t="s">
        <v>1540</v>
      </c>
      <c r="I186" s="1" t="s">
        <v>1524</v>
      </c>
      <c r="J186" s="10" t="s">
        <v>104</v>
      </c>
      <c r="K186" s="184" t="s">
        <v>651</v>
      </c>
      <c r="L186" s="496"/>
      <c r="M186" s="492"/>
    </row>
    <row r="187" spans="6:13" ht="15.75" thickBot="1">
      <c r="F187" s="503"/>
      <c r="G187" s="498"/>
      <c r="H187" s="52" t="s">
        <v>1541</v>
      </c>
      <c r="I187" s="52" t="s">
        <v>1524</v>
      </c>
      <c r="J187" s="53" t="s">
        <v>104</v>
      </c>
      <c r="K187" s="52" t="s">
        <v>144</v>
      </c>
      <c r="L187" s="498"/>
      <c r="M187" s="493"/>
    </row>
    <row r="188" spans="6:13">
      <c r="F188" s="517" t="s">
        <v>1560</v>
      </c>
      <c r="G188" s="495" t="s">
        <v>816</v>
      </c>
      <c r="H188" s="11" t="s">
        <v>1526</v>
      </c>
      <c r="I188" s="11" t="s">
        <v>1524</v>
      </c>
      <c r="J188" s="12" t="s">
        <v>104</v>
      </c>
      <c r="K188" s="264" t="s">
        <v>144</v>
      </c>
      <c r="L188" s="495" t="s">
        <v>1228</v>
      </c>
      <c r="M188" s="499" t="s">
        <v>183</v>
      </c>
    </row>
    <row r="189" spans="6:13">
      <c r="F189" s="464"/>
      <c r="G189" s="496"/>
      <c r="H189" s="1" t="s">
        <v>1542</v>
      </c>
      <c r="I189" s="1" t="s">
        <v>1524</v>
      </c>
      <c r="J189" s="10" t="s">
        <v>104</v>
      </c>
      <c r="K189" s="1" t="s">
        <v>144</v>
      </c>
      <c r="L189" s="496"/>
      <c r="M189" s="492"/>
    </row>
    <row r="190" spans="6:13">
      <c r="F190" s="464"/>
      <c r="G190" s="496"/>
      <c r="H190" s="1" t="s">
        <v>1543</v>
      </c>
      <c r="I190" s="1" t="s">
        <v>1524</v>
      </c>
      <c r="J190" s="10" t="s">
        <v>104</v>
      </c>
      <c r="K190" s="184" t="s">
        <v>651</v>
      </c>
      <c r="L190" s="496"/>
      <c r="M190" s="492"/>
    </row>
    <row r="191" spans="6:13">
      <c r="F191" s="464"/>
      <c r="G191" s="496"/>
      <c r="H191" s="1" t="s">
        <v>1544</v>
      </c>
      <c r="I191" s="1" t="s">
        <v>1524</v>
      </c>
      <c r="J191" s="10" t="s">
        <v>104</v>
      </c>
      <c r="K191" s="1" t="s">
        <v>144</v>
      </c>
      <c r="L191" s="496"/>
      <c r="M191" s="492"/>
    </row>
    <row r="192" spans="6:13">
      <c r="F192" s="464"/>
      <c r="G192" s="496"/>
      <c r="H192" s="1" t="s">
        <v>1545</v>
      </c>
      <c r="I192" s="1" t="s">
        <v>1524</v>
      </c>
      <c r="J192" s="10" t="s">
        <v>104</v>
      </c>
      <c r="K192" s="1" t="s">
        <v>828</v>
      </c>
      <c r="L192" s="496"/>
      <c r="M192" s="492"/>
    </row>
    <row r="193" spans="6:13">
      <c r="F193" s="464"/>
      <c r="G193" s="496"/>
      <c r="H193" s="1" t="s">
        <v>1546</v>
      </c>
      <c r="I193" s="1" t="s">
        <v>1524</v>
      </c>
      <c r="J193" s="10" t="s">
        <v>104</v>
      </c>
      <c r="K193" s="1" t="s">
        <v>144</v>
      </c>
      <c r="L193" s="496"/>
      <c r="M193" s="492"/>
    </row>
    <row r="194" spans="6:13">
      <c r="F194" s="464"/>
      <c r="G194" s="496"/>
      <c r="H194" s="1" t="s">
        <v>1547</v>
      </c>
      <c r="I194" s="1" t="s">
        <v>1524</v>
      </c>
      <c r="J194" s="10" t="s">
        <v>104</v>
      </c>
      <c r="K194" s="1" t="s">
        <v>144</v>
      </c>
      <c r="L194" s="496"/>
      <c r="M194" s="492"/>
    </row>
    <row r="195" spans="6:13">
      <c r="F195" s="464"/>
      <c r="G195" s="496"/>
      <c r="H195" s="1" t="s">
        <v>1548</v>
      </c>
      <c r="I195" s="1" t="s">
        <v>1524</v>
      </c>
      <c r="J195" s="10" t="s">
        <v>104</v>
      </c>
      <c r="K195" s="1" t="s">
        <v>828</v>
      </c>
      <c r="L195" s="496"/>
      <c r="M195" s="492"/>
    </row>
    <row r="196" spans="6:13">
      <c r="F196" s="464"/>
      <c r="G196" s="496"/>
      <c r="H196" s="1" t="s">
        <v>1554</v>
      </c>
      <c r="I196" s="1" t="s">
        <v>1524</v>
      </c>
      <c r="J196" s="10" t="s">
        <v>104</v>
      </c>
      <c r="K196" s="1" t="s">
        <v>144</v>
      </c>
      <c r="L196" s="496"/>
      <c r="M196" s="492"/>
    </row>
    <row r="197" spans="6:13">
      <c r="F197" s="464"/>
      <c r="G197" s="496"/>
      <c r="H197" s="1" t="s">
        <v>1555</v>
      </c>
      <c r="I197" s="1" t="s">
        <v>1524</v>
      </c>
      <c r="J197" s="10" t="s">
        <v>104</v>
      </c>
      <c r="K197" s="1" t="s">
        <v>144</v>
      </c>
      <c r="L197" s="496"/>
      <c r="M197" s="492"/>
    </row>
    <row r="198" spans="6:13">
      <c r="F198" s="464"/>
      <c r="G198" s="496"/>
      <c r="H198" s="1" t="s">
        <v>1556</v>
      </c>
      <c r="I198" s="1" t="s">
        <v>1524</v>
      </c>
      <c r="J198" s="10" t="s">
        <v>104</v>
      </c>
      <c r="K198" s="1" t="s">
        <v>144</v>
      </c>
      <c r="L198" s="496"/>
      <c r="M198" s="492"/>
    </row>
    <row r="199" spans="6:13">
      <c r="F199" s="464"/>
      <c r="G199" s="496"/>
      <c r="H199" s="1" t="s">
        <v>1557</v>
      </c>
      <c r="I199" s="1" t="s">
        <v>1524</v>
      </c>
      <c r="J199" s="10" t="s">
        <v>104</v>
      </c>
      <c r="K199" s="1" t="s">
        <v>144</v>
      </c>
      <c r="L199" s="496"/>
      <c r="M199" s="492"/>
    </row>
    <row r="200" spans="6:13" ht="15.75" thickBot="1">
      <c r="F200" s="503"/>
      <c r="G200" s="498"/>
      <c r="H200" s="52" t="s">
        <v>1558</v>
      </c>
      <c r="I200" s="52" t="s">
        <v>1524</v>
      </c>
      <c r="J200" s="53" t="s">
        <v>104</v>
      </c>
      <c r="K200" s="52" t="s">
        <v>144</v>
      </c>
      <c r="L200" s="498"/>
      <c r="M200" s="493"/>
    </row>
    <row r="201" spans="6:13">
      <c r="F201" s="463">
        <v>44743</v>
      </c>
      <c r="G201" s="495" t="s">
        <v>1559</v>
      </c>
      <c r="H201" s="11" t="s">
        <v>1561</v>
      </c>
      <c r="I201" s="11" t="s">
        <v>1524</v>
      </c>
      <c r="J201" s="12" t="s">
        <v>104</v>
      </c>
      <c r="K201" s="11" t="s">
        <v>134</v>
      </c>
      <c r="L201" s="495" t="s">
        <v>1228</v>
      </c>
      <c r="M201" s="499" t="s">
        <v>183</v>
      </c>
    </row>
    <row r="202" spans="6:13">
      <c r="F202" s="464"/>
      <c r="G202" s="496"/>
      <c r="H202" s="1" t="s">
        <v>1562</v>
      </c>
      <c r="I202" s="1" t="s">
        <v>1524</v>
      </c>
      <c r="J202" s="10" t="s">
        <v>104</v>
      </c>
      <c r="K202" s="1" t="s">
        <v>134</v>
      </c>
      <c r="L202" s="496"/>
      <c r="M202" s="492"/>
    </row>
    <row r="203" spans="6:13">
      <c r="F203" s="464"/>
      <c r="G203" s="496"/>
      <c r="H203" s="1" t="s">
        <v>1563</v>
      </c>
      <c r="I203" s="1" t="s">
        <v>1524</v>
      </c>
      <c r="J203" s="10" t="s">
        <v>104</v>
      </c>
      <c r="K203" s="1" t="s">
        <v>134</v>
      </c>
      <c r="L203" s="496"/>
      <c r="M203" s="492"/>
    </row>
    <row r="204" spans="6:13">
      <c r="F204" s="464"/>
      <c r="G204" s="496"/>
      <c r="H204" s="1" t="s">
        <v>1564</v>
      </c>
      <c r="I204" s="1" t="s">
        <v>1524</v>
      </c>
      <c r="J204" s="10" t="s">
        <v>104</v>
      </c>
      <c r="K204" s="1" t="s">
        <v>134</v>
      </c>
      <c r="L204" s="496"/>
      <c r="M204" s="492"/>
    </row>
    <row r="205" spans="6:13">
      <c r="F205" s="464"/>
      <c r="G205" s="496"/>
      <c r="H205" s="1" t="s">
        <v>1565</v>
      </c>
      <c r="I205" s="1" t="s">
        <v>1524</v>
      </c>
      <c r="J205" s="10" t="s">
        <v>104</v>
      </c>
      <c r="K205" s="1" t="s">
        <v>134</v>
      </c>
      <c r="L205" s="496"/>
      <c r="M205" s="492"/>
    </row>
    <row r="206" spans="6:13">
      <c r="F206" s="464"/>
      <c r="G206" s="496"/>
      <c r="H206" s="1" t="s">
        <v>715</v>
      </c>
      <c r="I206" s="1" t="s">
        <v>1524</v>
      </c>
      <c r="J206" s="10" t="s">
        <v>104</v>
      </c>
      <c r="K206" s="184" t="s">
        <v>651</v>
      </c>
      <c r="L206" s="496"/>
      <c r="M206" s="492"/>
    </row>
    <row r="207" spans="6:13" ht="30">
      <c r="F207" s="464"/>
      <c r="G207" s="496"/>
      <c r="H207" s="1" t="s">
        <v>1566</v>
      </c>
      <c r="I207" s="1" t="s">
        <v>1524</v>
      </c>
      <c r="J207" s="10" t="s">
        <v>1567</v>
      </c>
      <c r="K207" s="184" t="s">
        <v>651</v>
      </c>
      <c r="L207" s="496"/>
      <c r="M207" s="492"/>
    </row>
    <row r="208" spans="6:13">
      <c r="F208" s="464"/>
      <c r="G208" s="496"/>
      <c r="H208" s="1" t="s">
        <v>1568</v>
      </c>
      <c r="I208" s="1" t="s">
        <v>1524</v>
      </c>
      <c r="J208" s="10" t="s">
        <v>104</v>
      </c>
      <c r="K208" s="211" t="s">
        <v>651</v>
      </c>
      <c r="L208" s="496"/>
      <c r="M208" s="492"/>
    </row>
    <row r="209" spans="6:13" ht="30">
      <c r="F209" s="464"/>
      <c r="G209" s="496"/>
      <c r="H209" s="1" t="s">
        <v>575</v>
      </c>
      <c r="I209" s="1" t="s">
        <v>1524</v>
      </c>
      <c r="J209" s="10" t="s">
        <v>1569</v>
      </c>
      <c r="K209" s="1" t="s">
        <v>640</v>
      </c>
      <c r="L209" s="496"/>
      <c r="M209" s="492"/>
    </row>
    <row r="210" spans="6:13">
      <c r="F210" s="464"/>
      <c r="G210" s="496"/>
      <c r="H210" s="1" t="s">
        <v>1570</v>
      </c>
      <c r="I210" s="1" t="s">
        <v>1524</v>
      </c>
      <c r="J210" s="10" t="s">
        <v>104</v>
      </c>
      <c r="K210" s="1" t="s">
        <v>640</v>
      </c>
      <c r="L210" s="496"/>
      <c r="M210" s="492"/>
    </row>
    <row r="211" spans="6:13">
      <c r="F211" s="464"/>
      <c r="G211" s="496"/>
      <c r="H211" s="1" t="s">
        <v>1571</v>
      </c>
      <c r="I211" s="1" t="s">
        <v>1524</v>
      </c>
      <c r="J211" s="10" t="s">
        <v>104</v>
      </c>
      <c r="K211" s="211" t="s">
        <v>560</v>
      </c>
      <c r="L211" s="496"/>
      <c r="M211" s="492"/>
    </row>
    <row r="212" spans="6:13">
      <c r="F212" s="464"/>
      <c r="G212" s="496"/>
      <c r="H212" s="1" t="s">
        <v>1572</v>
      </c>
      <c r="I212" s="1" t="s">
        <v>1524</v>
      </c>
      <c r="J212" s="10" t="s">
        <v>104</v>
      </c>
      <c r="K212" s="1" t="s">
        <v>141</v>
      </c>
      <c r="L212" s="496"/>
      <c r="M212" s="492"/>
    </row>
    <row r="213" spans="6:13" ht="15.75" thickBot="1">
      <c r="F213" s="503"/>
      <c r="G213" s="498"/>
      <c r="H213" s="52" t="s">
        <v>1573</v>
      </c>
      <c r="I213" s="52" t="s">
        <v>1524</v>
      </c>
      <c r="J213" s="53" t="s">
        <v>104</v>
      </c>
      <c r="K213" s="52" t="s">
        <v>1574</v>
      </c>
      <c r="L213" s="498"/>
      <c r="M213" s="493"/>
    </row>
    <row r="214" spans="6:13" ht="14.45" customHeight="1">
      <c r="F214" s="518" t="s">
        <v>1697</v>
      </c>
      <c r="G214" s="506" t="s">
        <v>1677</v>
      </c>
      <c r="H214" s="11" t="s">
        <v>145</v>
      </c>
      <c r="I214" s="11" t="s">
        <v>1676</v>
      </c>
      <c r="J214" s="12" t="s">
        <v>104</v>
      </c>
      <c r="K214" s="11" t="s">
        <v>640</v>
      </c>
      <c r="L214" s="506" t="s">
        <v>1698</v>
      </c>
      <c r="M214" s="515"/>
    </row>
    <row r="215" spans="6:13">
      <c r="F215" s="471"/>
      <c r="G215" s="507"/>
      <c r="H215" s="1" t="s">
        <v>151</v>
      </c>
      <c r="I215" s="1" t="s">
        <v>1676</v>
      </c>
      <c r="J215" s="10" t="s">
        <v>1678</v>
      </c>
      <c r="K215" s="1" t="s">
        <v>1679</v>
      </c>
      <c r="L215" s="507"/>
      <c r="M215" s="514"/>
    </row>
    <row r="216" spans="6:13">
      <c r="F216" s="471"/>
      <c r="G216" s="507"/>
      <c r="H216" s="1" t="s">
        <v>1680</v>
      </c>
      <c r="I216" s="1" t="s">
        <v>1676</v>
      </c>
      <c r="J216" s="10" t="s">
        <v>104</v>
      </c>
      <c r="K216" s="211" t="s">
        <v>560</v>
      </c>
      <c r="L216" s="507"/>
      <c r="M216" s="514"/>
    </row>
    <row r="217" spans="6:13">
      <c r="F217" s="471"/>
      <c r="G217" s="507"/>
      <c r="H217" s="1" t="s">
        <v>1681</v>
      </c>
      <c r="I217" s="1" t="s">
        <v>1676</v>
      </c>
      <c r="J217" s="10" t="s">
        <v>104</v>
      </c>
      <c r="K217" s="1" t="s">
        <v>144</v>
      </c>
      <c r="L217" s="507"/>
      <c r="M217" s="514"/>
    </row>
    <row r="218" spans="6:13">
      <c r="F218" s="471"/>
      <c r="G218" s="507"/>
      <c r="H218" s="1" t="s">
        <v>743</v>
      </c>
      <c r="I218" s="1" t="s">
        <v>1676</v>
      </c>
      <c r="J218" s="10" t="s">
        <v>1682</v>
      </c>
      <c r="K218" s="1" t="s">
        <v>828</v>
      </c>
      <c r="L218" s="507"/>
      <c r="M218" s="514"/>
    </row>
    <row r="219" spans="6:13">
      <c r="F219" s="471"/>
      <c r="G219" s="507"/>
      <c r="H219" s="1" t="s">
        <v>1683</v>
      </c>
      <c r="I219" s="1" t="s">
        <v>1676</v>
      </c>
      <c r="J219" s="10" t="s">
        <v>104</v>
      </c>
      <c r="K219" s="1" t="s">
        <v>144</v>
      </c>
      <c r="L219" s="507"/>
      <c r="M219" s="514"/>
    </row>
    <row r="220" spans="6:13">
      <c r="F220" s="471"/>
      <c r="G220" s="507"/>
      <c r="H220" s="1" t="s">
        <v>1684</v>
      </c>
      <c r="I220" s="1" t="s">
        <v>1676</v>
      </c>
      <c r="J220" s="10" t="s">
        <v>104</v>
      </c>
      <c r="K220" s="1" t="s">
        <v>144</v>
      </c>
      <c r="L220" s="507"/>
      <c r="M220" s="514"/>
    </row>
    <row r="221" spans="6:13">
      <c r="F221" s="471"/>
      <c r="G221" s="507"/>
      <c r="H221" s="1" t="s">
        <v>388</v>
      </c>
      <c r="I221" s="1" t="s">
        <v>1676</v>
      </c>
      <c r="J221" s="10" t="s">
        <v>1685</v>
      </c>
      <c r="K221" s="1" t="s">
        <v>144</v>
      </c>
      <c r="L221" s="507"/>
      <c r="M221" s="514"/>
    </row>
    <row r="222" spans="6:13">
      <c r="F222" s="471"/>
      <c r="G222" s="507"/>
      <c r="H222" s="1" t="s">
        <v>1686</v>
      </c>
      <c r="I222" s="1" t="s">
        <v>1676</v>
      </c>
      <c r="J222" s="10" t="s">
        <v>104</v>
      </c>
      <c r="K222" s="1" t="s">
        <v>141</v>
      </c>
      <c r="L222" s="507"/>
      <c r="M222" s="514"/>
    </row>
    <row r="223" spans="6:13" ht="60">
      <c r="F223" s="471"/>
      <c r="G223" s="507"/>
      <c r="H223" s="1" t="s">
        <v>1690</v>
      </c>
      <c r="I223" s="1" t="s">
        <v>1676</v>
      </c>
      <c r="J223" s="10" t="s">
        <v>1691</v>
      </c>
      <c r="K223" s="1" t="s">
        <v>422</v>
      </c>
      <c r="L223" s="507"/>
      <c r="M223" s="514"/>
    </row>
    <row r="224" spans="6:13" ht="60">
      <c r="F224" s="471"/>
      <c r="G224" s="507"/>
      <c r="H224" s="1" t="s">
        <v>1692</v>
      </c>
      <c r="I224" s="1" t="s">
        <v>1676</v>
      </c>
      <c r="J224" s="10" t="s">
        <v>1693</v>
      </c>
      <c r="K224" s="1" t="s">
        <v>1694</v>
      </c>
      <c r="L224" s="507"/>
      <c r="M224" s="514"/>
    </row>
    <row r="225" spans="6:13">
      <c r="F225" s="471"/>
      <c r="G225" s="507"/>
      <c r="H225" s="1" t="s">
        <v>1641</v>
      </c>
      <c r="I225" s="1" t="s">
        <v>1676</v>
      </c>
      <c r="J225" s="1" t="s">
        <v>104</v>
      </c>
      <c r="K225" s="184" t="s">
        <v>683</v>
      </c>
      <c r="L225" s="507"/>
      <c r="M225" s="514"/>
    </row>
    <row r="226" spans="6:13" ht="30">
      <c r="F226" s="471"/>
      <c r="G226" s="507"/>
      <c r="H226" s="1" t="s">
        <v>1579</v>
      </c>
      <c r="I226" s="1" t="s">
        <v>1676</v>
      </c>
      <c r="J226" s="10" t="s">
        <v>1695</v>
      </c>
      <c r="K226" s="1" t="s">
        <v>134</v>
      </c>
      <c r="L226" s="507"/>
      <c r="M226" s="514"/>
    </row>
    <row r="227" spans="6:13">
      <c r="F227" s="471"/>
      <c r="G227" s="507"/>
      <c r="H227" s="1" t="s">
        <v>1242</v>
      </c>
      <c r="I227" s="1" t="s">
        <v>1676</v>
      </c>
      <c r="J227" s="10" t="s">
        <v>1696</v>
      </c>
      <c r="K227" s="184" t="s">
        <v>651</v>
      </c>
      <c r="L227" s="507"/>
      <c r="M227" s="514"/>
    </row>
    <row r="228" spans="6:13" ht="15.75" thickBot="1">
      <c r="F228" s="471"/>
      <c r="G228" s="507"/>
      <c r="H228" s="29" t="s">
        <v>237</v>
      </c>
      <c r="I228" s="29" t="s">
        <v>1676</v>
      </c>
      <c r="J228" s="77" t="s">
        <v>1700</v>
      </c>
      <c r="K228" s="29" t="s">
        <v>828</v>
      </c>
      <c r="L228" s="507"/>
      <c r="M228" s="514"/>
    </row>
    <row r="229" spans="6:13" ht="60">
      <c r="F229" s="516" t="s">
        <v>1773</v>
      </c>
      <c r="G229" s="495" t="s">
        <v>1677</v>
      </c>
      <c r="H229" s="12" t="s">
        <v>1738</v>
      </c>
      <c r="I229" s="11" t="s">
        <v>1725</v>
      </c>
      <c r="J229" s="12" t="s">
        <v>1745</v>
      </c>
      <c r="K229" s="264" t="s">
        <v>1746</v>
      </c>
      <c r="L229" s="495" t="s">
        <v>1117</v>
      </c>
      <c r="M229" s="499" t="s">
        <v>1774</v>
      </c>
    </row>
    <row r="230" spans="6:13">
      <c r="F230" s="464"/>
      <c r="G230" s="496"/>
      <c r="H230" s="1" t="s">
        <v>132</v>
      </c>
      <c r="I230" s="1" t="s">
        <v>1725</v>
      </c>
      <c r="J230" s="10" t="s">
        <v>104</v>
      </c>
      <c r="K230" s="1" t="s">
        <v>276</v>
      </c>
      <c r="L230" s="496"/>
      <c r="M230" s="492"/>
    </row>
    <row r="231" spans="6:13" ht="30">
      <c r="F231" s="464"/>
      <c r="G231" s="496"/>
      <c r="H231" s="1" t="s">
        <v>822</v>
      </c>
      <c r="I231" s="1" t="s">
        <v>1725</v>
      </c>
      <c r="J231" s="10" t="s">
        <v>1742</v>
      </c>
      <c r="K231" s="1" t="s">
        <v>1743</v>
      </c>
      <c r="L231" s="496"/>
      <c r="M231" s="492"/>
    </row>
    <row r="232" spans="6:13" ht="30">
      <c r="F232" s="464"/>
      <c r="G232" s="496"/>
      <c r="H232" s="1" t="s">
        <v>1744</v>
      </c>
      <c r="I232" s="1" t="s">
        <v>1725</v>
      </c>
      <c r="J232" s="10" t="s">
        <v>1742</v>
      </c>
      <c r="K232" s="1" t="s">
        <v>1743</v>
      </c>
      <c r="L232" s="496"/>
      <c r="M232" s="492"/>
    </row>
    <row r="233" spans="6:13">
      <c r="F233" s="464"/>
      <c r="G233" s="496"/>
      <c r="H233" s="1" t="s">
        <v>1755</v>
      </c>
      <c r="I233" s="1" t="s">
        <v>1725</v>
      </c>
      <c r="J233" s="10" t="s">
        <v>130</v>
      </c>
      <c r="K233" s="1" t="s">
        <v>19</v>
      </c>
      <c r="L233" s="496"/>
      <c r="M233" s="492"/>
    </row>
    <row r="234" spans="6:13">
      <c r="F234" s="464"/>
      <c r="G234" s="496"/>
      <c r="H234" s="1" t="s">
        <v>1681</v>
      </c>
      <c r="I234" s="1" t="s">
        <v>1725</v>
      </c>
      <c r="J234" s="10" t="s">
        <v>130</v>
      </c>
      <c r="K234" s="1" t="s">
        <v>276</v>
      </c>
      <c r="L234" s="496"/>
      <c r="M234" s="492"/>
    </row>
    <row r="235" spans="6:13" ht="45">
      <c r="F235" s="464"/>
      <c r="G235" s="496"/>
      <c r="H235" s="1" t="s">
        <v>868</v>
      </c>
      <c r="I235" s="1" t="s">
        <v>1725</v>
      </c>
      <c r="J235" s="10" t="s">
        <v>1756</v>
      </c>
      <c r="K235" s="1" t="s">
        <v>1743</v>
      </c>
      <c r="L235" s="496"/>
      <c r="M235" s="492"/>
    </row>
    <row r="236" spans="6:13">
      <c r="F236" s="464"/>
      <c r="G236" s="496"/>
      <c r="H236" s="1" t="s">
        <v>1683</v>
      </c>
      <c r="I236" s="1" t="s">
        <v>1725</v>
      </c>
      <c r="J236" s="10" t="s">
        <v>104</v>
      </c>
      <c r="K236" s="1" t="s">
        <v>172</v>
      </c>
      <c r="L236" s="496"/>
      <c r="M236" s="492"/>
    </row>
    <row r="237" spans="6:13" ht="30">
      <c r="F237" s="464"/>
      <c r="G237" s="496"/>
      <c r="H237" s="1" t="s">
        <v>1762</v>
      </c>
      <c r="I237" s="1" t="s">
        <v>1725</v>
      </c>
      <c r="J237" s="10" t="s">
        <v>1763</v>
      </c>
      <c r="K237" s="1" t="s">
        <v>1743</v>
      </c>
      <c r="L237" s="496"/>
      <c r="M237" s="492"/>
    </row>
    <row r="238" spans="6:13">
      <c r="F238" s="464"/>
      <c r="G238" s="496"/>
      <c r="H238" s="1" t="s">
        <v>1690</v>
      </c>
      <c r="I238" s="1" t="s">
        <v>1725</v>
      </c>
      <c r="J238" s="10" t="s">
        <v>823</v>
      </c>
      <c r="K238" s="1" t="s">
        <v>852</v>
      </c>
      <c r="L238" s="496"/>
      <c r="M238" s="492"/>
    </row>
    <row r="239" spans="6:13" ht="30">
      <c r="F239" s="464"/>
      <c r="G239" s="496"/>
      <c r="H239" s="1" t="s">
        <v>1243</v>
      </c>
      <c r="I239" s="1" t="s">
        <v>1725</v>
      </c>
      <c r="J239" s="10" t="s">
        <v>1766</v>
      </c>
      <c r="K239" s="1" t="s">
        <v>1743</v>
      </c>
      <c r="L239" s="496"/>
      <c r="M239" s="492"/>
    </row>
    <row r="240" spans="6:13" ht="45">
      <c r="F240" s="464"/>
      <c r="G240" s="496"/>
      <c r="H240" s="1" t="s">
        <v>1692</v>
      </c>
      <c r="I240" s="1" t="s">
        <v>1725</v>
      </c>
      <c r="J240" s="10" t="s">
        <v>1768</v>
      </c>
      <c r="K240" s="1" t="s">
        <v>1769</v>
      </c>
      <c r="L240" s="496"/>
      <c r="M240" s="492"/>
    </row>
    <row r="241" spans="6:13" ht="45">
      <c r="F241" s="464"/>
      <c r="G241" s="496"/>
      <c r="H241" s="1" t="s">
        <v>1770</v>
      </c>
      <c r="I241" s="1" t="s">
        <v>1725</v>
      </c>
      <c r="J241" s="10" t="s">
        <v>1771</v>
      </c>
      <c r="K241" s="1" t="s">
        <v>1743</v>
      </c>
      <c r="L241" s="496"/>
      <c r="M241" s="492"/>
    </row>
    <row r="242" spans="6:13" ht="45">
      <c r="F242" s="464"/>
      <c r="G242" s="496"/>
      <c r="H242" s="1" t="s">
        <v>1242</v>
      </c>
      <c r="I242" s="1" t="s">
        <v>1725</v>
      </c>
      <c r="J242" s="10" t="s">
        <v>1771</v>
      </c>
      <c r="K242" s="1" t="s">
        <v>1743</v>
      </c>
      <c r="L242" s="496"/>
      <c r="M242" s="492"/>
    </row>
    <row r="243" spans="6:13" ht="45">
      <c r="F243" s="464"/>
      <c r="G243" s="496"/>
      <c r="H243" s="1" t="s">
        <v>889</v>
      </c>
      <c r="I243" s="1" t="s">
        <v>1725</v>
      </c>
      <c r="J243" s="10" t="s">
        <v>1771</v>
      </c>
      <c r="K243" s="1" t="s">
        <v>1743</v>
      </c>
      <c r="L243" s="496"/>
      <c r="M243" s="492"/>
    </row>
    <row r="244" spans="6:13">
      <c r="F244" s="464"/>
      <c r="G244" s="496"/>
      <c r="H244" s="1" t="s">
        <v>1294</v>
      </c>
      <c r="I244" s="1" t="s">
        <v>1725</v>
      </c>
      <c r="J244" s="10" t="s">
        <v>104</v>
      </c>
      <c r="K244" s="1" t="s">
        <v>850</v>
      </c>
      <c r="L244" s="496"/>
      <c r="M244" s="492"/>
    </row>
    <row r="245" spans="6:13" ht="15.75" thickBot="1">
      <c r="F245" s="503"/>
      <c r="G245" s="498"/>
      <c r="H245" s="52" t="s">
        <v>1772</v>
      </c>
      <c r="I245" s="52" t="s">
        <v>1725</v>
      </c>
      <c r="J245" s="53" t="s">
        <v>104</v>
      </c>
      <c r="K245" s="52" t="s">
        <v>410</v>
      </c>
      <c r="L245" s="498"/>
      <c r="M245" s="493"/>
    </row>
    <row r="246" spans="6:13" ht="30">
      <c r="F246" s="463">
        <v>44760</v>
      </c>
      <c r="G246" s="495" t="s">
        <v>127</v>
      </c>
      <c r="H246" s="11" t="s">
        <v>138</v>
      </c>
      <c r="I246" s="11" t="s">
        <v>1725</v>
      </c>
      <c r="J246" s="12" t="s">
        <v>1747</v>
      </c>
      <c r="K246" s="11" t="s">
        <v>1748</v>
      </c>
      <c r="L246" s="495" t="s">
        <v>1117</v>
      </c>
      <c r="M246" s="499" t="s">
        <v>1774</v>
      </c>
    </row>
    <row r="247" spans="6:13">
      <c r="F247" s="464"/>
      <c r="G247" s="496"/>
      <c r="H247" s="1" t="s">
        <v>142</v>
      </c>
      <c r="I247" s="1" t="s">
        <v>1725</v>
      </c>
      <c r="J247" s="1" t="s">
        <v>104</v>
      </c>
      <c r="K247" s="1" t="s">
        <v>276</v>
      </c>
      <c r="L247" s="496"/>
      <c r="M247" s="492"/>
    </row>
    <row r="248" spans="6:13">
      <c r="F248" s="464"/>
      <c r="G248" s="496"/>
      <c r="H248" s="1" t="s">
        <v>1749</v>
      </c>
      <c r="I248" s="1" t="s">
        <v>1725</v>
      </c>
      <c r="J248" s="10" t="s">
        <v>1750</v>
      </c>
      <c r="K248" s="1" t="s">
        <v>1751</v>
      </c>
      <c r="L248" s="496"/>
      <c r="M248" s="492"/>
    </row>
    <row r="249" spans="6:13">
      <c r="F249" s="464"/>
      <c r="G249" s="496"/>
      <c r="H249" s="1" t="s">
        <v>1753</v>
      </c>
      <c r="I249" s="1" t="s">
        <v>1725</v>
      </c>
      <c r="J249" s="10" t="s">
        <v>1752</v>
      </c>
      <c r="K249" s="1" t="s">
        <v>1754</v>
      </c>
      <c r="L249" s="496"/>
      <c r="M249" s="492"/>
    </row>
    <row r="250" spans="6:13">
      <c r="F250" s="464"/>
      <c r="G250" s="496"/>
      <c r="H250" s="1" t="s">
        <v>1212</v>
      </c>
      <c r="I250" s="1" t="s">
        <v>1725</v>
      </c>
      <c r="J250" s="10" t="s">
        <v>130</v>
      </c>
      <c r="K250" s="1" t="s">
        <v>276</v>
      </c>
      <c r="L250" s="496"/>
      <c r="M250" s="492"/>
    </row>
    <row r="251" spans="6:13">
      <c r="F251" s="464"/>
      <c r="G251" s="496"/>
      <c r="H251" s="1" t="s">
        <v>1757</v>
      </c>
      <c r="I251" s="1" t="s">
        <v>1725</v>
      </c>
      <c r="J251" s="10" t="s">
        <v>130</v>
      </c>
      <c r="K251" s="1" t="s">
        <v>276</v>
      </c>
      <c r="L251" s="496"/>
      <c r="M251" s="492"/>
    </row>
    <row r="252" spans="6:13">
      <c r="F252" s="464"/>
      <c r="G252" s="496"/>
      <c r="H252" s="1" t="s">
        <v>1097</v>
      </c>
      <c r="I252" s="1" t="s">
        <v>1725</v>
      </c>
      <c r="J252" s="10" t="s">
        <v>130</v>
      </c>
      <c r="K252" s="1" t="s">
        <v>894</v>
      </c>
      <c r="L252" s="496"/>
      <c r="M252" s="492"/>
    </row>
    <row r="253" spans="6:13">
      <c r="F253" s="464"/>
      <c r="G253" s="496"/>
      <c r="H253" s="1" t="s">
        <v>1758</v>
      </c>
      <c r="I253" s="1" t="s">
        <v>1725</v>
      </c>
      <c r="J253" s="10" t="s">
        <v>1759</v>
      </c>
      <c r="K253" s="1" t="s">
        <v>1760</v>
      </c>
      <c r="L253" s="496"/>
      <c r="M253" s="492"/>
    </row>
    <row r="254" spans="6:13">
      <c r="F254" s="464"/>
      <c r="G254" s="496"/>
      <c r="H254" s="1" t="s">
        <v>1761</v>
      </c>
      <c r="I254" s="1" t="s">
        <v>1725</v>
      </c>
      <c r="J254" s="10" t="s">
        <v>130</v>
      </c>
      <c r="K254" s="1" t="s">
        <v>276</v>
      </c>
      <c r="L254" s="496"/>
      <c r="M254" s="492"/>
    </row>
    <row r="255" spans="6:13">
      <c r="F255" s="464"/>
      <c r="G255" s="496"/>
      <c r="H255" s="1" t="s">
        <v>1684</v>
      </c>
      <c r="I255" s="1" t="s">
        <v>1725</v>
      </c>
      <c r="J255" s="10" t="s">
        <v>130</v>
      </c>
      <c r="K255" s="1" t="s">
        <v>172</v>
      </c>
      <c r="L255" s="496"/>
      <c r="M255" s="492"/>
    </row>
    <row r="256" spans="6:13">
      <c r="F256" s="464"/>
      <c r="G256" s="496"/>
      <c r="H256" s="1" t="s">
        <v>388</v>
      </c>
      <c r="I256" s="1" t="s">
        <v>1725</v>
      </c>
      <c r="J256" s="10" t="s">
        <v>130</v>
      </c>
      <c r="K256" s="1" t="s">
        <v>276</v>
      </c>
      <c r="L256" s="496"/>
      <c r="M256" s="492"/>
    </row>
    <row r="257" spans="6:13">
      <c r="F257" s="464"/>
      <c r="G257" s="496"/>
      <c r="H257" s="1" t="s">
        <v>1764</v>
      </c>
      <c r="I257" s="1" t="s">
        <v>1725</v>
      </c>
      <c r="J257" s="10" t="s">
        <v>130</v>
      </c>
      <c r="K257" s="1" t="s">
        <v>276</v>
      </c>
      <c r="L257" s="496"/>
      <c r="M257" s="492"/>
    </row>
    <row r="258" spans="6:13">
      <c r="F258" s="464"/>
      <c r="G258" s="496"/>
      <c r="H258" s="1" t="s">
        <v>1765</v>
      </c>
      <c r="I258" s="1" t="s">
        <v>1725</v>
      </c>
      <c r="J258" s="10" t="s">
        <v>130</v>
      </c>
      <c r="K258" s="1" t="s">
        <v>276</v>
      </c>
      <c r="L258" s="496"/>
      <c r="M258" s="492"/>
    </row>
    <row r="259" spans="6:13" ht="15.75" thickBot="1">
      <c r="F259" s="503"/>
      <c r="G259" s="498"/>
      <c r="H259" s="52" t="s">
        <v>487</v>
      </c>
      <c r="I259" s="52" t="s">
        <v>1725</v>
      </c>
      <c r="J259" s="53" t="s">
        <v>1767</v>
      </c>
      <c r="K259" s="52" t="s">
        <v>1760</v>
      </c>
      <c r="L259" s="498"/>
      <c r="M259" s="493"/>
    </row>
    <row r="260" spans="6:13">
      <c r="F260" s="516" t="s">
        <v>1830</v>
      </c>
      <c r="G260" s="495" t="s">
        <v>1559</v>
      </c>
      <c r="H260" s="11" t="s">
        <v>1744</v>
      </c>
      <c r="I260" s="11" t="s">
        <v>1820</v>
      </c>
      <c r="J260" s="12" t="s">
        <v>104</v>
      </c>
      <c r="K260" s="11" t="s">
        <v>828</v>
      </c>
      <c r="L260" s="495" t="s">
        <v>182</v>
      </c>
      <c r="M260" s="499" t="s">
        <v>1831</v>
      </c>
    </row>
    <row r="261" spans="6:13" ht="30">
      <c r="F261" s="464"/>
      <c r="G261" s="496"/>
      <c r="H261" s="1" t="s">
        <v>1821</v>
      </c>
      <c r="I261" s="1" t="s">
        <v>1820</v>
      </c>
      <c r="J261" s="10" t="s">
        <v>1822</v>
      </c>
      <c r="K261" s="1" t="s">
        <v>831</v>
      </c>
      <c r="L261" s="496"/>
      <c r="M261" s="492"/>
    </row>
    <row r="262" spans="6:13">
      <c r="F262" s="464"/>
      <c r="G262" s="496"/>
      <c r="H262" s="1" t="s">
        <v>140</v>
      </c>
      <c r="I262" s="1" t="s">
        <v>1820</v>
      </c>
      <c r="J262" s="10" t="s">
        <v>104</v>
      </c>
      <c r="K262" s="1" t="s">
        <v>134</v>
      </c>
      <c r="L262" s="496"/>
      <c r="M262" s="492"/>
    </row>
    <row r="263" spans="6:13">
      <c r="F263" s="464"/>
      <c r="G263" s="496"/>
      <c r="H263" s="1" t="s">
        <v>142</v>
      </c>
      <c r="I263" s="1" t="s">
        <v>1820</v>
      </c>
      <c r="J263" s="10" t="s">
        <v>104</v>
      </c>
      <c r="K263" s="1" t="s">
        <v>144</v>
      </c>
      <c r="L263" s="496"/>
      <c r="M263" s="492"/>
    </row>
    <row r="264" spans="6:13">
      <c r="F264" s="464"/>
      <c r="G264" s="496"/>
      <c r="H264" s="1" t="s">
        <v>1749</v>
      </c>
      <c r="I264" s="1" t="s">
        <v>1820</v>
      </c>
      <c r="J264" s="10" t="s">
        <v>104</v>
      </c>
      <c r="K264" s="1" t="s">
        <v>134</v>
      </c>
      <c r="L264" s="496"/>
      <c r="M264" s="492"/>
    </row>
    <row r="265" spans="6:13">
      <c r="F265" s="464"/>
      <c r="G265" s="496"/>
      <c r="H265" s="1" t="s">
        <v>1824</v>
      </c>
      <c r="I265" s="1" t="s">
        <v>1820</v>
      </c>
      <c r="J265" s="10" t="s">
        <v>112</v>
      </c>
      <c r="K265" s="1" t="s">
        <v>134</v>
      </c>
      <c r="L265" s="496"/>
      <c r="M265" s="492"/>
    </row>
    <row r="266" spans="6:13">
      <c r="F266" s="464"/>
      <c r="G266" s="496"/>
      <c r="H266" s="1" t="s">
        <v>1212</v>
      </c>
      <c r="I266" s="1" t="s">
        <v>1820</v>
      </c>
      <c r="J266" s="10" t="s">
        <v>1827</v>
      </c>
      <c r="K266" s="1" t="s">
        <v>141</v>
      </c>
      <c r="L266" s="496"/>
      <c r="M266" s="492"/>
    </row>
    <row r="267" spans="6:13">
      <c r="F267" s="464"/>
      <c r="G267" s="496"/>
      <c r="H267" s="1" t="s">
        <v>1825</v>
      </c>
      <c r="I267" s="1" t="s">
        <v>1820</v>
      </c>
      <c r="J267" s="10" t="s">
        <v>104</v>
      </c>
      <c r="K267" s="1" t="s">
        <v>422</v>
      </c>
      <c r="L267" s="496"/>
      <c r="M267" s="492"/>
    </row>
    <row r="268" spans="6:13">
      <c r="F268" s="464"/>
      <c r="G268" s="496"/>
      <c r="H268" s="1" t="s">
        <v>868</v>
      </c>
      <c r="I268" s="1" t="s">
        <v>1820</v>
      </c>
      <c r="J268" s="10" t="s">
        <v>104</v>
      </c>
      <c r="K268" s="1" t="s">
        <v>828</v>
      </c>
      <c r="L268" s="496"/>
      <c r="M268" s="492"/>
    </row>
    <row r="269" spans="6:13">
      <c r="F269" s="464"/>
      <c r="G269" s="496"/>
      <c r="H269" s="1" t="s">
        <v>1585</v>
      </c>
      <c r="I269" s="1" t="s">
        <v>1820</v>
      </c>
      <c r="J269" s="10" t="s">
        <v>1828</v>
      </c>
      <c r="K269" s="1" t="s">
        <v>828</v>
      </c>
      <c r="L269" s="496"/>
      <c r="M269" s="492"/>
    </row>
    <row r="270" spans="6:13" ht="30">
      <c r="F270" s="464"/>
      <c r="G270" s="496"/>
      <c r="H270" s="100" t="s">
        <v>1826</v>
      </c>
      <c r="I270" s="100" t="s">
        <v>1820</v>
      </c>
      <c r="J270" s="272" t="s">
        <v>1829</v>
      </c>
      <c r="K270" s="100" t="s">
        <v>828</v>
      </c>
      <c r="L270" s="496"/>
      <c r="M270" s="492"/>
    </row>
    <row r="271" spans="6:13">
      <c r="F271" s="464"/>
      <c r="G271" s="496"/>
      <c r="H271" s="1" t="s">
        <v>1097</v>
      </c>
      <c r="I271" s="1" t="s">
        <v>1820</v>
      </c>
      <c r="J271" s="10" t="s">
        <v>130</v>
      </c>
      <c r="K271" s="1" t="s">
        <v>828</v>
      </c>
      <c r="L271" s="496"/>
      <c r="M271" s="492"/>
    </row>
    <row r="272" spans="6:13" ht="15.75" thickBot="1">
      <c r="F272" s="503"/>
      <c r="G272" s="498"/>
      <c r="H272" s="52" t="s">
        <v>1761</v>
      </c>
      <c r="I272" s="52" t="s">
        <v>1820</v>
      </c>
      <c r="J272" s="52"/>
      <c r="K272" s="52" t="s">
        <v>828</v>
      </c>
      <c r="L272" s="498"/>
      <c r="M272" s="493"/>
    </row>
    <row r="273" spans="5:13">
      <c r="F273" s="516" t="s">
        <v>1880</v>
      </c>
      <c r="G273" s="495" t="s">
        <v>816</v>
      </c>
      <c r="H273" s="11" t="s">
        <v>142</v>
      </c>
      <c r="I273" s="11" t="s">
        <v>1857</v>
      </c>
      <c r="J273" s="12" t="s">
        <v>104</v>
      </c>
      <c r="K273" s="11" t="s">
        <v>19</v>
      </c>
      <c r="L273" s="495" t="s">
        <v>1881</v>
      </c>
      <c r="M273" s="499" t="s">
        <v>183</v>
      </c>
    </row>
    <row r="274" spans="5:13">
      <c r="F274" s="464"/>
      <c r="G274" s="496"/>
      <c r="H274" s="1" t="s">
        <v>1142</v>
      </c>
      <c r="I274" s="1" t="s">
        <v>1857</v>
      </c>
      <c r="J274" s="1" t="s">
        <v>104</v>
      </c>
      <c r="K274" s="1" t="s">
        <v>19</v>
      </c>
      <c r="L274" s="496"/>
      <c r="M274" s="492"/>
    </row>
    <row r="275" spans="5:13">
      <c r="F275" s="464"/>
      <c r="G275" s="496"/>
      <c r="H275" s="1" t="s">
        <v>1144</v>
      </c>
      <c r="I275" s="1" t="s">
        <v>1857</v>
      </c>
      <c r="J275" s="1" t="s">
        <v>104</v>
      </c>
      <c r="K275" s="1" t="s">
        <v>276</v>
      </c>
      <c r="L275" s="496"/>
      <c r="M275" s="492"/>
    </row>
    <row r="276" spans="5:13">
      <c r="F276" s="464"/>
      <c r="G276" s="496"/>
      <c r="H276" s="1" t="s">
        <v>1585</v>
      </c>
      <c r="I276" s="1" t="s">
        <v>1857</v>
      </c>
      <c r="J276" s="1" t="s">
        <v>104</v>
      </c>
      <c r="K276" s="1" t="s">
        <v>37</v>
      </c>
      <c r="L276" s="496"/>
      <c r="M276" s="492"/>
    </row>
    <row r="277" spans="5:13">
      <c r="F277" s="464"/>
      <c r="G277" s="496"/>
      <c r="H277" s="1" t="s">
        <v>1867</v>
      </c>
      <c r="I277" s="1" t="s">
        <v>1857</v>
      </c>
      <c r="J277" s="1" t="s">
        <v>104</v>
      </c>
      <c r="K277" s="1" t="s">
        <v>309</v>
      </c>
      <c r="L277" s="496"/>
      <c r="M277" s="492"/>
    </row>
    <row r="278" spans="5:13">
      <c r="F278" s="464"/>
      <c r="G278" s="496"/>
      <c r="H278" s="1" t="s">
        <v>1097</v>
      </c>
      <c r="I278" s="1" t="s">
        <v>1857</v>
      </c>
      <c r="J278" s="1" t="s">
        <v>104</v>
      </c>
      <c r="K278" s="1" t="s">
        <v>19</v>
      </c>
      <c r="L278" s="496"/>
      <c r="M278" s="492"/>
    </row>
    <row r="279" spans="5:13">
      <c r="F279" s="464"/>
      <c r="G279" s="496"/>
      <c r="H279" s="1" t="s">
        <v>1761</v>
      </c>
      <c r="I279" s="1" t="s">
        <v>1857</v>
      </c>
      <c r="J279" s="1" t="s">
        <v>112</v>
      </c>
      <c r="K279" s="1" t="s">
        <v>216</v>
      </c>
      <c r="L279" s="496"/>
      <c r="M279" s="492"/>
    </row>
    <row r="280" spans="5:13">
      <c r="F280" s="464"/>
      <c r="G280" s="496"/>
      <c r="H280" s="1" t="s">
        <v>1686</v>
      </c>
      <c r="I280" s="1" t="s">
        <v>1857</v>
      </c>
      <c r="J280" s="1" t="s">
        <v>104</v>
      </c>
      <c r="K280" s="1" t="s">
        <v>189</v>
      </c>
      <c r="L280" s="496"/>
      <c r="M280" s="492"/>
    </row>
    <row r="281" spans="5:13">
      <c r="F281" s="464"/>
      <c r="G281" s="496"/>
      <c r="H281" s="1" t="s">
        <v>1641</v>
      </c>
      <c r="I281" s="1" t="s">
        <v>1857</v>
      </c>
      <c r="J281" s="1" t="s">
        <v>112</v>
      </c>
      <c r="K281" s="1" t="s">
        <v>276</v>
      </c>
      <c r="L281" s="496"/>
      <c r="M281" s="492"/>
    </row>
    <row r="282" spans="5:13">
      <c r="F282" s="464"/>
      <c r="G282" s="496"/>
      <c r="H282" s="1" t="s">
        <v>237</v>
      </c>
      <c r="I282" s="1" t="s">
        <v>1857</v>
      </c>
      <c r="J282" s="1" t="s">
        <v>104</v>
      </c>
      <c r="K282" s="1" t="s">
        <v>1875</v>
      </c>
      <c r="L282" s="496"/>
      <c r="M282" s="492"/>
    </row>
    <row r="283" spans="5:13">
      <c r="F283" s="464"/>
      <c r="G283" s="496"/>
      <c r="H283" s="1" t="s">
        <v>240</v>
      </c>
      <c r="I283" s="1" t="s">
        <v>1857</v>
      </c>
      <c r="J283" s="1" t="s">
        <v>112</v>
      </c>
      <c r="K283" s="1" t="s">
        <v>19</v>
      </c>
      <c r="L283" s="496"/>
      <c r="M283" s="492"/>
    </row>
    <row r="284" spans="5:13">
      <c r="F284" s="464"/>
      <c r="G284" s="496"/>
      <c r="H284" s="1" t="s">
        <v>1876</v>
      </c>
      <c r="I284" s="1" t="s">
        <v>1857</v>
      </c>
      <c r="J284" s="1" t="s">
        <v>104</v>
      </c>
      <c r="K284" s="1" t="s">
        <v>276</v>
      </c>
      <c r="L284" s="496"/>
      <c r="M284" s="492"/>
    </row>
    <row r="285" spans="5:13">
      <c r="F285" s="464"/>
      <c r="G285" s="496"/>
      <c r="H285" s="1" t="s">
        <v>678</v>
      </c>
      <c r="I285" s="1" t="s">
        <v>1857</v>
      </c>
      <c r="J285" s="1" t="s">
        <v>104</v>
      </c>
      <c r="K285" s="1" t="s">
        <v>19</v>
      </c>
      <c r="L285" s="496"/>
      <c r="M285" s="492"/>
    </row>
    <row r="286" spans="5:13">
      <c r="F286" s="464"/>
      <c r="G286" s="496"/>
      <c r="H286" s="1" t="s">
        <v>1877</v>
      </c>
      <c r="I286" s="1" t="s">
        <v>1857</v>
      </c>
      <c r="J286" s="1" t="s">
        <v>104</v>
      </c>
      <c r="K286" s="1" t="s">
        <v>1875</v>
      </c>
      <c r="L286" s="496"/>
      <c r="M286" s="492"/>
    </row>
    <row r="287" spans="5:13" ht="15.75" thickBot="1">
      <c r="F287" s="503"/>
      <c r="G287" s="498"/>
      <c r="H287" s="52" t="s">
        <v>1878</v>
      </c>
      <c r="I287" s="52" t="s">
        <v>1857</v>
      </c>
      <c r="J287" s="52" t="s">
        <v>104</v>
      </c>
      <c r="K287" s="52" t="s">
        <v>1879</v>
      </c>
      <c r="L287" s="498"/>
      <c r="M287" s="493"/>
    </row>
    <row r="288" spans="5:13">
      <c r="E288" s="179">
        <v>44776</v>
      </c>
      <c r="F288" s="516" t="s">
        <v>1882</v>
      </c>
      <c r="G288" s="495" t="s">
        <v>98</v>
      </c>
      <c r="H288" s="11" t="s">
        <v>1821</v>
      </c>
      <c r="I288" s="11" t="s">
        <v>1857</v>
      </c>
      <c r="J288" s="11" t="s">
        <v>104</v>
      </c>
      <c r="K288" s="11" t="s">
        <v>37</v>
      </c>
      <c r="L288" s="495" t="s">
        <v>1881</v>
      </c>
      <c r="M288" s="499" t="s">
        <v>183</v>
      </c>
    </row>
    <row r="289" spans="4:13">
      <c r="F289" s="464"/>
      <c r="G289" s="496"/>
      <c r="H289" s="1" t="s">
        <v>1744</v>
      </c>
      <c r="I289" s="1" t="s">
        <v>1857</v>
      </c>
      <c r="J289" s="10" t="s">
        <v>104</v>
      </c>
      <c r="K289" s="1" t="s">
        <v>172</v>
      </c>
      <c r="L289" s="496"/>
      <c r="M289" s="492"/>
    </row>
    <row r="290" spans="4:13">
      <c r="F290" s="464"/>
      <c r="G290" s="496"/>
      <c r="H290" s="1" t="s">
        <v>824</v>
      </c>
      <c r="I290" s="1" t="s">
        <v>1857</v>
      </c>
      <c r="J290" s="1" t="s">
        <v>104</v>
      </c>
      <c r="K290" s="1" t="s">
        <v>309</v>
      </c>
      <c r="L290" s="496"/>
      <c r="M290" s="492"/>
    </row>
    <row r="291" spans="4:13">
      <c r="F291" s="464"/>
      <c r="G291" s="496"/>
      <c r="H291" s="1" t="s">
        <v>1858</v>
      </c>
      <c r="I291" s="1" t="s">
        <v>1857</v>
      </c>
      <c r="J291" s="1" t="s">
        <v>104</v>
      </c>
      <c r="K291" s="1" t="s">
        <v>27</v>
      </c>
      <c r="L291" s="496"/>
      <c r="M291" s="492"/>
    </row>
    <row r="292" spans="4:13">
      <c r="F292" s="464"/>
      <c r="G292" s="496"/>
      <c r="H292" s="1" t="s">
        <v>1859</v>
      </c>
      <c r="I292" s="1" t="s">
        <v>1857</v>
      </c>
      <c r="J292" s="1" t="s">
        <v>104</v>
      </c>
      <c r="K292" s="1" t="s">
        <v>19</v>
      </c>
      <c r="L292" s="496"/>
      <c r="M292" s="492"/>
    </row>
    <row r="293" spans="4:13">
      <c r="F293" s="464"/>
      <c r="G293" s="496"/>
      <c r="H293" s="1" t="s">
        <v>1824</v>
      </c>
      <c r="I293" s="1" t="s">
        <v>1857</v>
      </c>
      <c r="J293" s="1" t="s">
        <v>104</v>
      </c>
      <c r="K293" s="1" t="s">
        <v>1860</v>
      </c>
      <c r="L293" s="496"/>
      <c r="M293" s="492"/>
    </row>
    <row r="294" spans="4:13">
      <c r="F294" s="464"/>
      <c r="G294" s="496"/>
      <c r="H294" s="1" t="s">
        <v>1861</v>
      </c>
      <c r="I294" s="1" t="s">
        <v>1857</v>
      </c>
      <c r="J294" s="1" t="s">
        <v>104</v>
      </c>
      <c r="K294" s="1" t="s">
        <v>172</v>
      </c>
      <c r="L294" s="496"/>
      <c r="M294" s="492"/>
    </row>
    <row r="295" spans="4:13">
      <c r="F295" s="464"/>
      <c r="G295" s="496"/>
      <c r="H295" s="1" t="s">
        <v>861</v>
      </c>
      <c r="I295" s="1" t="s">
        <v>1857</v>
      </c>
      <c r="J295" s="1" t="s">
        <v>104</v>
      </c>
      <c r="K295" s="1" t="s">
        <v>1339</v>
      </c>
      <c r="L295" s="496"/>
      <c r="M295" s="492"/>
    </row>
    <row r="296" spans="4:13" ht="45">
      <c r="D296" t="s">
        <v>1866</v>
      </c>
      <c r="E296" t="s">
        <v>1863</v>
      </c>
      <c r="F296" s="464"/>
      <c r="G296" s="496"/>
      <c r="H296" s="1" t="s">
        <v>1862</v>
      </c>
      <c r="I296" s="1" t="s">
        <v>1857</v>
      </c>
      <c r="J296" s="10" t="s">
        <v>1865</v>
      </c>
      <c r="K296" s="1" t="s">
        <v>1248</v>
      </c>
      <c r="L296" s="496"/>
      <c r="M296" s="492"/>
    </row>
    <row r="297" spans="4:13">
      <c r="E297" t="s">
        <v>1864</v>
      </c>
      <c r="F297" s="464"/>
      <c r="G297" s="496"/>
      <c r="H297" s="34" t="s">
        <v>1825</v>
      </c>
      <c r="I297" s="1" t="s">
        <v>1857</v>
      </c>
      <c r="J297" s="1" t="s">
        <v>104</v>
      </c>
      <c r="K297" s="1" t="s">
        <v>884</v>
      </c>
      <c r="L297" s="496"/>
      <c r="M297" s="492"/>
    </row>
    <row r="298" spans="4:13">
      <c r="F298" s="464"/>
      <c r="G298" s="496"/>
      <c r="H298" s="1" t="s">
        <v>1868</v>
      </c>
      <c r="I298" s="1" t="s">
        <v>1857</v>
      </c>
      <c r="J298" s="1" t="s">
        <v>104</v>
      </c>
      <c r="K298" s="1" t="s">
        <v>24</v>
      </c>
      <c r="L298" s="496"/>
      <c r="M298" s="492"/>
    </row>
    <row r="299" spans="4:13">
      <c r="F299" s="464"/>
      <c r="G299" s="496"/>
      <c r="H299" s="1" t="s">
        <v>1869</v>
      </c>
      <c r="I299" s="1" t="s">
        <v>1857</v>
      </c>
      <c r="J299" s="1" t="s">
        <v>104</v>
      </c>
      <c r="K299" s="1" t="s">
        <v>415</v>
      </c>
      <c r="L299" s="496"/>
      <c r="M299" s="492"/>
    </row>
    <row r="300" spans="4:13">
      <c r="F300" s="464"/>
      <c r="G300" s="496"/>
      <c r="H300" s="1" t="s">
        <v>1826</v>
      </c>
      <c r="I300" s="1" t="s">
        <v>1857</v>
      </c>
      <c r="J300" s="1" t="s">
        <v>104</v>
      </c>
      <c r="K300" s="1" t="s">
        <v>309</v>
      </c>
      <c r="L300" s="496"/>
      <c r="M300" s="492"/>
    </row>
    <row r="301" spans="4:13">
      <c r="F301" s="464"/>
      <c r="G301" s="496"/>
      <c r="H301" s="1" t="s">
        <v>1870</v>
      </c>
      <c r="I301" s="1" t="s">
        <v>1857</v>
      </c>
      <c r="J301" s="1" t="s">
        <v>104</v>
      </c>
      <c r="K301" s="1" t="s">
        <v>172</v>
      </c>
      <c r="L301" s="496"/>
      <c r="M301" s="492"/>
    </row>
    <row r="302" spans="4:13">
      <c r="F302" s="464"/>
      <c r="G302" s="496"/>
      <c r="H302" s="1" t="s">
        <v>1018</v>
      </c>
      <c r="I302" s="1" t="s">
        <v>1857</v>
      </c>
      <c r="J302" s="1" t="s">
        <v>104</v>
      </c>
      <c r="K302" s="1" t="s">
        <v>476</v>
      </c>
      <c r="L302" s="496"/>
      <c r="M302" s="492"/>
    </row>
    <row r="303" spans="4:13">
      <c r="F303" s="464"/>
      <c r="G303" s="496"/>
      <c r="H303" s="1" t="s">
        <v>1871</v>
      </c>
      <c r="I303" s="1" t="s">
        <v>1857</v>
      </c>
      <c r="J303" s="1" t="s">
        <v>104</v>
      </c>
      <c r="K303" s="1" t="s">
        <v>309</v>
      </c>
      <c r="L303" s="496"/>
      <c r="M303" s="492"/>
    </row>
    <row r="304" spans="4:13">
      <c r="D304" t="s">
        <v>1872</v>
      </c>
      <c r="F304" s="464"/>
      <c r="G304" s="496"/>
      <c r="H304" s="1" t="s">
        <v>846</v>
      </c>
      <c r="I304" s="1" t="s">
        <v>1857</v>
      </c>
      <c r="J304" s="1" t="s">
        <v>104</v>
      </c>
      <c r="K304" s="1" t="s">
        <v>172</v>
      </c>
      <c r="L304" s="496"/>
      <c r="M304" s="492"/>
    </row>
    <row r="305" spans="4:14" ht="15.75" thickBot="1">
      <c r="D305" t="s">
        <v>1873</v>
      </c>
      <c r="F305" s="503"/>
      <c r="G305" s="498"/>
      <c r="H305" s="52" t="s">
        <v>1874</v>
      </c>
      <c r="I305" s="52" t="s">
        <v>1857</v>
      </c>
      <c r="J305" s="52" t="s">
        <v>104</v>
      </c>
      <c r="K305" s="52" t="s">
        <v>37</v>
      </c>
      <c r="L305" s="498"/>
      <c r="M305" s="493"/>
    </row>
    <row r="306" spans="4:14">
      <c r="F306" s="516" t="s">
        <v>2001</v>
      </c>
      <c r="G306" s="495" t="s">
        <v>1523</v>
      </c>
      <c r="H306" s="11" t="s">
        <v>1987</v>
      </c>
      <c r="I306" s="11" t="s">
        <v>1986</v>
      </c>
      <c r="J306" s="11" t="s">
        <v>104</v>
      </c>
      <c r="K306" s="11" t="s">
        <v>134</v>
      </c>
      <c r="L306" s="495" t="s">
        <v>2002</v>
      </c>
      <c r="M306" s="499"/>
    </row>
    <row r="307" spans="4:14">
      <c r="F307" s="464"/>
      <c r="G307" s="496"/>
      <c r="H307" s="1" t="s">
        <v>507</v>
      </c>
      <c r="I307" s="1" t="s">
        <v>1986</v>
      </c>
      <c r="J307" s="1" t="s">
        <v>104</v>
      </c>
      <c r="K307" s="1" t="s">
        <v>134</v>
      </c>
      <c r="L307" s="496"/>
      <c r="M307" s="492"/>
      <c r="N307" t="s">
        <v>2000</v>
      </c>
    </row>
    <row r="308" spans="4:14">
      <c r="F308" s="464"/>
      <c r="G308" s="496"/>
      <c r="H308" s="1" t="s">
        <v>1988</v>
      </c>
      <c r="I308" s="1" t="s">
        <v>1986</v>
      </c>
      <c r="J308" s="1" t="s">
        <v>104</v>
      </c>
      <c r="K308" s="1" t="s">
        <v>134</v>
      </c>
      <c r="L308" s="496"/>
      <c r="M308" s="492"/>
      <c r="N308" t="s">
        <v>2019</v>
      </c>
    </row>
    <row r="309" spans="4:14">
      <c r="F309" s="464"/>
      <c r="G309" s="496"/>
      <c r="H309" s="1" t="s">
        <v>1561</v>
      </c>
      <c r="I309" s="1" t="s">
        <v>1986</v>
      </c>
      <c r="J309" s="1" t="s">
        <v>104</v>
      </c>
      <c r="K309" s="1" t="s">
        <v>134</v>
      </c>
      <c r="L309" s="496"/>
      <c r="M309" s="492"/>
      <c r="N309" t="s">
        <v>2020</v>
      </c>
    </row>
    <row r="310" spans="4:14">
      <c r="F310" s="464"/>
      <c r="G310" s="496"/>
      <c r="H310" s="1" t="s">
        <v>1989</v>
      </c>
      <c r="I310" s="1" t="s">
        <v>1986</v>
      </c>
      <c r="J310" s="1" t="s">
        <v>104</v>
      </c>
      <c r="K310" s="1" t="s">
        <v>134</v>
      </c>
      <c r="L310" s="496"/>
      <c r="M310" s="492"/>
      <c r="N310" t="s">
        <v>2022</v>
      </c>
    </row>
    <row r="311" spans="4:14">
      <c r="F311" s="464"/>
      <c r="G311" s="496"/>
      <c r="H311" s="1" t="s">
        <v>1990</v>
      </c>
      <c r="I311" s="1" t="s">
        <v>1986</v>
      </c>
      <c r="J311" s="1" t="s">
        <v>104</v>
      </c>
      <c r="K311" s="184" t="s">
        <v>651</v>
      </c>
      <c r="L311" s="496"/>
      <c r="M311" s="492"/>
      <c r="N311" t="s">
        <v>2023</v>
      </c>
    </row>
    <row r="312" spans="4:14">
      <c r="F312" s="464"/>
      <c r="G312" s="496"/>
      <c r="H312" s="1" t="s">
        <v>1167</v>
      </c>
      <c r="I312" s="1" t="s">
        <v>1986</v>
      </c>
      <c r="J312" s="1" t="s">
        <v>104</v>
      </c>
      <c r="K312" s="1" t="s">
        <v>134</v>
      </c>
      <c r="L312" s="496"/>
      <c r="M312" s="492"/>
      <c r="N312" t="s">
        <v>2021</v>
      </c>
    </row>
    <row r="313" spans="4:14">
      <c r="F313" s="464"/>
      <c r="G313" s="496"/>
      <c r="H313" s="1" t="s">
        <v>1991</v>
      </c>
      <c r="I313" s="1" t="s">
        <v>1986</v>
      </c>
      <c r="J313" s="1" t="s">
        <v>104</v>
      </c>
      <c r="K313" s="1" t="s">
        <v>141</v>
      </c>
      <c r="L313" s="496"/>
      <c r="M313" s="492"/>
      <c r="N313" t="s">
        <v>2024</v>
      </c>
    </row>
    <row r="314" spans="4:14">
      <c r="F314" s="464"/>
      <c r="G314" s="496"/>
      <c r="H314" s="1" t="s">
        <v>1992</v>
      </c>
      <c r="I314" s="1" t="s">
        <v>1986</v>
      </c>
      <c r="J314" s="1" t="s">
        <v>104</v>
      </c>
      <c r="K314" s="1" t="s">
        <v>134</v>
      </c>
      <c r="L314" s="496"/>
      <c r="M314" s="492"/>
      <c r="N314" t="s">
        <v>2025</v>
      </c>
    </row>
    <row r="315" spans="4:14">
      <c r="F315" s="464"/>
      <c r="G315" s="496"/>
      <c r="H315" s="1" t="s">
        <v>1360</v>
      </c>
      <c r="I315" s="1" t="s">
        <v>1986</v>
      </c>
      <c r="J315" s="1" t="s">
        <v>104</v>
      </c>
      <c r="K315" s="1" t="s">
        <v>144</v>
      </c>
      <c r="L315" s="496"/>
      <c r="M315" s="492"/>
    </row>
    <row r="316" spans="4:14">
      <c r="F316" s="464"/>
      <c r="G316" s="496"/>
      <c r="H316" s="1" t="s">
        <v>1993</v>
      </c>
      <c r="I316" s="1" t="s">
        <v>1986</v>
      </c>
      <c r="J316" s="1" t="s">
        <v>104</v>
      </c>
      <c r="K316" s="1" t="s">
        <v>134</v>
      </c>
      <c r="L316" s="496"/>
      <c r="M316" s="492"/>
    </row>
    <row r="317" spans="4:14">
      <c r="F317" s="464"/>
      <c r="G317" s="496"/>
      <c r="H317" s="1" t="s">
        <v>1994</v>
      </c>
      <c r="I317" s="1" t="s">
        <v>1986</v>
      </c>
      <c r="J317" s="1" t="s">
        <v>104</v>
      </c>
      <c r="K317" s="1" t="s">
        <v>134</v>
      </c>
      <c r="L317" s="496"/>
      <c r="M317" s="492"/>
    </row>
    <row r="318" spans="4:14">
      <c r="F318" s="464"/>
      <c r="G318" s="496"/>
      <c r="H318" s="1" t="s">
        <v>664</v>
      </c>
      <c r="I318" s="1" t="s">
        <v>1986</v>
      </c>
      <c r="J318" s="1" t="s">
        <v>104</v>
      </c>
      <c r="K318" s="1" t="s">
        <v>134</v>
      </c>
      <c r="L318" s="496"/>
      <c r="M318" s="492"/>
    </row>
    <row r="319" spans="4:14">
      <c r="F319" s="464"/>
      <c r="G319" s="496"/>
      <c r="H319" s="1" t="s">
        <v>1562</v>
      </c>
      <c r="I319" s="1" t="s">
        <v>1986</v>
      </c>
      <c r="J319" s="1" t="s">
        <v>104</v>
      </c>
      <c r="K319" s="1" t="s">
        <v>134</v>
      </c>
      <c r="L319" s="496"/>
      <c r="M319" s="492"/>
    </row>
    <row r="320" spans="4:14">
      <c r="F320" s="464"/>
      <c r="G320" s="496"/>
      <c r="H320" s="1" t="s">
        <v>577</v>
      </c>
      <c r="I320" s="1" t="s">
        <v>1986</v>
      </c>
      <c r="J320" s="1" t="s">
        <v>104</v>
      </c>
      <c r="K320" s="1" t="s">
        <v>134</v>
      </c>
      <c r="L320" s="496"/>
      <c r="M320" s="492"/>
    </row>
    <row r="321" spans="6:13" ht="15.75" thickBot="1">
      <c r="F321" s="465"/>
      <c r="G321" s="497" t="s">
        <v>1995</v>
      </c>
      <c r="H321" s="15" t="s">
        <v>1156</v>
      </c>
      <c r="I321" s="15" t="s">
        <v>1986</v>
      </c>
      <c r="J321" s="15" t="s">
        <v>104</v>
      </c>
      <c r="K321" s="15" t="s">
        <v>141</v>
      </c>
      <c r="L321" s="497"/>
      <c r="M321" s="502"/>
    </row>
    <row r="322" spans="6:13">
      <c r="F322" s="527" t="s">
        <v>2476</v>
      </c>
      <c r="G322" s="321" t="s">
        <v>1677</v>
      </c>
      <c r="H322" s="6" t="s">
        <v>2451</v>
      </c>
      <c r="I322" s="6" t="s">
        <v>2450</v>
      </c>
      <c r="J322" s="6" t="s">
        <v>104</v>
      </c>
      <c r="K322" s="322" t="s">
        <v>141</v>
      </c>
      <c r="L322" s="26"/>
      <c r="M322" s="545" t="s">
        <v>2477</v>
      </c>
    </row>
    <row r="323" spans="6:13">
      <c r="F323" s="528"/>
      <c r="G323" s="171"/>
      <c r="H323" s="29" t="s">
        <v>2452</v>
      </c>
      <c r="I323" s="29" t="s">
        <v>2450</v>
      </c>
      <c r="J323" s="29" t="s">
        <v>130</v>
      </c>
      <c r="K323" s="320" t="s">
        <v>422</v>
      </c>
      <c r="M323" s="546"/>
    </row>
    <row r="324" spans="6:13">
      <c r="F324" s="528"/>
      <c r="G324" s="171"/>
      <c r="H324" s="29" t="s">
        <v>2453</v>
      </c>
      <c r="I324" s="29" t="s">
        <v>2450</v>
      </c>
      <c r="J324" s="77" t="s">
        <v>2454</v>
      </c>
      <c r="K324" s="320" t="s">
        <v>131</v>
      </c>
      <c r="M324" s="546"/>
    </row>
    <row r="325" spans="6:13">
      <c r="F325" s="528"/>
      <c r="G325" s="171"/>
      <c r="H325" s="29" t="s">
        <v>2455</v>
      </c>
      <c r="I325" s="29" t="s">
        <v>2450</v>
      </c>
      <c r="J325" s="29" t="s">
        <v>104</v>
      </c>
      <c r="K325" s="29" t="s">
        <v>144</v>
      </c>
      <c r="M325" s="546"/>
    </row>
    <row r="326" spans="6:13">
      <c r="F326" s="528"/>
      <c r="G326" s="171"/>
      <c r="H326" s="29" t="s">
        <v>659</v>
      </c>
      <c r="I326" s="29" t="s">
        <v>2450</v>
      </c>
      <c r="J326" s="29" t="s">
        <v>1682</v>
      </c>
      <c r="K326" s="29" t="s">
        <v>2456</v>
      </c>
      <c r="M326" s="546"/>
    </row>
    <row r="327" spans="6:13">
      <c r="F327" s="528"/>
      <c r="G327" s="171"/>
      <c r="H327" s="29" t="s">
        <v>1537</v>
      </c>
      <c r="I327" s="29" t="s">
        <v>2450</v>
      </c>
      <c r="J327" s="29" t="s">
        <v>1682</v>
      </c>
      <c r="K327" s="29" t="s">
        <v>144</v>
      </c>
      <c r="M327" s="546"/>
    </row>
    <row r="328" spans="6:13">
      <c r="F328" s="528"/>
      <c r="G328" s="171"/>
      <c r="H328" s="29" t="s">
        <v>2457</v>
      </c>
      <c r="I328" s="29" t="s">
        <v>2450</v>
      </c>
      <c r="J328" s="29" t="s">
        <v>1682</v>
      </c>
      <c r="K328" s="320" t="s">
        <v>640</v>
      </c>
      <c r="M328" s="67" t="s">
        <v>2466</v>
      </c>
    </row>
    <row r="329" spans="6:13">
      <c r="F329" s="528"/>
      <c r="G329" s="171"/>
      <c r="H329" s="29" t="s">
        <v>1816</v>
      </c>
      <c r="I329" s="29" t="s">
        <v>2450</v>
      </c>
      <c r="J329" s="29" t="s">
        <v>1682</v>
      </c>
      <c r="K329" s="29" t="s">
        <v>144</v>
      </c>
      <c r="M329" s="67"/>
    </row>
    <row r="330" spans="6:13">
      <c r="F330" s="528"/>
      <c r="G330" s="171"/>
      <c r="H330" s="29" t="s">
        <v>1002</v>
      </c>
      <c r="I330" s="29" t="s">
        <v>2450</v>
      </c>
      <c r="J330" s="29" t="s">
        <v>104</v>
      </c>
      <c r="K330" s="320" t="s">
        <v>141</v>
      </c>
      <c r="M330" s="67"/>
    </row>
    <row r="331" spans="6:13">
      <c r="F331" s="528"/>
      <c r="G331" s="171"/>
      <c r="H331" s="29" t="s">
        <v>2458</v>
      </c>
      <c r="I331" s="29" t="s">
        <v>2450</v>
      </c>
      <c r="J331" s="29" t="s">
        <v>104</v>
      </c>
      <c r="K331" s="320" t="s">
        <v>640</v>
      </c>
      <c r="M331" s="67" t="s">
        <v>2466</v>
      </c>
    </row>
    <row r="332" spans="6:13">
      <c r="F332" s="528"/>
      <c r="G332" s="171"/>
      <c r="H332" s="29" t="s">
        <v>397</v>
      </c>
      <c r="I332" s="29" t="s">
        <v>2450</v>
      </c>
      <c r="J332" s="29" t="s">
        <v>1682</v>
      </c>
      <c r="K332" s="29" t="s">
        <v>144</v>
      </c>
      <c r="M332" s="67"/>
    </row>
    <row r="333" spans="6:13">
      <c r="F333" s="528"/>
      <c r="G333" s="171"/>
      <c r="H333" s="29" t="s">
        <v>2459</v>
      </c>
      <c r="I333" s="29" t="s">
        <v>2450</v>
      </c>
      <c r="J333" s="29" t="s">
        <v>1682</v>
      </c>
      <c r="K333" s="320" t="s">
        <v>640</v>
      </c>
      <c r="M333" s="67" t="s">
        <v>2466</v>
      </c>
    </row>
    <row r="334" spans="6:13">
      <c r="F334" s="528"/>
      <c r="G334" s="171"/>
      <c r="H334" s="29" t="s">
        <v>2460</v>
      </c>
      <c r="I334" s="29" t="s">
        <v>2450</v>
      </c>
      <c r="J334" s="29" t="s">
        <v>1682</v>
      </c>
      <c r="K334" s="29" t="s">
        <v>144</v>
      </c>
      <c r="M334" s="67"/>
    </row>
    <row r="335" spans="6:13">
      <c r="F335" s="528"/>
      <c r="G335" s="171"/>
      <c r="H335" s="29" t="s">
        <v>2461</v>
      </c>
      <c r="I335" s="29" t="s">
        <v>2450</v>
      </c>
      <c r="J335" s="29" t="s">
        <v>1682</v>
      </c>
      <c r="K335" s="29" t="s">
        <v>144</v>
      </c>
      <c r="M335" s="67"/>
    </row>
    <row r="336" spans="6:13">
      <c r="F336" s="528"/>
      <c r="G336" s="171"/>
      <c r="H336" s="29" t="s">
        <v>2462</v>
      </c>
      <c r="I336" s="29" t="s">
        <v>2450</v>
      </c>
      <c r="J336" s="29" t="s">
        <v>1682</v>
      </c>
      <c r="K336" s="29" t="s">
        <v>144</v>
      </c>
      <c r="M336" s="67"/>
    </row>
    <row r="337" spans="6:13">
      <c r="F337" s="528"/>
      <c r="G337" s="171"/>
      <c r="H337" s="29" t="s">
        <v>1360</v>
      </c>
      <c r="I337" s="29" t="s">
        <v>2450</v>
      </c>
      <c r="J337" s="29" t="s">
        <v>1682</v>
      </c>
      <c r="K337" s="29" t="s">
        <v>144</v>
      </c>
      <c r="M337" s="67"/>
    </row>
    <row r="338" spans="6:13">
      <c r="F338" s="528"/>
      <c r="G338" s="171"/>
      <c r="H338" s="29" t="s">
        <v>2463</v>
      </c>
      <c r="I338" s="29" t="s">
        <v>2450</v>
      </c>
      <c r="J338" s="29" t="s">
        <v>1682</v>
      </c>
      <c r="K338" s="29" t="s">
        <v>422</v>
      </c>
      <c r="M338" s="67" t="s">
        <v>2467</v>
      </c>
    </row>
    <row r="339" spans="6:13">
      <c r="F339" s="528"/>
      <c r="G339" s="171"/>
      <c r="H339" s="29" t="s">
        <v>2464</v>
      </c>
      <c r="I339" s="29" t="s">
        <v>2450</v>
      </c>
      <c r="J339" s="29" t="s">
        <v>1682</v>
      </c>
      <c r="K339" s="29" t="s">
        <v>141</v>
      </c>
      <c r="M339" s="67" t="s">
        <v>2465</v>
      </c>
    </row>
    <row r="340" spans="6:13">
      <c r="F340" s="528"/>
      <c r="G340" s="171"/>
      <c r="H340" s="29" t="s">
        <v>2468</v>
      </c>
      <c r="I340" s="29" t="s">
        <v>2450</v>
      </c>
      <c r="J340" s="29" t="s">
        <v>1682</v>
      </c>
      <c r="K340" s="29" t="s">
        <v>141</v>
      </c>
      <c r="M340" s="67"/>
    </row>
    <row r="341" spans="6:13">
      <c r="F341" s="528"/>
      <c r="G341" s="171"/>
      <c r="H341" s="29" t="s">
        <v>2469</v>
      </c>
      <c r="I341" s="29" t="s">
        <v>2450</v>
      </c>
      <c r="J341" s="29" t="s">
        <v>1682</v>
      </c>
      <c r="K341" s="323" t="s">
        <v>683</v>
      </c>
      <c r="M341" s="67" t="s">
        <v>2470</v>
      </c>
    </row>
    <row r="342" spans="6:13">
      <c r="F342" s="528"/>
      <c r="G342" s="171"/>
      <c r="H342" s="29" t="s">
        <v>735</v>
      </c>
      <c r="I342" s="29" t="s">
        <v>2450</v>
      </c>
      <c r="J342" s="29" t="s">
        <v>2471</v>
      </c>
      <c r="K342" s="21" t="s">
        <v>2473</v>
      </c>
      <c r="M342" s="67" t="s">
        <v>2472</v>
      </c>
    </row>
    <row r="343" spans="6:13" ht="15.75" thickBot="1">
      <c r="F343" s="528"/>
      <c r="G343" s="171"/>
      <c r="H343" s="29" t="s">
        <v>2474</v>
      </c>
      <c r="I343" s="29" t="s">
        <v>2450</v>
      </c>
      <c r="J343" s="29" t="s">
        <v>104</v>
      </c>
      <c r="K343" s="21" t="s">
        <v>141</v>
      </c>
      <c r="M343" s="67" t="s">
        <v>2475</v>
      </c>
    </row>
    <row r="344" spans="6:13">
      <c r="F344" s="25">
        <v>44845</v>
      </c>
      <c r="G344" s="11" t="s">
        <v>98</v>
      </c>
      <c r="H344" s="11" t="s">
        <v>1993</v>
      </c>
      <c r="I344" s="11" t="s">
        <v>2483</v>
      </c>
      <c r="J344" s="11" t="s">
        <v>104</v>
      </c>
      <c r="K344" s="11" t="s">
        <v>417</v>
      </c>
      <c r="L344" s="11"/>
      <c r="M344" s="13"/>
    </row>
    <row r="345" spans="6:13">
      <c r="F345" s="27"/>
      <c r="G345" s="1"/>
      <c r="H345" s="1" t="s">
        <v>2484</v>
      </c>
      <c r="I345" s="1" t="s">
        <v>2483</v>
      </c>
      <c r="J345" s="1" t="s">
        <v>104</v>
      </c>
      <c r="K345" s="1" t="s">
        <v>19</v>
      </c>
      <c r="L345" s="1"/>
      <c r="M345" s="14"/>
    </row>
    <row r="346" spans="6:13">
      <c r="F346" s="27"/>
      <c r="G346" s="1"/>
      <c r="H346" s="1" t="s">
        <v>664</v>
      </c>
      <c r="I346" s="1" t="s">
        <v>2483</v>
      </c>
      <c r="J346" s="1" t="s">
        <v>104</v>
      </c>
      <c r="K346" s="1" t="s">
        <v>276</v>
      </c>
      <c r="L346" s="1"/>
      <c r="M346" s="14" t="s">
        <v>2487</v>
      </c>
    </row>
    <row r="347" spans="6:13">
      <c r="F347" s="27"/>
      <c r="G347" s="1"/>
      <c r="H347" s="1" t="s">
        <v>2486</v>
      </c>
      <c r="I347" s="1" t="s">
        <v>2483</v>
      </c>
      <c r="J347" s="1" t="s">
        <v>104</v>
      </c>
      <c r="K347" s="1" t="s">
        <v>293</v>
      </c>
      <c r="L347" s="1"/>
      <c r="M347" s="523" t="s">
        <v>2525</v>
      </c>
    </row>
    <row r="348" spans="6:13">
      <c r="F348" s="27"/>
      <c r="G348" s="1"/>
      <c r="H348" s="1" t="s">
        <v>577</v>
      </c>
      <c r="I348" s="1" t="s">
        <v>2483</v>
      </c>
      <c r="J348" s="1" t="s">
        <v>104</v>
      </c>
      <c r="K348" s="1" t="s">
        <v>276</v>
      </c>
      <c r="L348" s="1"/>
      <c r="M348" s="523"/>
    </row>
    <row r="349" spans="6:13">
      <c r="F349" s="27"/>
      <c r="G349" s="1"/>
      <c r="H349" s="1" t="s">
        <v>1563</v>
      </c>
      <c r="I349" s="1" t="s">
        <v>2483</v>
      </c>
      <c r="J349" s="1" t="s">
        <v>112</v>
      </c>
      <c r="K349" s="1" t="s">
        <v>417</v>
      </c>
      <c r="L349" s="1"/>
      <c r="M349" s="523"/>
    </row>
    <row r="350" spans="6:13">
      <c r="F350" s="27"/>
      <c r="G350" s="1"/>
      <c r="H350" s="1" t="s">
        <v>575</v>
      </c>
      <c r="I350" s="1" t="s">
        <v>2483</v>
      </c>
      <c r="J350" s="1" t="s">
        <v>104</v>
      </c>
      <c r="K350" s="1" t="s">
        <v>189</v>
      </c>
      <c r="L350" s="1"/>
      <c r="M350" s="523"/>
    </row>
    <row r="351" spans="6:13">
      <c r="F351" s="27"/>
      <c r="G351" s="1"/>
      <c r="H351" s="1" t="s">
        <v>1570</v>
      </c>
      <c r="I351" s="1" t="s">
        <v>2483</v>
      </c>
      <c r="J351" s="1" t="s">
        <v>104</v>
      </c>
      <c r="K351" s="1" t="s">
        <v>417</v>
      </c>
      <c r="L351" s="1"/>
      <c r="M351" s="523"/>
    </row>
    <row r="352" spans="6:13">
      <c r="F352" s="27"/>
      <c r="G352" s="1"/>
      <c r="H352" s="1" t="s">
        <v>2501</v>
      </c>
      <c r="I352" s="1" t="s">
        <v>2483</v>
      </c>
      <c r="J352" s="1" t="s">
        <v>104</v>
      </c>
      <c r="K352" s="1" t="s">
        <v>172</v>
      </c>
      <c r="L352" s="1"/>
      <c r="M352" s="523"/>
    </row>
    <row r="353" spans="6:13">
      <c r="F353" s="27"/>
      <c r="G353" s="1">
        <v>160</v>
      </c>
      <c r="H353" s="1" t="s">
        <v>1952</v>
      </c>
      <c r="I353" s="1" t="s">
        <v>2483</v>
      </c>
      <c r="J353" s="1" t="s">
        <v>104</v>
      </c>
      <c r="K353" s="1" t="s">
        <v>189</v>
      </c>
      <c r="L353" s="1"/>
      <c r="M353" s="523"/>
    </row>
    <row r="354" spans="6:13">
      <c r="F354" s="27"/>
      <c r="G354" s="1"/>
      <c r="H354" s="1" t="s">
        <v>2511</v>
      </c>
      <c r="I354" s="1" t="s">
        <v>2483</v>
      </c>
      <c r="J354" s="1" t="s">
        <v>104</v>
      </c>
      <c r="K354" s="1" t="s">
        <v>189</v>
      </c>
      <c r="L354" s="1"/>
      <c r="M354" s="523"/>
    </row>
    <row r="355" spans="6:13">
      <c r="F355" s="27"/>
      <c r="G355" s="1"/>
      <c r="H355" s="1" t="s">
        <v>2504</v>
      </c>
      <c r="I355" s="1" t="s">
        <v>2483</v>
      </c>
      <c r="J355" s="10" t="s">
        <v>2513</v>
      </c>
      <c r="K355" s="1" t="s">
        <v>2512</v>
      </c>
      <c r="L355" s="1"/>
      <c r="M355" s="14"/>
    </row>
    <row r="356" spans="6:13">
      <c r="F356" s="27"/>
      <c r="G356" s="1"/>
      <c r="H356" s="1" t="s">
        <v>1889</v>
      </c>
      <c r="I356" s="1" t="s">
        <v>2483</v>
      </c>
      <c r="J356" s="1" t="s">
        <v>104</v>
      </c>
      <c r="K356" s="1" t="s">
        <v>90</v>
      </c>
      <c r="L356" s="1"/>
      <c r="M356" s="14"/>
    </row>
    <row r="357" spans="6:13">
      <c r="F357" s="27"/>
      <c r="G357" s="1"/>
      <c r="H357" s="1" t="s">
        <v>2518</v>
      </c>
      <c r="I357" s="1" t="s">
        <v>2483</v>
      </c>
      <c r="J357" s="1" t="s">
        <v>104</v>
      </c>
      <c r="K357" s="1" t="s">
        <v>19</v>
      </c>
      <c r="L357" s="1"/>
      <c r="M357" s="14"/>
    </row>
    <row r="358" spans="6:13">
      <c r="F358" s="27"/>
      <c r="G358" s="1"/>
      <c r="H358" s="1" t="s">
        <v>2519</v>
      </c>
      <c r="I358" s="1" t="s">
        <v>2483</v>
      </c>
      <c r="J358" s="1" t="s">
        <v>104</v>
      </c>
      <c r="K358" s="1" t="s">
        <v>895</v>
      </c>
      <c r="L358" s="1"/>
      <c r="M358" s="14"/>
    </row>
    <row r="359" spans="6:13">
      <c r="F359" s="27"/>
      <c r="G359" s="1"/>
      <c r="H359" s="1" t="s">
        <v>2520</v>
      </c>
      <c r="I359" s="1" t="s">
        <v>2483</v>
      </c>
      <c r="J359" s="1" t="s">
        <v>104</v>
      </c>
      <c r="K359" s="1" t="s">
        <v>19</v>
      </c>
      <c r="L359" s="1"/>
      <c r="M359" s="14"/>
    </row>
    <row r="360" spans="6:13" ht="15.75" thickBot="1">
      <c r="F360" s="175"/>
      <c r="G360" s="52"/>
      <c r="H360" s="52" t="s">
        <v>2521</v>
      </c>
      <c r="I360" s="52" t="s">
        <v>2483</v>
      </c>
      <c r="J360" s="52" t="s">
        <v>104</v>
      </c>
      <c r="K360" s="52" t="s">
        <v>19</v>
      </c>
      <c r="L360" s="52"/>
      <c r="M360" s="65"/>
    </row>
    <row r="361" spans="6:13">
      <c r="F361" s="324"/>
      <c r="G361" s="11" t="s">
        <v>816</v>
      </c>
      <c r="H361" s="11" t="s">
        <v>2485</v>
      </c>
      <c r="I361" s="11" t="s">
        <v>2483</v>
      </c>
      <c r="J361" s="11" t="s">
        <v>104</v>
      </c>
      <c r="K361" s="11" t="s">
        <v>172</v>
      </c>
      <c r="L361" s="11"/>
      <c r="M361" s="13"/>
    </row>
    <row r="362" spans="6:13">
      <c r="F362" s="27"/>
      <c r="G362" s="1"/>
      <c r="H362" s="1" t="s">
        <v>2463</v>
      </c>
      <c r="I362" s="1" t="s">
        <v>2483</v>
      </c>
      <c r="J362" s="1" t="s">
        <v>104</v>
      </c>
      <c r="K362" s="1" t="s">
        <v>309</v>
      </c>
      <c r="L362" s="1"/>
      <c r="M362" s="14" t="s">
        <v>2488</v>
      </c>
    </row>
    <row r="363" spans="6:13">
      <c r="F363" s="27"/>
      <c r="G363" s="1"/>
      <c r="H363" s="1" t="s">
        <v>2496</v>
      </c>
      <c r="I363" s="1" t="s">
        <v>2483</v>
      </c>
      <c r="J363" s="1" t="s">
        <v>104</v>
      </c>
      <c r="K363" s="1" t="s">
        <v>1108</v>
      </c>
      <c r="L363" s="1"/>
      <c r="M363" s="14"/>
    </row>
    <row r="364" spans="6:13">
      <c r="F364" s="27"/>
      <c r="G364" s="1"/>
      <c r="H364" s="1" t="s">
        <v>887</v>
      </c>
      <c r="I364" s="1" t="s">
        <v>2483</v>
      </c>
      <c r="J364" s="1" t="s">
        <v>104</v>
      </c>
      <c r="K364" s="1" t="s">
        <v>1108</v>
      </c>
      <c r="L364" s="1"/>
      <c r="M364" s="14"/>
    </row>
    <row r="365" spans="6:13">
      <c r="F365" s="27"/>
      <c r="G365" s="1"/>
      <c r="H365" s="1" t="s">
        <v>1542</v>
      </c>
      <c r="I365" s="1" t="s">
        <v>2483</v>
      </c>
      <c r="J365" s="1" t="s">
        <v>104</v>
      </c>
      <c r="K365" s="1" t="s">
        <v>410</v>
      </c>
      <c r="L365" s="1"/>
      <c r="M365" s="14"/>
    </row>
    <row r="366" spans="6:13">
      <c r="F366" s="27"/>
      <c r="G366" s="1"/>
      <c r="H366" s="1" t="s">
        <v>2497</v>
      </c>
      <c r="I366" s="1" t="s">
        <v>2483</v>
      </c>
      <c r="J366" s="1" t="s">
        <v>104</v>
      </c>
      <c r="K366" s="1" t="s">
        <v>172</v>
      </c>
      <c r="L366" s="1"/>
      <c r="M366" s="14"/>
    </row>
    <row r="367" spans="6:13">
      <c r="F367" s="27"/>
      <c r="G367" s="1"/>
      <c r="H367" s="1" t="s">
        <v>2164</v>
      </c>
      <c r="I367" s="1" t="s">
        <v>2483</v>
      </c>
      <c r="J367" s="1" t="s">
        <v>104</v>
      </c>
      <c r="K367" s="1" t="s">
        <v>410</v>
      </c>
      <c r="L367" s="1"/>
      <c r="M367" s="14"/>
    </row>
    <row r="368" spans="6:13">
      <c r="F368" s="27"/>
      <c r="G368" s="1"/>
      <c r="H368" s="1" t="s">
        <v>2500</v>
      </c>
      <c r="I368" s="1" t="s">
        <v>2483</v>
      </c>
      <c r="J368" s="1" t="s">
        <v>104</v>
      </c>
      <c r="K368" s="1" t="s">
        <v>19</v>
      </c>
      <c r="L368" s="1"/>
      <c r="M368" s="14"/>
    </row>
    <row r="369" spans="6:13">
      <c r="F369" s="27"/>
      <c r="G369" s="1"/>
      <c r="H369" s="1" t="s">
        <v>2208</v>
      </c>
      <c r="I369" s="1" t="s">
        <v>2483</v>
      </c>
      <c r="J369" s="1" t="s">
        <v>104</v>
      </c>
      <c r="K369" s="1" t="s">
        <v>1108</v>
      </c>
      <c r="L369" s="1"/>
      <c r="M369" s="14" t="s">
        <v>2503</v>
      </c>
    </row>
    <row r="370" spans="6:13">
      <c r="F370" s="27"/>
      <c r="G370" s="1"/>
      <c r="H370" s="1" t="s">
        <v>1921</v>
      </c>
      <c r="I370" s="1" t="s">
        <v>2483</v>
      </c>
      <c r="J370" s="1" t="s">
        <v>104</v>
      </c>
      <c r="K370" s="1" t="s">
        <v>172</v>
      </c>
      <c r="L370" s="1"/>
      <c r="M370" s="14"/>
    </row>
    <row r="371" spans="6:13">
      <c r="F371" s="27"/>
      <c r="G371" s="1"/>
      <c r="H371" s="1" t="s">
        <v>1511</v>
      </c>
      <c r="I371" s="1" t="s">
        <v>2483</v>
      </c>
      <c r="J371" s="1" t="s">
        <v>104</v>
      </c>
      <c r="K371" s="1" t="s">
        <v>309</v>
      </c>
      <c r="L371" s="1"/>
      <c r="M371" s="14" t="s">
        <v>2514</v>
      </c>
    </row>
    <row r="372" spans="6:13">
      <c r="F372" s="27"/>
      <c r="G372" s="1"/>
      <c r="H372" s="1" t="s">
        <v>2515</v>
      </c>
      <c r="I372" s="1" t="s">
        <v>2483</v>
      </c>
      <c r="J372" s="1" t="s">
        <v>104</v>
      </c>
      <c r="K372" s="1" t="s">
        <v>1108</v>
      </c>
      <c r="L372" s="1"/>
      <c r="M372" s="524" t="s">
        <v>2526</v>
      </c>
    </row>
    <row r="373" spans="6:13">
      <c r="F373" s="27"/>
      <c r="G373" s="1"/>
      <c r="H373" s="1" t="s">
        <v>2516</v>
      </c>
      <c r="I373" s="1" t="s">
        <v>2483</v>
      </c>
      <c r="J373" s="10" t="s">
        <v>2517</v>
      </c>
      <c r="K373" s="1" t="s">
        <v>1746</v>
      </c>
      <c r="L373" s="1"/>
      <c r="M373" s="525"/>
    </row>
    <row r="374" spans="6:13">
      <c r="F374" s="27"/>
      <c r="G374" s="1"/>
      <c r="H374" s="1" t="s">
        <v>1968</v>
      </c>
      <c r="I374" s="1" t="s">
        <v>2483</v>
      </c>
      <c r="J374" s="1" t="s">
        <v>104</v>
      </c>
      <c r="K374" s="1" t="s">
        <v>309</v>
      </c>
      <c r="L374" s="1"/>
      <c r="M374" s="525"/>
    </row>
    <row r="375" spans="6:13">
      <c r="F375" s="27"/>
      <c r="G375" s="1"/>
      <c r="H375" s="1" t="s">
        <v>2455</v>
      </c>
      <c r="I375" s="1" t="s">
        <v>2483</v>
      </c>
      <c r="J375" s="1" t="s">
        <v>104</v>
      </c>
      <c r="K375" s="1" t="s">
        <v>172</v>
      </c>
      <c r="L375" s="1"/>
      <c r="M375" s="525"/>
    </row>
    <row r="376" spans="6:13">
      <c r="F376" s="27"/>
      <c r="G376" s="1"/>
      <c r="H376" s="1" t="s">
        <v>2522</v>
      </c>
      <c r="I376" s="1" t="s">
        <v>2483</v>
      </c>
      <c r="J376" s="1" t="s">
        <v>104</v>
      </c>
      <c r="K376" s="1" t="s">
        <v>172</v>
      </c>
      <c r="L376" s="1"/>
      <c r="M376" s="525"/>
    </row>
    <row r="377" spans="6:13">
      <c r="F377" s="27"/>
      <c r="G377" s="1"/>
      <c r="H377" s="1" t="s">
        <v>1546</v>
      </c>
      <c r="I377" s="1" t="s">
        <v>2483</v>
      </c>
      <c r="J377" s="1" t="s">
        <v>104</v>
      </c>
      <c r="K377" s="1" t="s">
        <v>293</v>
      </c>
      <c r="L377" s="1"/>
      <c r="M377" s="525"/>
    </row>
    <row r="378" spans="6:13">
      <c r="F378" s="27"/>
      <c r="G378" s="1"/>
      <c r="H378" s="1" t="s">
        <v>2457</v>
      </c>
      <c r="I378" s="1" t="s">
        <v>2483</v>
      </c>
      <c r="J378" s="1" t="s">
        <v>104</v>
      </c>
      <c r="K378" s="184" t="s">
        <v>2523</v>
      </c>
      <c r="L378" s="1"/>
      <c r="M378" s="526"/>
    </row>
    <row r="379" spans="6:13" ht="15.75" thickBot="1">
      <c r="F379" s="28"/>
      <c r="G379" s="15"/>
      <c r="H379" s="15" t="s">
        <v>1372</v>
      </c>
      <c r="I379" s="15" t="s">
        <v>2483</v>
      </c>
      <c r="J379" s="15" t="s">
        <v>104</v>
      </c>
      <c r="K379" s="15" t="s">
        <v>309</v>
      </c>
      <c r="L379" s="15"/>
      <c r="M379" s="16" t="s">
        <v>2524</v>
      </c>
    </row>
    <row r="380" spans="6:13">
      <c r="F380" s="167">
        <v>44886</v>
      </c>
      <c r="G380" s="26" t="s">
        <v>1523</v>
      </c>
      <c r="H380" s="6" t="s">
        <v>2801</v>
      </c>
      <c r="I380" s="6" t="s">
        <v>1820</v>
      </c>
      <c r="J380" s="6" t="s">
        <v>104</v>
      </c>
      <c r="K380" s="6" t="s">
        <v>828</v>
      </c>
      <c r="L380" s="26"/>
      <c r="M380" s="515" t="s">
        <v>2819</v>
      </c>
    </row>
    <row r="381" spans="6:13" ht="45">
      <c r="F381" s="171"/>
      <c r="H381" s="29" t="s">
        <v>2802</v>
      </c>
      <c r="I381" s="29" t="s">
        <v>1820</v>
      </c>
      <c r="J381" s="10" t="s">
        <v>2803</v>
      </c>
      <c r="K381" s="323" t="s">
        <v>560</v>
      </c>
      <c r="M381" s="514"/>
    </row>
    <row r="382" spans="6:13">
      <c r="F382" s="171"/>
      <c r="H382" s="29" t="s">
        <v>2804</v>
      </c>
      <c r="I382" s="29" t="s">
        <v>1820</v>
      </c>
      <c r="J382" s="29" t="s">
        <v>104</v>
      </c>
      <c r="K382" s="323" t="s">
        <v>134</v>
      </c>
      <c r="M382" s="514"/>
    </row>
    <row r="383" spans="6:13">
      <c r="F383" s="171"/>
      <c r="H383" s="29" t="s">
        <v>2805</v>
      </c>
      <c r="I383" s="29" t="s">
        <v>1820</v>
      </c>
      <c r="J383" s="29" t="s">
        <v>104</v>
      </c>
      <c r="K383" s="248" t="s">
        <v>141</v>
      </c>
      <c r="M383" s="514"/>
    </row>
    <row r="384" spans="6:13">
      <c r="F384" s="171"/>
      <c r="H384" s="29" t="s">
        <v>1570</v>
      </c>
      <c r="I384" s="29" t="s">
        <v>1820</v>
      </c>
      <c r="J384" s="29" t="s">
        <v>104</v>
      </c>
      <c r="K384" s="323" t="s">
        <v>134</v>
      </c>
      <c r="M384" s="514"/>
    </row>
    <row r="385" spans="6:13">
      <c r="F385" s="171"/>
      <c r="H385" s="29" t="s">
        <v>2806</v>
      </c>
      <c r="I385" s="29" t="s">
        <v>1820</v>
      </c>
      <c r="J385" s="29" t="s">
        <v>104</v>
      </c>
      <c r="K385" s="248" t="s">
        <v>141</v>
      </c>
      <c r="M385" s="514"/>
    </row>
    <row r="386" spans="6:13">
      <c r="F386" s="171"/>
      <c r="H386" s="29" t="s">
        <v>2265</v>
      </c>
      <c r="I386" s="29" t="s">
        <v>1820</v>
      </c>
      <c r="J386" s="29" t="s">
        <v>104</v>
      </c>
      <c r="K386" s="248" t="s">
        <v>141</v>
      </c>
      <c r="M386" s="514"/>
    </row>
    <row r="387" spans="6:13">
      <c r="F387" s="171"/>
      <c r="H387" s="29" t="s">
        <v>2208</v>
      </c>
      <c r="I387" s="29" t="s">
        <v>1820</v>
      </c>
      <c r="J387" s="29" t="s">
        <v>104</v>
      </c>
      <c r="K387" s="323" t="s">
        <v>560</v>
      </c>
      <c r="M387" s="514"/>
    </row>
    <row r="388" spans="6:13">
      <c r="F388" s="171"/>
      <c r="H388" s="29" t="s">
        <v>2807</v>
      </c>
      <c r="I388" s="29" t="s">
        <v>1820</v>
      </c>
      <c r="J388" s="29" t="s">
        <v>104</v>
      </c>
      <c r="K388" s="248" t="s">
        <v>422</v>
      </c>
      <c r="M388" s="514"/>
    </row>
    <row r="389" spans="6:13">
      <c r="F389" s="171"/>
      <c r="H389" s="29" t="s">
        <v>2808</v>
      </c>
      <c r="I389" s="29" t="s">
        <v>1820</v>
      </c>
      <c r="J389" s="29" t="s">
        <v>104</v>
      </c>
      <c r="K389" s="248" t="s">
        <v>2809</v>
      </c>
      <c r="M389" s="514"/>
    </row>
    <row r="390" spans="6:13">
      <c r="F390" s="171"/>
      <c r="H390" s="29" t="s">
        <v>2069</v>
      </c>
      <c r="I390" s="29" t="s">
        <v>1820</v>
      </c>
      <c r="J390" s="29" t="s">
        <v>104</v>
      </c>
      <c r="K390" s="248" t="s">
        <v>141</v>
      </c>
      <c r="M390" s="514"/>
    </row>
    <row r="391" spans="6:13">
      <c r="F391" s="171"/>
      <c r="H391" s="29" t="s">
        <v>2812</v>
      </c>
      <c r="I391" s="29" t="s">
        <v>1820</v>
      </c>
      <c r="J391" s="29" t="s">
        <v>104</v>
      </c>
      <c r="K391" s="248" t="s">
        <v>2809</v>
      </c>
      <c r="M391" s="514"/>
    </row>
    <row r="392" spans="6:13">
      <c r="F392" s="171"/>
      <c r="H392" s="29" t="s">
        <v>2504</v>
      </c>
      <c r="I392" s="29" t="s">
        <v>1820</v>
      </c>
      <c r="J392" s="29" t="s">
        <v>104</v>
      </c>
      <c r="K392" s="248" t="s">
        <v>141</v>
      </c>
      <c r="M392" s="514"/>
    </row>
    <row r="393" spans="6:13" ht="60">
      <c r="F393" s="171"/>
      <c r="H393" s="29" t="s">
        <v>2519</v>
      </c>
      <c r="I393" s="29" t="s">
        <v>1820</v>
      </c>
      <c r="J393" s="10" t="s">
        <v>2813</v>
      </c>
      <c r="K393" s="323" t="s">
        <v>560</v>
      </c>
      <c r="M393" s="514"/>
    </row>
    <row r="394" spans="6:13">
      <c r="F394" s="171"/>
      <c r="H394" s="29" t="s">
        <v>594</v>
      </c>
      <c r="I394" s="29" t="s">
        <v>1820</v>
      </c>
      <c r="J394" s="29" t="s">
        <v>104</v>
      </c>
      <c r="K394" s="248" t="s">
        <v>422</v>
      </c>
      <c r="M394" s="514"/>
    </row>
    <row r="395" spans="6:13">
      <c r="F395" s="171"/>
      <c r="H395" s="29" t="s">
        <v>2814</v>
      </c>
      <c r="I395" s="29" t="s">
        <v>1820</v>
      </c>
      <c r="J395" s="29" t="s">
        <v>104</v>
      </c>
      <c r="K395" s="248" t="s">
        <v>828</v>
      </c>
      <c r="M395" s="514"/>
    </row>
    <row r="396" spans="6:13">
      <c r="F396" s="171"/>
      <c r="H396" s="29" t="s">
        <v>2815</v>
      </c>
      <c r="I396" s="29" t="s">
        <v>1820</v>
      </c>
      <c r="J396" s="29" t="s">
        <v>104</v>
      </c>
      <c r="K396" s="248" t="s">
        <v>141</v>
      </c>
      <c r="M396" s="514"/>
    </row>
    <row r="397" spans="6:13">
      <c r="F397" s="171"/>
      <c r="H397" s="29" t="s">
        <v>2816</v>
      </c>
      <c r="I397" s="29" t="s">
        <v>1820</v>
      </c>
      <c r="J397" s="29" t="s">
        <v>104</v>
      </c>
      <c r="K397" s="248" t="s">
        <v>141</v>
      </c>
      <c r="M397" s="514"/>
    </row>
    <row r="398" spans="6:13" ht="45.75" thickBot="1">
      <c r="F398" s="244"/>
      <c r="G398" s="236"/>
      <c r="H398" s="231" t="s">
        <v>2817</v>
      </c>
      <c r="I398" s="231" t="s">
        <v>1820</v>
      </c>
      <c r="J398" s="79" t="s">
        <v>2818</v>
      </c>
      <c r="K398" s="343" t="s">
        <v>828</v>
      </c>
      <c r="L398" s="236"/>
      <c r="M398" s="522"/>
    </row>
    <row r="399" spans="6:13">
      <c r="F399" s="167">
        <v>44889</v>
      </c>
      <c r="G399" s="26" t="s">
        <v>1677</v>
      </c>
      <c r="H399" s="6" t="s">
        <v>2822</v>
      </c>
      <c r="I399" s="6" t="s">
        <v>2821</v>
      </c>
      <c r="J399" s="6" t="s">
        <v>104</v>
      </c>
      <c r="K399" s="344" t="s">
        <v>293</v>
      </c>
      <c r="L399" s="26"/>
      <c r="M399" s="515" t="s">
        <v>2847</v>
      </c>
    </row>
    <row r="400" spans="6:13" ht="38.25" customHeight="1" thickBot="1">
      <c r="F400" s="171"/>
      <c r="H400" s="29" t="s">
        <v>2823</v>
      </c>
      <c r="I400" s="29" t="s">
        <v>2821</v>
      </c>
      <c r="J400" s="79" t="s">
        <v>2834</v>
      </c>
      <c r="K400" s="248" t="s">
        <v>410</v>
      </c>
      <c r="M400" s="520"/>
    </row>
    <row r="401" spans="6:13" ht="15.75" thickBot="1">
      <c r="F401" s="171"/>
      <c r="H401" s="29" t="s">
        <v>2824</v>
      </c>
      <c r="I401" s="29" t="s">
        <v>2821</v>
      </c>
      <c r="J401" s="79" t="s">
        <v>2834</v>
      </c>
      <c r="K401" s="248" t="s">
        <v>410</v>
      </c>
      <c r="M401" s="520"/>
    </row>
    <row r="402" spans="6:13" ht="15.75" thickBot="1">
      <c r="F402" s="171"/>
      <c r="H402" s="29" t="s">
        <v>2825</v>
      </c>
      <c r="I402" s="29" t="s">
        <v>2821</v>
      </c>
      <c r="J402" s="79" t="s">
        <v>2826</v>
      </c>
      <c r="K402" s="248" t="s">
        <v>276</v>
      </c>
      <c r="M402" s="520"/>
    </row>
    <row r="403" spans="6:13" ht="30.75" thickBot="1">
      <c r="F403" s="171"/>
      <c r="H403" s="29" t="s">
        <v>2827</v>
      </c>
      <c r="I403" s="29" t="s">
        <v>2821</v>
      </c>
      <c r="J403" s="79" t="s">
        <v>2832</v>
      </c>
      <c r="K403" s="248" t="s">
        <v>276</v>
      </c>
      <c r="M403" s="520"/>
    </row>
    <row r="404" spans="6:13">
      <c r="F404" s="171"/>
      <c r="H404" s="29" t="s">
        <v>2828</v>
      </c>
      <c r="I404" s="29" t="s">
        <v>2821</v>
      </c>
      <c r="J404" s="29" t="s">
        <v>104</v>
      </c>
      <c r="K404" s="248" t="s">
        <v>410</v>
      </c>
      <c r="M404" s="520"/>
    </row>
    <row r="405" spans="6:13" ht="30.75" thickBot="1">
      <c r="F405" s="171"/>
      <c r="H405" s="29" t="s">
        <v>2829</v>
      </c>
      <c r="I405" s="29" t="s">
        <v>2821</v>
      </c>
      <c r="J405" s="79" t="s">
        <v>2830</v>
      </c>
      <c r="K405" s="248" t="s">
        <v>293</v>
      </c>
      <c r="M405" s="520"/>
    </row>
    <row r="406" spans="6:13" ht="30.75" thickBot="1">
      <c r="F406" s="171"/>
      <c r="H406" s="29" t="s">
        <v>2831</v>
      </c>
      <c r="I406" s="29" t="s">
        <v>2821</v>
      </c>
      <c r="J406" s="79" t="s">
        <v>2832</v>
      </c>
      <c r="K406" s="248" t="s">
        <v>276</v>
      </c>
      <c r="M406" s="520"/>
    </row>
    <row r="407" spans="6:13" ht="15.75" thickBot="1">
      <c r="F407" s="171"/>
      <c r="H407" s="29" t="s">
        <v>2833</v>
      </c>
      <c r="I407" s="29" t="s">
        <v>2821</v>
      </c>
      <c r="J407" s="79" t="s">
        <v>2834</v>
      </c>
      <c r="K407" t="s">
        <v>410</v>
      </c>
      <c r="M407" s="520"/>
    </row>
    <row r="408" spans="6:13" ht="30">
      <c r="F408" s="171"/>
      <c r="H408" s="29" t="s">
        <v>2837</v>
      </c>
      <c r="I408" s="29" t="s">
        <v>2821</v>
      </c>
      <c r="J408" s="77" t="s">
        <v>2838</v>
      </c>
      <c r="K408" s="248" t="s">
        <v>293</v>
      </c>
      <c r="M408" s="520"/>
    </row>
    <row r="409" spans="6:13">
      <c r="F409" s="171"/>
      <c r="H409" s="29" t="s">
        <v>2839</v>
      </c>
      <c r="I409" s="29" t="s">
        <v>2821</v>
      </c>
      <c r="J409" s="77" t="s">
        <v>2840</v>
      </c>
      <c r="K409" s="248" t="s">
        <v>410</v>
      </c>
      <c r="M409" s="520"/>
    </row>
    <row r="410" spans="6:13">
      <c r="F410" s="171"/>
      <c r="H410" s="29" t="s">
        <v>2841</v>
      </c>
      <c r="I410" s="29" t="s">
        <v>2821</v>
      </c>
      <c r="J410" s="77" t="s">
        <v>104</v>
      </c>
      <c r="K410" s="323" t="s">
        <v>2523</v>
      </c>
      <c r="M410" s="520"/>
    </row>
    <row r="411" spans="6:13" ht="30">
      <c r="F411" s="171"/>
      <c r="H411" s="29" t="s">
        <v>2842</v>
      </c>
      <c r="I411" s="29" t="s">
        <v>2821</v>
      </c>
      <c r="J411" s="77" t="s">
        <v>2838</v>
      </c>
      <c r="K411" s="248" t="s">
        <v>293</v>
      </c>
      <c r="M411" s="520"/>
    </row>
    <row r="412" spans="6:13">
      <c r="F412" s="171"/>
      <c r="H412" s="29" t="s">
        <v>2843</v>
      </c>
      <c r="I412" s="29" t="s">
        <v>2821</v>
      </c>
      <c r="J412" s="77" t="s">
        <v>1072</v>
      </c>
      <c r="K412" s="248" t="s">
        <v>172</v>
      </c>
      <c r="M412" s="520"/>
    </row>
    <row r="413" spans="6:13">
      <c r="F413" s="171"/>
      <c r="H413" s="29" t="s">
        <v>2844</v>
      </c>
      <c r="I413" s="29" t="s">
        <v>2821</v>
      </c>
      <c r="J413" s="77" t="s">
        <v>139</v>
      </c>
      <c r="K413" s="248" t="s">
        <v>19</v>
      </c>
      <c r="M413" s="520"/>
    </row>
    <row r="414" spans="6:13" ht="30">
      <c r="F414" s="171"/>
      <c r="H414" s="29" t="s">
        <v>2845</v>
      </c>
      <c r="I414" s="29" t="s">
        <v>2821</v>
      </c>
      <c r="J414" s="77" t="s">
        <v>2838</v>
      </c>
      <c r="K414" s="248" t="s">
        <v>293</v>
      </c>
      <c r="M414" s="520"/>
    </row>
    <row r="415" spans="6:13" ht="30.75" thickBot="1">
      <c r="F415" s="244"/>
      <c r="G415" s="236"/>
      <c r="H415" s="231" t="s">
        <v>2846</v>
      </c>
      <c r="I415" s="231" t="s">
        <v>2821</v>
      </c>
      <c r="J415" s="345" t="s">
        <v>2838</v>
      </c>
      <c r="K415" s="343" t="s">
        <v>293</v>
      </c>
      <c r="L415" s="236"/>
      <c r="M415" s="521"/>
    </row>
    <row r="416" spans="6:13">
      <c r="F416" s="548" t="s">
        <v>2961</v>
      </c>
      <c r="G416" s="530" t="s">
        <v>2922</v>
      </c>
      <c r="H416" s="6" t="s">
        <v>2924</v>
      </c>
      <c r="I416" s="6" t="s">
        <v>2923</v>
      </c>
      <c r="J416" s="78" t="s">
        <v>130</v>
      </c>
      <c r="K416" s="344" t="s">
        <v>19</v>
      </c>
      <c r="L416" s="26"/>
      <c r="M416" s="529" t="s">
        <v>2962</v>
      </c>
    </row>
    <row r="417" spans="6:13">
      <c r="F417" s="474"/>
      <c r="G417" s="531"/>
      <c r="H417" s="29" t="s">
        <v>2925</v>
      </c>
      <c r="I417" s="29" t="s">
        <v>2923</v>
      </c>
      <c r="J417" s="136" t="s">
        <v>2947</v>
      </c>
      <c r="K417" s="248" t="s">
        <v>90</v>
      </c>
      <c r="M417" s="505"/>
    </row>
    <row r="418" spans="6:13">
      <c r="F418" s="474"/>
      <c r="G418" s="531"/>
      <c r="H418" s="29" t="s">
        <v>2926</v>
      </c>
      <c r="I418" s="29" t="s">
        <v>2923</v>
      </c>
      <c r="J418" s="77" t="s">
        <v>104</v>
      </c>
      <c r="K418" s="248" t="s">
        <v>19</v>
      </c>
      <c r="M418" s="505"/>
    </row>
    <row r="419" spans="6:13">
      <c r="F419" s="474"/>
      <c r="G419" s="531"/>
      <c r="H419" s="29" t="s">
        <v>2927</v>
      </c>
      <c r="I419" s="29" t="s">
        <v>2923</v>
      </c>
      <c r="J419" s="77" t="s">
        <v>104</v>
      </c>
      <c r="K419" s="248" t="s">
        <v>19</v>
      </c>
      <c r="M419" s="505"/>
    </row>
    <row r="420" spans="6:13">
      <c r="F420" s="474"/>
      <c r="G420" s="531"/>
      <c r="H420" s="29" t="s">
        <v>2928</v>
      </c>
      <c r="I420" s="29" t="s">
        <v>2923</v>
      </c>
      <c r="J420" s="77" t="s">
        <v>104</v>
      </c>
      <c r="K420" s="248" t="s">
        <v>90</v>
      </c>
      <c r="M420" s="505"/>
    </row>
    <row r="421" spans="6:13">
      <c r="F421" s="474"/>
      <c r="G421" s="531"/>
      <c r="H421" s="29" t="s">
        <v>2929</v>
      </c>
      <c r="I421" s="29" t="s">
        <v>2923</v>
      </c>
      <c r="J421" s="77" t="s">
        <v>104</v>
      </c>
      <c r="K421" s="248" t="s">
        <v>90</v>
      </c>
      <c r="M421" s="505"/>
    </row>
    <row r="422" spans="6:13">
      <c r="F422" s="474"/>
      <c r="G422" s="531"/>
      <c r="H422" s="29" t="s">
        <v>2930</v>
      </c>
      <c r="I422" s="29" t="s">
        <v>2923</v>
      </c>
      <c r="J422" s="77" t="s">
        <v>104</v>
      </c>
      <c r="K422" s="248" t="s">
        <v>309</v>
      </c>
      <c r="M422" s="505"/>
    </row>
    <row r="423" spans="6:13" ht="30">
      <c r="F423" s="474"/>
      <c r="G423" s="531"/>
      <c r="H423" s="29" t="s">
        <v>2931</v>
      </c>
      <c r="I423" s="29" t="s">
        <v>2923</v>
      </c>
      <c r="J423" s="348" t="s">
        <v>2932</v>
      </c>
      <c r="K423" s="248" t="s">
        <v>32</v>
      </c>
      <c r="M423" s="505"/>
    </row>
    <row r="424" spans="6:13">
      <c r="F424" s="474"/>
      <c r="G424" s="531"/>
      <c r="H424" s="29" t="s">
        <v>2933</v>
      </c>
      <c r="I424" s="29" t="s">
        <v>2923</v>
      </c>
      <c r="J424" s="347" t="s">
        <v>104</v>
      </c>
      <c r="K424" s="248" t="s">
        <v>110</v>
      </c>
      <c r="M424" s="505"/>
    </row>
    <row r="425" spans="6:13">
      <c r="F425" s="474"/>
      <c r="G425" s="531"/>
      <c r="H425" s="29" t="s">
        <v>2944</v>
      </c>
      <c r="I425" s="29" t="s">
        <v>2923</v>
      </c>
      <c r="J425" s="347" t="s">
        <v>104</v>
      </c>
      <c r="K425" s="248" t="s">
        <v>309</v>
      </c>
      <c r="M425" s="505"/>
    </row>
    <row r="426" spans="6:13">
      <c r="F426" s="474"/>
      <c r="G426" s="531"/>
      <c r="H426" s="29" t="s">
        <v>2945</v>
      </c>
      <c r="I426" s="29" t="s">
        <v>2923</v>
      </c>
      <c r="J426" s="348" t="s">
        <v>2946</v>
      </c>
      <c r="K426" s="248" t="s">
        <v>19</v>
      </c>
      <c r="M426" s="505"/>
    </row>
    <row r="427" spans="6:13">
      <c r="F427" s="474"/>
      <c r="G427" s="531"/>
      <c r="H427" s="29" t="s">
        <v>2948</v>
      </c>
      <c r="I427" s="29" t="s">
        <v>2923</v>
      </c>
      <c r="J427" s="348" t="s">
        <v>2946</v>
      </c>
      <c r="K427" s="248" t="s">
        <v>309</v>
      </c>
      <c r="M427" s="505"/>
    </row>
    <row r="428" spans="6:13">
      <c r="F428" s="474"/>
      <c r="G428" s="531"/>
      <c r="H428" s="29" t="s">
        <v>2949</v>
      </c>
      <c r="I428" s="29" t="s">
        <v>2923</v>
      </c>
      <c r="J428" s="347" t="s">
        <v>104</v>
      </c>
      <c r="K428" s="248" t="s">
        <v>309</v>
      </c>
      <c r="M428" s="505"/>
    </row>
    <row r="429" spans="6:13">
      <c r="F429" s="474"/>
      <c r="G429" s="531"/>
      <c r="H429" s="29" t="s">
        <v>2950</v>
      </c>
      <c r="I429" s="29" t="s">
        <v>2923</v>
      </c>
      <c r="J429" s="347" t="s">
        <v>104</v>
      </c>
      <c r="K429" s="248" t="s">
        <v>19</v>
      </c>
      <c r="M429" s="505"/>
    </row>
    <row r="430" spans="6:13">
      <c r="F430" s="474"/>
      <c r="G430" s="531"/>
      <c r="H430" s="29" t="s">
        <v>2959</v>
      </c>
      <c r="I430" s="29" t="s">
        <v>2923</v>
      </c>
      <c r="J430" s="347" t="s">
        <v>104</v>
      </c>
      <c r="K430" s="248" t="s">
        <v>309</v>
      </c>
      <c r="M430" s="505"/>
    </row>
    <row r="431" spans="6:13">
      <c r="F431" s="474"/>
      <c r="G431" s="531"/>
      <c r="H431" s="29" t="s">
        <v>2951</v>
      </c>
      <c r="I431" s="29" t="s">
        <v>2923</v>
      </c>
      <c r="J431" s="347" t="s">
        <v>104</v>
      </c>
      <c r="K431" s="248" t="s">
        <v>27</v>
      </c>
      <c r="M431" s="505"/>
    </row>
    <row r="432" spans="6:13">
      <c r="F432" s="474"/>
      <c r="G432" s="531"/>
      <c r="H432" s="29" t="s">
        <v>2953</v>
      </c>
      <c r="I432" s="29" t="s">
        <v>2923</v>
      </c>
      <c r="J432" s="347" t="s">
        <v>104</v>
      </c>
      <c r="K432" s="248" t="s">
        <v>2952</v>
      </c>
      <c r="M432" s="505"/>
    </row>
    <row r="433" spans="6:13">
      <c r="F433" s="474"/>
      <c r="G433" s="531"/>
      <c r="H433" s="29" t="s">
        <v>2954</v>
      </c>
      <c r="I433" s="29" t="s">
        <v>2923</v>
      </c>
      <c r="J433" s="347" t="s">
        <v>104</v>
      </c>
      <c r="K433" s="248" t="s">
        <v>90</v>
      </c>
      <c r="M433" s="505"/>
    </row>
    <row r="434" spans="6:13">
      <c r="F434" s="474"/>
      <c r="G434" s="531"/>
      <c r="H434" s="29" t="s">
        <v>2955</v>
      </c>
      <c r="I434" s="29" t="s">
        <v>2923</v>
      </c>
      <c r="J434" s="137" t="s">
        <v>2960</v>
      </c>
      <c r="K434" s="248" t="s">
        <v>19</v>
      </c>
      <c r="M434" s="505"/>
    </row>
    <row r="435" spans="6:13">
      <c r="F435" s="474"/>
      <c r="G435" s="531"/>
      <c r="H435" s="29" t="s">
        <v>2956</v>
      </c>
      <c r="I435" s="29" t="s">
        <v>2923</v>
      </c>
      <c r="J435" s="347" t="s">
        <v>104</v>
      </c>
      <c r="K435" s="248" t="s">
        <v>309</v>
      </c>
      <c r="M435" s="505"/>
    </row>
    <row r="436" spans="6:13" ht="30.75" thickBot="1">
      <c r="F436" s="474"/>
      <c r="G436" s="531"/>
      <c r="H436" s="29" t="s">
        <v>2957</v>
      </c>
      <c r="J436" s="348" t="s">
        <v>2958</v>
      </c>
      <c r="K436" s="248" t="s">
        <v>309</v>
      </c>
      <c r="M436" s="505"/>
    </row>
    <row r="437" spans="6:13">
      <c r="F437" s="463">
        <v>45034</v>
      </c>
      <c r="G437" s="511" t="s">
        <v>3073</v>
      </c>
      <c r="H437" s="11" t="s">
        <v>3075</v>
      </c>
      <c r="I437" s="11" t="s">
        <v>3074</v>
      </c>
      <c r="J437" s="12" t="s">
        <v>130</v>
      </c>
      <c r="K437" s="360" t="s">
        <v>3076</v>
      </c>
      <c r="L437" s="11"/>
      <c r="M437" s="504" t="s">
        <v>183</v>
      </c>
    </row>
    <row r="438" spans="6:13" ht="45">
      <c r="F438" s="464"/>
      <c r="G438" s="496"/>
      <c r="H438" s="1" t="s">
        <v>3077</v>
      </c>
      <c r="I438" s="1" t="s">
        <v>3074</v>
      </c>
      <c r="J438" s="10" t="s">
        <v>3078</v>
      </c>
      <c r="K438" s="184" t="s">
        <v>3079</v>
      </c>
      <c r="L438" s="1"/>
      <c r="M438" s="505"/>
    </row>
    <row r="439" spans="6:13">
      <c r="F439" s="464"/>
      <c r="G439" s="496"/>
      <c r="H439" s="1" t="s">
        <v>3080</v>
      </c>
      <c r="I439" s="1" t="s">
        <v>3074</v>
      </c>
      <c r="J439" s="10" t="s">
        <v>130</v>
      </c>
      <c r="K439" s="182" t="s">
        <v>134</v>
      </c>
      <c r="L439" s="1"/>
      <c r="M439" s="505"/>
    </row>
    <row r="440" spans="6:13" ht="60">
      <c r="F440" s="464"/>
      <c r="G440" s="496"/>
      <c r="H440" s="1" t="s">
        <v>3081</v>
      </c>
      <c r="I440" s="1" t="s">
        <v>3074</v>
      </c>
      <c r="J440" s="10" t="s">
        <v>3089</v>
      </c>
      <c r="K440" s="184" t="s">
        <v>651</v>
      </c>
      <c r="L440" s="1"/>
      <c r="M440" s="505"/>
    </row>
    <row r="441" spans="6:13">
      <c r="F441" s="464"/>
      <c r="G441" s="496"/>
      <c r="H441" s="1" t="s">
        <v>3082</v>
      </c>
      <c r="I441" s="1" t="s">
        <v>3074</v>
      </c>
      <c r="J441" s="10" t="s">
        <v>130</v>
      </c>
      <c r="K441" s="182" t="s">
        <v>144</v>
      </c>
      <c r="L441" s="1"/>
      <c r="M441" s="505"/>
    </row>
    <row r="442" spans="6:13">
      <c r="F442" s="464"/>
      <c r="G442" s="496"/>
      <c r="H442" s="1" t="s">
        <v>3083</v>
      </c>
      <c r="I442" s="1" t="s">
        <v>3074</v>
      </c>
      <c r="J442" s="10" t="s">
        <v>130</v>
      </c>
      <c r="K442" s="182" t="s">
        <v>144</v>
      </c>
      <c r="L442" s="1"/>
      <c r="M442" s="505"/>
    </row>
    <row r="443" spans="6:13">
      <c r="F443" s="464"/>
      <c r="G443" s="496"/>
      <c r="H443" s="1" t="s">
        <v>3084</v>
      </c>
      <c r="I443" s="1" t="s">
        <v>3074</v>
      </c>
      <c r="J443" s="10" t="s">
        <v>3088</v>
      </c>
      <c r="K443" s="184" t="s">
        <v>651</v>
      </c>
      <c r="L443" s="1"/>
      <c r="M443" s="505"/>
    </row>
    <row r="444" spans="6:13">
      <c r="F444" s="464"/>
      <c r="G444" s="496"/>
      <c r="H444" s="1" t="s">
        <v>3085</v>
      </c>
      <c r="I444" s="1" t="s">
        <v>3074</v>
      </c>
      <c r="J444" s="10" t="s">
        <v>3092</v>
      </c>
      <c r="K444" s="182" t="s">
        <v>134</v>
      </c>
      <c r="L444" s="1"/>
      <c r="M444" s="505"/>
    </row>
    <row r="445" spans="6:13" ht="75">
      <c r="F445" s="464"/>
      <c r="G445" s="496"/>
      <c r="H445" s="1" t="s">
        <v>1548</v>
      </c>
      <c r="I445" s="1"/>
      <c r="J445" s="10" t="s">
        <v>3090</v>
      </c>
      <c r="K445" s="182" t="s">
        <v>3091</v>
      </c>
      <c r="L445" s="1"/>
      <c r="M445" s="505"/>
    </row>
    <row r="446" spans="6:13">
      <c r="F446" s="464"/>
      <c r="G446" s="496"/>
      <c r="H446" s="1" t="s">
        <v>2747</v>
      </c>
      <c r="I446" s="1"/>
      <c r="J446" s="10" t="s">
        <v>3086</v>
      </c>
      <c r="K446" s="182" t="s">
        <v>141</v>
      </c>
      <c r="L446" s="1"/>
      <c r="M446" s="505"/>
    </row>
    <row r="447" spans="6:13">
      <c r="F447" s="464"/>
      <c r="G447" s="496"/>
      <c r="H447" s="1" t="s">
        <v>3087</v>
      </c>
      <c r="I447" s="1"/>
      <c r="J447" s="10" t="s">
        <v>130</v>
      </c>
      <c r="K447" s="182" t="s">
        <v>134</v>
      </c>
      <c r="L447" s="1"/>
      <c r="M447" s="505"/>
    </row>
    <row r="448" spans="6:13" ht="15.75" thickBot="1">
      <c r="F448" s="503"/>
      <c r="G448" s="498"/>
      <c r="H448" s="52" t="s">
        <v>3051</v>
      </c>
      <c r="I448" s="52"/>
      <c r="J448" s="53" t="s">
        <v>3088</v>
      </c>
      <c r="K448" s="213" t="s">
        <v>651</v>
      </c>
      <c r="L448" s="52"/>
      <c r="M448" s="505"/>
    </row>
    <row r="449" spans="6:13">
      <c r="F449" s="547" t="s">
        <v>3114</v>
      </c>
      <c r="G449" s="495" t="s">
        <v>127</v>
      </c>
      <c r="H449" s="11" t="s">
        <v>2954</v>
      </c>
      <c r="I449" s="11" t="s">
        <v>3110</v>
      </c>
      <c r="J449" s="12" t="s">
        <v>130</v>
      </c>
      <c r="K449" s="264" t="s">
        <v>172</v>
      </c>
      <c r="L449" s="11"/>
      <c r="M449" s="499" t="s">
        <v>3113</v>
      </c>
    </row>
    <row r="450" spans="6:13" ht="45">
      <c r="F450" s="464"/>
      <c r="G450" s="496"/>
      <c r="H450" s="1" t="s">
        <v>3112</v>
      </c>
      <c r="I450" s="1" t="s">
        <v>3110</v>
      </c>
      <c r="J450" s="10" t="s">
        <v>3111</v>
      </c>
      <c r="K450" s="182" t="s">
        <v>32</v>
      </c>
      <c r="L450" s="1"/>
      <c r="M450" s="492"/>
    </row>
    <row r="451" spans="6:13">
      <c r="F451" s="464"/>
      <c r="G451" s="496"/>
      <c r="H451" s="1" t="s">
        <v>2924</v>
      </c>
      <c r="I451" s="1" t="s">
        <v>3110</v>
      </c>
      <c r="J451" s="10" t="s">
        <v>823</v>
      </c>
      <c r="K451" s="182" t="s">
        <v>32</v>
      </c>
      <c r="L451" s="1"/>
      <c r="M451" s="492"/>
    </row>
    <row r="452" spans="6:13">
      <c r="F452" s="464"/>
      <c r="G452" s="496"/>
      <c r="H452" s="1" t="s">
        <v>2925</v>
      </c>
      <c r="I452" s="1" t="s">
        <v>3110</v>
      </c>
      <c r="J452" s="10" t="s">
        <v>823</v>
      </c>
      <c r="K452" s="182" t="s">
        <v>32</v>
      </c>
      <c r="L452" s="1"/>
      <c r="M452" s="492"/>
    </row>
    <row r="453" spans="6:13">
      <c r="F453" s="464"/>
      <c r="G453" s="496"/>
      <c r="H453" s="1" t="s">
        <v>2926</v>
      </c>
      <c r="I453" s="1" t="s">
        <v>3110</v>
      </c>
      <c r="J453" s="10" t="s">
        <v>823</v>
      </c>
      <c r="K453" s="182" t="s">
        <v>32</v>
      </c>
      <c r="L453" s="1"/>
      <c r="M453" s="492"/>
    </row>
    <row r="454" spans="6:13">
      <c r="F454" s="464"/>
      <c r="G454" s="496"/>
      <c r="H454" s="1" t="s">
        <v>2927</v>
      </c>
      <c r="I454" s="1" t="s">
        <v>3110</v>
      </c>
      <c r="J454" s="10" t="s">
        <v>823</v>
      </c>
      <c r="K454" s="182" t="s">
        <v>32</v>
      </c>
      <c r="L454" s="1"/>
      <c r="M454" s="492"/>
    </row>
    <row r="455" spans="6:13">
      <c r="F455" s="464"/>
      <c r="G455" s="496"/>
      <c r="H455" s="1" t="s">
        <v>2929</v>
      </c>
      <c r="I455" s="1" t="s">
        <v>3110</v>
      </c>
      <c r="J455" s="10" t="s">
        <v>823</v>
      </c>
      <c r="K455" s="182" t="s">
        <v>32</v>
      </c>
      <c r="L455" s="1"/>
      <c r="M455" s="492"/>
    </row>
    <row r="456" spans="6:13">
      <c r="F456" s="464"/>
      <c r="G456" s="496"/>
      <c r="H456" s="1" t="s">
        <v>2945</v>
      </c>
      <c r="I456" s="1" t="s">
        <v>3110</v>
      </c>
      <c r="J456" s="10" t="s">
        <v>823</v>
      </c>
      <c r="K456" s="182" t="s">
        <v>32</v>
      </c>
      <c r="L456" s="1"/>
      <c r="M456" s="492"/>
    </row>
    <row r="457" spans="6:13">
      <c r="F457" s="464"/>
      <c r="G457" s="496"/>
      <c r="H457" s="1" t="s">
        <v>2948</v>
      </c>
      <c r="I457" s="1" t="s">
        <v>3110</v>
      </c>
      <c r="J457" s="10" t="s">
        <v>823</v>
      </c>
      <c r="K457" s="182" t="s">
        <v>32</v>
      </c>
      <c r="L457" s="1"/>
      <c r="M457" s="492"/>
    </row>
    <row r="458" spans="6:13">
      <c r="F458" s="503"/>
      <c r="G458" s="498"/>
      <c r="H458" s="52" t="s">
        <v>2950</v>
      </c>
      <c r="I458" s="52" t="s">
        <v>3110</v>
      </c>
      <c r="J458" s="53" t="s">
        <v>823</v>
      </c>
      <c r="K458" s="368" t="s">
        <v>32</v>
      </c>
      <c r="L458" s="52"/>
      <c r="M458" s="493"/>
    </row>
    <row r="459" spans="6:13" ht="30">
      <c r="F459" s="519" t="s">
        <v>3155</v>
      </c>
      <c r="G459" s="489" t="s">
        <v>98</v>
      </c>
      <c r="H459" s="1" t="s">
        <v>3142</v>
      </c>
      <c r="I459" s="1" t="s">
        <v>1820</v>
      </c>
      <c r="J459" s="10" t="s">
        <v>3144</v>
      </c>
      <c r="K459" s="182" t="s">
        <v>134</v>
      </c>
      <c r="L459" s="1"/>
      <c r="M459" s="498" t="s">
        <v>3163</v>
      </c>
    </row>
    <row r="460" spans="6:13" ht="30">
      <c r="F460" s="489"/>
      <c r="G460" s="489"/>
      <c r="H460" s="1" t="s">
        <v>3143</v>
      </c>
      <c r="I460" s="1"/>
      <c r="J460" s="10" t="s">
        <v>3146</v>
      </c>
      <c r="K460" s="182" t="s">
        <v>134</v>
      </c>
      <c r="L460" s="1"/>
      <c r="M460" s="494"/>
    </row>
    <row r="461" spans="6:13">
      <c r="F461" s="489"/>
      <c r="G461" s="489"/>
      <c r="H461" s="1" t="s">
        <v>3145</v>
      </c>
      <c r="I461" s="1"/>
      <c r="J461" s="10" t="s">
        <v>3147</v>
      </c>
      <c r="K461" s="182" t="s">
        <v>134</v>
      </c>
      <c r="L461" s="1"/>
      <c r="M461" s="494"/>
    </row>
    <row r="462" spans="6:13">
      <c r="F462" s="489"/>
      <c r="G462" s="489"/>
      <c r="H462" s="1" t="s">
        <v>3148</v>
      </c>
      <c r="I462" s="1"/>
      <c r="J462" s="10" t="s">
        <v>3149</v>
      </c>
      <c r="K462" s="182" t="s">
        <v>144</v>
      </c>
      <c r="L462" s="1"/>
      <c r="M462" s="494"/>
    </row>
    <row r="463" spans="6:13">
      <c r="F463" s="489"/>
      <c r="G463" s="489"/>
      <c r="H463" s="1" t="s">
        <v>3150</v>
      </c>
      <c r="I463" s="1"/>
      <c r="J463" s="10" t="s">
        <v>3151</v>
      </c>
      <c r="K463" s="182" t="s">
        <v>134</v>
      </c>
      <c r="L463" s="1"/>
      <c r="M463" s="494"/>
    </row>
    <row r="464" spans="6:13">
      <c r="F464" s="489"/>
      <c r="G464" s="489"/>
      <c r="H464" s="1" t="s">
        <v>3152</v>
      </c>
      <c r="I464" s="1"/>
      <c r="J464" s="10" t="s">
        <v>3151</v>
      </c>
      <c r="K464" s="182" t="s">
        <v>134</v>
      </c>
      <c r="L464" s="1"/>
      <c r="M464" s="494"/>
    </row>
    <row r="465" spans="6:13">
      <c r="F465" s="489"/>
      <c r="G465" s="489"/>
      <c r="H465" s="1" t="s">
        <v>3153</v>
      </c>
      <c r="I465" s="1"/>
      <c r="J465" s="10" t="s">
        <v>3151</v>
      </c>
      <c r="K465" s="182" t="s">
        <v>134</v>
      </c>
      <c r="L465" s="1"/>
      <c r="M465" s="494"/>
    </row>
    <row r="466" spans="6:13">
      <c r="F466" s="489"/>
      <c r="G466" s="489"/>
      <c r="H466" s="1" t="s">
        <v>3154</v>
      </c>
      <c r="I466" s="1"/>
      <c r="J466" s="10" t="s">
        <v>3151</v>
      </c>
      <c r="K466" s="182" t="s">
        <v>134</v>
      </c>
      <c r="L466" s="1"/>
      <c r="M466" s="494"/>
    </row>
    <row r="467" spans="6:13">
      <c r="F467" s="489"/>
      <c r="G467" s="489"/>
      <c r="H467" s="1" t="s">
        <v>3075</v>
      </c>
      <c r="I467" s="1"/>
      <c r="J467" s="10" t="s">
        <v>3151</v>
      </c>
      <c r="K467" s="1" t="s">
        <v>134</v>
      </c>
      <c r="L467" s="1"/>
      <c r="M467" s="494"/>
    </row>
    <row r="468" spans="6:13">
      <c r="F468" s="489"/>
      <c r="G468" s="489"/>
      <c r="H468" s="1" t="s">
        <v>3156</v>
      </c>
      <c r="I468" s="1"/>
      <c r="J468" s="10" t="s">
        <v>3151</v>
      </c>
      <c r="K468" s="1" t="s">
        <v>134</v>
      </c>
      <c r="L468" s="1"/>
      <c r="M468" s="494"/>
    </row>
    <row r="469" spans="6:13">
      <c r="F469" s="489"/>
      <c r="G469" s="489"/>
      <c r="H469" s="1" t="s">
        <v>3157</v>
      </c>
      <c r="I469" s="1"/>
      <c r="J469" s="10" t="s">
        <v>3151</v>
      </c>
      <c r="K469" s="1" t="s">
        <v>134</v>
      </c>
      <c r="L469" s="1"/>
      <c r="M469" s="494"/>
    </row>
    <row r="470" spans="6:13">
      <c r="F470" s="489"/>
      <c r="G470" s="489"/>
      <c r="H470" s="1" t="s">
        <v>3158</v>
      </c>
      <c r="I470" s="1"/>
      <c r="J470" s="1" t="s">
        <v>130</v>
      </c>
      <c r="K470" s="1" t="s">
        <v>144</v>
      </c>
      <c r="L470" s="1"/>
      <c r="M470" s="494"/>
    </row>
    <row r="471" spans="6:13">
      <c r="F471" s="489"/>
      <c r="G471" s="489"/>
      <c r="H471" s="1" t="s">
        <v>3159</v>
      </c>
      <c r="I471" s="1"/>
      <c r="J471" s="1" t="s">
        <v>130</v>
      </c>
      <c r="K471" s="184" t="s">
        <v>651</v>
      </c>
      <c r="L471" s="1"/>
      <c r="M471" s="494"/>
    </row>
    <row r="472" spans="6:13">
      <c r="F472" s="489"/>
      <c r="G472" s="489"/>
      <c r="H472" s="1" t="s">
        <v>3057</v>
      </c>
      <c r="I472" s="1"/>
      <c r="J472" s="10" t="s">
        <v>3151</v>
      </c>
      <c r="K472" s="1" t="s">
        <v>134</v>
      </c>
      <c r="L472" s="1"/>
      <c r="M472" s="494"/>
    </row>
    <row r="473" spans="6:13">
      <c r="F473" s="489"/>
      <c r="G473" s="489"/>
      <c r="H473" s="1" t="s">
        <v>3160</v>
      </c>
      <c r="I473" s="1"/>
      <c r="J473" s="1" t="s">
        <v>104</v>
      </c>
      <c r="K473" s="1" t="s">
        <v>422</v>
      </c>
      <c r="L473" s="1"/>
      <c r="M473" s="494"/>
    </row>
    <row r="474" spans="6:13">
      <c r="F474" s="489"/>
      <c r="G474" s="489"/>
      <c r="H474" s="1" t="s">
        <v>3048</v>
      </c>
      <c r="I474" s="1"/>
      <c r="J474" s="10" t="s">
        <v>3151</v>
      </c>
      <c r="K474" s="1" t="s">
        <v>134</v>
      </c>
      <c r="L474" s="1"/>
      <c r="M474" s="494"/>
    </row>
    <row r="475" spans="6:13" ht="30.75" thickBot="1">
      <c r="F475" s="490"/>
      <c r="G475" s="490"/>
      <c r="H475" s="52" t="s">
        <v>3161</v>
      </c>
      <c r="I475" s="52"/>
      <c r="J475" s="53" t="s">
        <v>3162</v>
      </c>
      <c r="K475" s="52" t="s">
        <v>828</v>
      </c>
      <c r="L475" s="52"/>
      <c r="M475" s="494"/>
    </row>
    <row r="476" spans="6:13">
      <c r="F476" s="544" t="s">
        <v>3164</v>
      </c>
      <c r="G476" s="539" t="s">
        <v>98</v>
      </c>
      <c r="H476" s="11" t="s">
        <v>2925</v>
      </c>
      <c r="I476" s="11" t="s">
        <v>3165</v>
      </c>
      <c r="J476" s="12" t="s">
        <v>3166</v>
      </c>
      <c r="K476" s="11" t="s">
        <v>105</v>
      </c>
      <c r="L476" s="11"/>
      <c r="M476" s="504" t="s">
        <v>3173</v>
      </c>
    </row>
    <row r="477" spans="6:13">
      <c r="F477" s="486"/>
      <c r="G477" s="489"/>
      <c r="H477" s="1" t="s">
        <v>2926</v>
      </c>
      <c r="I477" s="1"/>
      <c r="J477" s="10" t="s">
        <v>3166</v>
      </c>
      <c r="K477" s="1" t="s">
        <v>105</v>
      </c>
      <c r="L477" s="1"/>
      <c r="M477" s="505"/>
    </row>
    <row r="478" spans="6:13" ht="30">
      <c r="F478" s="486"/>
      <c r="G478" s="489"/>
      <c r="H478" s="100" t="s">
        <v>2927</v>
      </c>
      <c r="I478" s="1"/>
      <c r="J478" s="10" t="s">
        <v>3167</v>
      </c>
      <c r="K478" s="1" t="s">
        <v>884</v>
      </c>
      <c r="L478" s="1"/>
      <c r="M478" s="505"/>
    </row>
    <row r="479" spans="6:13" ht="30">
      <c r="F479" s="486"/>
      <c r="G479" s="489"/>
      <c r="H479" s="100" t="s">
        <v>2928</v>
      </c>
      <c r="I479" s="1"/>
      <c r="J479" s="10" t="s">
        <v>3167</v>
      </c>
      <c r="K479" s="1" t="s">
        <v>884</v>
      </c>
      <c r="L479" s="1"/>
      <c r="M479" s="505"/>
    </row>
    <row r="480" spans="6:13" ht="30">
      <c r="F480" s="486"/>
      <c r="G480" s="489"/>
      <c r="H480" s="100" t="s">
        <v>2929</v>
      </c>
      <c r="I480" s="1"/>
      <c r="J480" s="10" t="s">
        <v>3167</v>
      </c>
      <c r="K480" s="1" t="s">
        <v>884</v>
      </c>
      <c r="L480" s="1"/>
      <c r="M480" s="505"/>
    </row>
    <row r="481" spans="6:13">
      <c r="F481" s="486"/>
      <c r="G481" s="489"/>
      <c r="H481" s="1" t="s">
        <v>2945</v>
      </c>
      <c r="I481" s="1"/>
      <c r="J481" s="10" t="s">
        <v>3168</v>
      </c>
      <c r="K481" s="1" t="s">
        <v>309</v>
      </c>
      <c r="L481" s="1"/>
      <c r="M481" s="505"/>
    </row>
    <row r="482" spans="6:13">
      <c r="F482" s="486"/>
      <c r="G482" s="489"/>
      <c r="H482" s="1" t="s">
        <v>2948</v>
      </c>
      <c r="I482" s="1"/>
      <c r="J482" s="10" t="s">
        <v>3168</v>
      </c>
      <c r="K482" s="1" t="s">
        <v>309</v>
      </c>
      <c r="L482" s="1"/>
      <c r="M482" s="505"/>
    </row>
    <row r="483" spans="6:13">
      <c r="F483" s="486"/>
      <c r="G483" s="489"/>
      <c r="H483" s="1" t="s">
        <v>2950</v>
      </c>
      <c r="I483" s="1"/>
      <c r="J483" s="10" t="s">
        <v>3168</v>
      </c>
      <c r="K483" s="1" t="s">
        <v>309</v>
      </c>
      <c r="L483" s="1"/>
      <c r="M483" s="505"/>
    </row>
    <row r="484" spans="6:13">
      <c r="F484" s="486"/>
      <c r="G484" s="489"/>
      <c r="H484" s="1" t="s">
        <v>2959</v>
      </c>
      <c r="I484" s="1"/>
      <c r="J484" s="1" t="s">
        <v>130</v>
      </c>
      <c r="K484" s="1" t="s">
        <v>90</v>
      </c>
      <c r="L484" s="1"/>
      <c r="M484" s="505"/>
    </row>
    <row r="485" spans="6:13" ht="30">
      <c r="F485" s="487"/>
      <c r="G485" s="490"/>
      <c r="H485" s="52" t="s">
        <v>3171</v>
      </c>
      <c r="I485" s="52"/>
      <c r="J485" s="10" t="s">
        <v>3170</v>
      </c>
      <c r="K485" s="52" t="s">
        <v>3172</v>
      </c>
      <c r="L485" s="52"/>
      <c r="M485" s="505"/>
    </row>
    <row r="486" spans="6:13" ht="30.75" thickBot="1">
      <c r="F486" s="487"/>
      <c r="G486" s="490"/>
      <c r="H486" s="52" t="s">
        <v>2951</v>
      </c>
      <c r="I486" s="52"/>
      <c r="J486" s="53" t="s">
        <v>3170</v>
      </c>
      <c r="K486" s="52" t="s">
        <v>3169</v>
      </c>
      <c r="L486" s="52"/>
      <c r="M486" s="505"/>
    </row>
    <row r="487" spans="6:13" ht="30">
      <c r="F487" s="532">
        <v>45131</v>
      </c>
      <c r="G487" s="535" t="s">
        <v>1677</v>
      </c>
      <c r="H487" s="11" t="s">
        <v>3568</v>
      </c>
      <c r="I487" s="11" t="s">
        <v>3074</v>
      </c>
      <c r="J487" s="12" t="s">
        <v>3567</v>
      </c>
      <c r="K487" s="11" t="s">
        <v>3566</v>
      </c>
      <c r="L487" s="11"/>
      <c r="M487" s="536" t="s">
        <v>3594</v>
      </c>
    </row>
    <row r="488" spans="6:13">
      <c r="F488" s="533"/>
      <c r="G488" s="480"/>
      <c r="H488" s="1" t="s">
        <v>3569</v>
      </c>
      <c r="I488" s="1" t="s">
        <v>3074</v>
      </c>
      <c r="J488" s="10" t="s">
        <v>130</v>
      </c>
      <c r="K488" s="1" t="s">
        <v>144</v>
      </c>
      <c r="L488" s="1"/>
      <c r="M488" s="537"/>
    </row>
    <row r="489" spans="6:13">
      <c r="F489" s="533"/>
      <c r="G489" s="480"/>
      <c r="H489" s="1" t="s">
        <v>3570</v>
      </c>
      <c r="I489" s="1" t="s">
        <v>3074</v>
      </c>
      <c r="J489" s="10" t="s">
        <v>130</v>
      </c>
      <c r="K489" s="1" t="s">
        <v>134</v>
      </c>
      <c r="L489" s="1"/>
      <c r="M489" s="537"/>
    </row>
    <row r="490" spans="6:13">
      <c r="F490" s="533"/>
      <c r="G490" s="480"/>
      <c r="H490" s="1" t="s">
        <v>3571</v>
      </c>
      <c r="I490" s="1" t="s">
        <v>3074</v>
      </c>
      <c r="J490" s="10" t="s">
        <v>130</v>
      </c>
      <c r="K490" s="184" t="s">
        <v>3076</v>
      </c>
      <c r="L490" s="1"/>
      <c r="M490" s="537"/>
    </row>
    <row r="491" spans="6:13">
      <c r="F491" s="533"/>
      <c r="G491" s="480"/>
      <c r="H491" s="1" t="s">
        <v>3572</v>
      </c>
      <c r="I491" s="1" t="s">
        <v>3074</v>
      </c>
      <c r="J491" s="10" t="s">
        <v>130</v>
      </c>
      <c r="K491" s="1" t="s">
        <v>144</v>
      </c>
      <c r="L491" s="1"/>
      <c r="M491" s="537"/>
    </row>
    <row r="492" spans="6:13" ht="45">
      <c r="F492" s="533"/>
      <c r="G492" s="480"/>
      <c r="H492" s="1" t="s">
        <v>3573</v>
      </c>
      <c r="I492" s="1" t="s">
        <v>3074</v>
      </c>
      <c r="J492" s="10" t="s">
        <v>3575</v>
      </c>
      <c r="K492" s="1" t="s">
        <v>3574</v>
      </c>
      <c r="L492" s="1"/>
      <c r="M492" s="537"/>
    </row>
    <row r="493" spans="6:13" ht="45">
      <c r="F493" s="533"/>
      <c r="G493" s="480"/>
      <c r="H493" s="1" t="s">
        <v>3576</v>
      </c>
      <c r="I493" s="1" t="s">
        <v>3074</v>
      </c>
      <c r="J493" s="10" t="s">
        <v>3578</v>
      </c>
      <c r="K493" s="184" t="s">
        <v>3577</v>
      </c>
      <c r="L493" s="1"/>
      <c r="M493" s="537"/>
    </row>
    <row r="494" spans="6:13">
      <c r="F494" s="533"/>
      <c r="G494" s="480" t="s">
        <v>3590</v>
      </c>
      <c r="H494" s="1" t="s">
        <v>3579</v>
      </c>
      <c r="I494" s="1" t="s">
        <v>3074</v>
      </c>
      <c r="J494" s="10" t="s">
        <v>130</v>
      </c>
      <c r="K494" s="184" t="s">
        <v>3595</v>
      </c>
      <c r="L494" s="1"/>
      <c r="M494" s="537"/>
    </row>
    <row r="495" spans="6:13" ht="45">
      <c r="F495" s="533"/>
      <c r="G495" s="480" t="s">
        <v>3590</v>
      </c>
      <c r="H495" s="1" t="s">
        <v>3580</v>
      </c>
      <c r="I495" s="1" t="s">
        <v>3074</v>
      </c>
      <c r="J495" s="10" t="s">
        <v>3587</v>
      </c>
      <c r="K495" s="182" t="s">
        <v>640</v>
      </c>
      <c r="L495" s="1"/>
      <c r="M495" s="537"/>
    </row>
    <row r="496" spans="6:13">
      <c r="F496" s="533"/>
      <c r="G496" s="480"/>
      <c r="H496" s="1" t="s">
        <v>3581</v>
      </c>
      <c r="I496" s="1" t="s">
        <v>3074</v>
      </c>
      <c r="J496" s="10" t="s">
        <v>104</v>
      </c>
      <c r="K496" s="1" t="s">
        <v>144</v>
      </c>
      <c r="L496" s="1"/>
      <c r="M496" s="537"/>
    </row>
    <row r="497" spans="6:14" ht="30">
      <c r="F497" s="533"/>
      <c r="G497" s="480"/>
      <c r="H497" s="1" t="s">
        <v>3582</v>
      </c>
      <c r="I497" s="1" t="s">
        <v>3074</v>
      </c>
      <c r="J497" s="10" t="s">
        <v>3583</v>
      </c>
      <c r="K497" s="1" t="s">
        <v>141</v>
      </c>
      <c r="L497" s="1"/>
      <c r="M497" s="537"/>
    </row>
    <row r="498" spans="6:14">
      <c r="F498" s="533"/>
      <c r="G498" s="480"/>
      <c r="H498" s="1" t="s">
        <v>1156</v>
      </c>
      <c r="I498" s="1" t="s">
        <v>3074</v>
      </c>
      <c r="J498" s="10" t="s">
        <v>130</v>
      </c>
      <c r="K498" s="1" t="s">
        <v>134</v>
      </c>
      <c r="L498" s="1"/>
      <c r="M498" s="537"/>
    </row>
    <row r="499" spans="6:14" ht="90">
      <c r="F499" s="533"/>
      <c r="G499" s="480" t="s">
        <v>3586</v>
      </c>
      <c r="H499" s="1" t="s">
        <v>3584</v>
      </c>
      <c r="I499" s="1" t="s">
        <v>3074</v>
      </c>
      <c r="J499" s="10" t="s">
        <v>3589</v>
      </c>
      <c r="K499" s="1" t="s">
        <v>640</v>
      </c>
      <c r="L499" s="1"/>
      <c r="M499" s="537"/>
    </row>
    <row r="500" spans="6:14" ht="15.75" thickBot="1">
      <c r="F500" s="534"/>
      <c r="G500" s="481" t="s">
        <v>1411</v>
      </c>
      <c r="H500" s="15" t="s">
        <v>3585</v>
      </c>
      <c r="I500" s="15" t="s">
        <v>3074</v>
      </c>
      <c r="J500" s="15"/>
      <c r="K500" s="385" t="s">
        <v>3596</v>
      </c>
      <c r="L500" s="15"/>
      <c r="M500" s="538"/>
    </row>
    <row r="501" spans="6:14" ht="15.75" thickBot="1">
      <c r="F501" s="386">
        <v>45131</v>
      </c>
      <c r="G501" s="29"/>
      <c r="H501" s="29"/>
      <c r="I501" s="29" t="s">
        <v>3591</v>
      </c>
      <c r="J501" s="29"/>
      <c r="K501" s="29"/>
      <c r="L501" s="29"/>
      <c r="M501" s="29"/>
    </row>
    <row r="502" spans="6:14">
      <c r="F502" s="463">
        <v>45132</v>
      </c>
      <c r="G502" s="11" t="s">
        <v>3597</v>
      </c>
      <c r="H502" s="511" t="s">
        <v>127</v>
      </c>
      <c r="I502" s="11" t="s">
        <v>2483</v>
      </c>
      <c r="J502" s="12" t="s">
        <v>104</v>
      </c>
      <c r="K502" s="11" t="s">
        <v>276</v>
      </c>
      <c r="L502" s="11"/>
      <c r="M502" s="511" t="s">
        <v>3611</v>
      </c>
    </row>
    <row r="503" spans="6:14" ht="30">
      <c r="F503" s="464"/>
      <c r="G503" s="1" t="s">
        <v>3598</v>
      </c>
      <c r="H503" s="496"/>
      <c r="I503" s="1"/>
      <c r="J503" s="10" t="s">
        <v>3599</v>
      </c>
      <c r="K503" s="1" t="s">
        <v>1760</v>
      </c>
      <c r="L503" s="1"/>
      <c r="M503" s="496"/>
    </row>
    <row r="504" spans="6:14">
      <c r="F504" s="464"/>
      <c r="G504" s="1" t="s">
        <v>3606</v>
      </c>
      <c r="H504" s="496"/>
      <c r="I504" s="1"/>
      <c r="J504" s="10" t="s">
        <v>3607</v>
      </c>
      <c r="K504" s="1" t="s">
        <v>32</v>
      </c>
      <c r="L504" s="1"/>
      <c r="M504" s="496"/>
    </row>
    <row r="505" spans="6:14">
      <c r="F505" s="464"/>
      <c r="G505" s="1" t="s">
        <v>3608</v>
      </c>
      <c r="H505" s="496"/>
      <c r="I505" s="1"/>
      <c r="J505" s="10" t="s">
        <v>3607</v>
      </c>
      <c r="K505" s="1" t="s">
        <v>32</v>
      </c>
      <c r="L505" s="1"/>
      <c r="M505" s="496"/>
    </row>
    <row r="506" spans="6:14" ht="15.75" thickBot="1">
      <c r="F506" s="465"/>
      <c r="G506" s="15" t="s">
        <v>3609</v>
      </c>
      <c r="H506" s="497"/>
      <c r="I506" s="15"/>
      <c r="J506" s="79" t="s">
        <v>3610</v>
      </c>
      <c r="K506" s="15" t="s">
        <v>32</v>
      </c>
      <c r="L506" s="15"/>
      <c r="M506" s="497"/>
    </row>
    <row r="507" spans="6:14" ht="15.75" thickBot="1"/>
    <row r="508" spans="6:14">
      <c r="F508" s="500">
        <v>45157</v>
      </c>
      <c r="G508" s="11" t="s">
        <v>3609</v>
      </c>
      <c r="H508" s="539" t="s">
        <v>98</v>
      </c>
      <c r="I508" s="11" t="s">
        <v>3711</v>
      </c>
      <c r="J508" s="12" t="s">
        <v>104</v>
      </c>
      <c r="K508" s="11" t="s">
        <v>309</v>
      </c>
      <c r="L508" s="11"/>
      <c r="M508" s="541"/>
    </row>
    <row r="509" spans="6:14">
      <c r="F509" s="486"/>
      <c r="G509" s="1" t="s">
        <v>3712</v>
      </c>
      <c r="H509" s="489"/>
      <c r="I509" s="1"/>
      <c r="J509" s="10" t="s">
        <v>104</v>
      </c>
      <c r="K509" s="1" t="s">
        <v>309</v>
      </c>
      <c r="L509" s="1"/>
      <c r="M509" s="542"/>
    </row>
    <row r="510" spans="6:14">
      <c r="F510" s="486"/>
      <c r="G510" s="1" t="s">
        <v>3713</v>
      </c>
      <c r="H510" s="489"/>
      <c r="I510" s="1"/>
      <c r="J510" s="10" t="s">
        <v>104</v>
      </c>
      <c r="K510" s="1" t="s">
        <v>309</v>
      </c>
      <c r="L510" s="1"/>
      <c r="M510" s="542"/>
      <c r="N510" t="s">
        <v>3715</v>
      </c>
    </row>
    <row r="511" spans="6:14">
      <c r="F511" s="486"/>
      <c r="G511" s="1" t="s">
        <v>3714</v>
      </c>
      <c r="H511" s="489"/>
      <c r="I511" s="1"/>
      <c r="J511" s="10" t="s">
        <v>104</v>
      </c>
      <c r="K511" s="1" t="s">
        <v>276</v>
      </c>
      <c r="L511" s="1"/>
      <c r="M511" s="542"/>
    </row>
    <row r="512" spans="6:14">
      <c r="F512" s="486"/>
      <c r="G512" s="1" t="s">
        <v>3716</v>
      </c>
      <c r="H512" s="489"/>
      <c r="I512" s="1"/>
      <c r="J512" s="10" t="s">
        <v>104</v>
      </c>
      <c r="K512" s="1" t="s">
        <v>90</v>
      </c>
      <c r="L512" s="1"/>
      <c r="M512" s="542"/>
      <c r="N512" t="s">
        <v>3721</v>
      </c>
    </row>
    <row r="513" spans="6:13">
      <c r="F513" s="486"/>
      <c r="G513" s="1" t="s">
        <v>3598</v>
      </c>
      <c r="H513" s="489"/>
      <c r="I513" s="1"/>
      <c r="J513" s="10" t="s">
        <v>104</v>
      </c>
      <c r="K513" s="1" t="s">
        <v>309</v>
      </c>
      <c r="L513" s="1"/>
      <c r="M513" s="542"/>
    </row>
    <row r="514" spans="6:13">
      <c r="F514" s="486"/>
      <c r="G514" s="1" t="s">
        <v>3722</v>
      </c>
      <c r="H514" s="489"/>
      <c r="I514" s="1"/>
      <c r="J514" s="10" t="s">
        <v>104</v>
      </c>
      <c r="K514" s="1" t="s">
        <v>309</v>
      </c>
      <c r="L514" s="1"/>
      <c r="M514" s="542"/>
    </row>
    <row r="515" spans="6:13">
      <c r="F515" s="486"/>
      <c r="G515" s="1" t="s">
        <v>3723</v>
      </c>
      <c r="H515" s="489"/>
      <c r="I515" s="1"/>
      <c r="J515" s="10" t="s">
        <v>104</v>
      </c>
      <c r="K515" s="1" t="s">
        <v>172</v>
      </c>
      <c r="L515" s="1"/>
      <c r="M515" s="542"/>
    </row>
    <row r="516" spans="6:13">
      <c r="F516" s="486"/>
      <c r="G516" s="1" t="s">
        <v>3724</v>
      </c>
      <c r="H516" s="489"/>
      <c r="I516" s="1"/>
      <c r="J516" s="1"/>
      <c r="K516" s="1"/>
      <c r="L516" s="1"/>
      <c r="M516" s="542"/>
    </row>
    <row r="517" spans="6:13">
      <c r="F517" s="486"/>
      <c r="G517" s="1"/>
      <c r="H517" s="489"/>
      <c r="I517" s="1"/>
      <c r="J517" s="1"/>
      <c r="K517" s="1"/>
      <c r="L517" s="1"/>
      <c r="M517" s="542"/>
    </row>
    <row r="518" spans="6:13">
      <c r="F518" s="486"/>
      <c r="G518" s="1"/>
      <c r="H518" s="489"/>
      <c r="I518" s="1"/>
      <c r="J518" s="1"/>
      <c r="K518" s="1"/>
      <c r="L518" s="1"/>
      <c r="M518" s="542"/>
    </row>
    <row r="519" spans="6:13" ht="15.75" thickBot="1">
      <c r="F519" s="501"/>
      <c r="G519" s="15"/>
      <c r="H519" s="540"/>
      <c r="I519" s="15"/>
      <c r="J519" s="15"/>
      <c r="K519" s="15"/>
      <c r="L519" s="15"/>
      <c r="M519" s="543"/>
    </row>
    <row r="520" spans="6:13" ht="15.75" thickBot="1"/>
    <row r="521" spans="6:13">
      <c r="F521" s="552">
        <v>45171</v>
      </c>
      <c r="G521" s="401" t="s">
        <v>3733</v>
      </c>
      <c r="H521" s="549" t="s">
        <v>1523</v>
      </c>
      <c r="I521" s="401" t="s">
        <v>3804</v>
      </c>
      <c r="J521" s="401" t="s">
        <v>3807</v>
      </c>
      <c r="K521" s="401" t="s">
        <v>417</v>
      </c>
      <c r="L521" s="401"/>
      <c r="M521" s="553" t="s">
        <v>3813</v>
      </c>
    </row>
    <row r="522" spans="6:13">
      <c r="F522" s="550"/>
      <c r="G522" s="402" t="s">
        <v>3805</v>
      </c>
      <c r="H522" s="550"/>
      <c r="I522" s="402"/>
      <c r="J522" s="402" t="s">
        <v>104</v>
      </c>
      <c r="K522" s="402" t="s">
        <v>309</v>
      </c>
      <c r="L522" s="402"/>
      <c r="M522" s="554"/>
    </row>
    <row r="523" spans="6:13">
      <c r="F523" s="550"/>
      <c r="G523" s="402" t="s">
        <v>3806</v>
      </c>
      <c r="H523" s="550"/>
      <c r="I523" s="402"/>
      <c r="J523" s="402" t="s">
        <v>104</v>
      </c>
      <c r="K523" s="402" t="s">
        <v>293</v>
      </c>
      <c r="L523" s="402"/>
      <c r="M523" s="554"/>
    </row>
    <row r="524" spans="6:13">
      <c r="F524" s="550"/>
      <c r="G524" s="402" t="s">
        <v>3606</v>
      </c>
      <c r="H524" s="550"/>
      <c r="I524" s="402"/>
      <c r="J524" s="402" t="s">
        <v>3807</v>
      </c>
      <c r="K524" s="402" t="s">
        <v>105</v>
      </c>
      <c r="L524" s="402"/>
      <c r="M524" s="554"/>
    </row>
    <row r="525" spans="6:13">
      <c r="F525" s="550"/>
      <c r="G525" s="402" t="s">
        <v>3808</v>
      </c>
      <c r="H525" s="550"/>
      <c r="I525" s="402"/>
      <c r="J525" s="402" t="s">
        <v>130</v>
      </c>
      <c r="K525" s="402" t="s">
        <v>3809</v>
      </c>
      <c r="L525" s="402"/>
      <c r="M525" s="554"/>
    </row>
    <row r="526" spans="6:13">
      <c r="F526" s="550"/>
      <c r="G526" s="402" t="s">
        <v>3608</v>
      </c>
      <c r="H526" s="550"/>
      <c r="I526" s="402"/>
      <c r="J526" s="402" t="s">
        <v>130</v>
      </c>
      <c r="K526" s="402" t="s">
        <v>105</v>
      </c>
      <c r="L526" s="402"/>
      <c r="M526" s="554"/>
    </row>
    <row r="527" spans="6:13">
      <c r="F527" s="550"/>
      <c r="G527" s="402" t="s">
        <v>3810</v>
      </c>
      <c r="H527" s="550"/>
      <c r="I527" s="402"/>
      <c r="J527" s="402" t="s">
        <v>130</v>
      </c>
      <c r="K527" s="402" t="s">
        <v>618</v>
      </c>
      <c r="L527" s="402"/>
      <c r="M527" s="554"/>
    </row>
    <row r="528" spans="6:13">
      <c r="F528" s="550"/>
      <c r="G528" s="402" t="s">
        <v>3811</v>
      </c>
      <c r="H528" s="550"/>
      <c r="I528" s="402"/>
      <c r="J528" s="402" t="s">
        <v>130</v>
      </c>
      <c r="K528" s="402" t="s">
        <v>293</v>
      </c>
      <c r="L528" s="402"/>
      <c r="M528" s="554"/>
    </row>
    <row r="529" spans="6:13">
      <c r="F529" s="550"/>
      <c r="G529" s="402" t="s">
        <v>3812</v>
      </c>
      <c r="H529" s="550"/>
      <c r="I529" s="402"/>
      <c r="J529" s="402" t="s">
        <v>130</v>
      </c>
      <c r="K529" s="402" t="s">
        <v>27</v>
      </c>
      <c r="L529" s="402"/>
      <c r="M529" s="554"/>
    </row>
    <row r="530" spans="6:13">
      <c r="F530" s="550"/>
      <c r="G530" s="402"/>
      <c r="H530" s="550"/>
      <c r="I530" s="402"/>
      <c r="J530" s="402"/>
      <c r="K530" s="402"/>
      <c r="L530" s="402"/>
      <c r="M530" s="554"/>
    </row>
    <row r="531" spans="6:13">
      <c r="F531" s="550"/>
      <c r="G531" s="402"/>
      <c r="H531" s="550"/>
      <c r="I531" s="402"/>
      <c r="J531" s="402"/>
      <c r="K531" s="402"/>
      <c r="L531" s="402"/>
      <c r="M531" s="554"/>
    </row>
    <row r="532" spans="6:13" ht="15.75" thickBot="1">
      <c r="F532" s="551"/>
      <c r="G532" s="403"/>
      <c r="H532" s="551"/>
      <c r="I532" s="403"/>
      <c r="J532" s="403"/>
      <c r="K532" s="403"/>
      <c r="L532" s="403"/>
      <c r="M532" s="478"/>
    </row>
    <row r="533" spans="6:13" ht="15.75" thickBot="1"/>
    <row r="534" spans="6:13" ht="15.75" thickBot="1">
      <c r="F534" s="555">
        <v>45174</v>
      </c>
      <c r="G534" s="405" t="s">
        <v>3824</v>
      </c>
      <c r="H534" s="555" t="s">
        <v>628</v>
      </c>
      <c r="I534" s="555" t="s">
        <v>3825</v>
      </c>
      <c r="J534" s="401" t="s">
        <v>104</v>
      </c>
      <c r="K534" s="401" t="s">
        <v>640</v>
      </c>
      <c r="L534" s="401"/>
      <c r="M534" s="558" t="s">
        <v>3833</v>
      </c>
    </row>
    <row r="535" spans="6:13">
      <c r="F535" s="556"/>
      <c r="G535" s="402" t="s">
        <v>3580</v>
      </c>
      <c r="H535" s="556"/>
      <c r="I535" s="556"/>
      <c r="J535" s="401" t="s">
        <v>104</v>
      </c>
      <c r="K535" s="402" t="s">
        <v>640</v>
      </c>
      <c r="L535" s="402"/>
      <c r="M535" s="559"/>
    </row>
    <row r="536" spans="6:13">
      <c r="F536" s="556"/>
      <c r="G536" s="406" t="s">
        <v>3826</v>
      </c>
      <c r="H536" s="556"/>
      <c r="I536" s="556"/>
      <c r="J536" s="402" t="s">
        <v>104</v>
      </c>
      <c r="K536" s="402" t="s">
        <v>640</v>
      </c>
      <c r="L536" s="402"/>
      <c r="M536" s="559"/>
    </row>
    <row r="537" spans="6:13">
      <c r="F537" s="556"/>
      <c r="G537" s="406" t="s">
        <v>3827</v>
      </c>
      <c r="H537" s="556"/>
      <c r="I537" s="556"/>
      <c r="J537" s="402" t="s">
        <v>104</v>
      </c>
      <c r="K537" s="402" t="s">
        <v>134</v>
      </c>
      <c r="L537" s="402"/>
      <c r="M537" s="559"/>
    </row>
    <row r="538" spans="6:13">
      <c r="F538" s="556"/>
      <c r="G538" s="406" t="s">
        <v>3585</v>
      </c>
      <c r="H538" s="556"/>
      <c r="I538" s="556"/>
      <c r="J538" s="402" t="s">
        <v>104</v>
      </c>
      <c r="K538" s="402" t="s">
        <v>828</v>
      </c>
      <c r="L538" s="402"/>
      <c r="M538" s="559"/>
    </row>
    <row r="539" spans="6:13" ht="30">
      <c r="F539" s="556"/>
      <c r="G539" s="406" t="s">
        <v>3828</v>
      </c>
      <c r="H539" s="556"/>
      <c r="I539" s="556"/>
      <c r="J539" s="408" t="s">
        <v>3829</v>
      </c>
      <c r="K539" s="402" t="s">
        <v>141</v>
      </c>
      <c r="L539" s="402"/>
      <c r="M539" s="559"/>
    </row>
    <row r="540" spans="6:13">
      <c r="F540" s="556"/>
      <c r="G540" s="406" t="s">
        <v>3830</v>
      </c>
      <c r="H540" s="556"/>
      <c r="I540" s="556"/>
      <c r="J540" s="402" t="s">
        <v>104</v>
      </c>
      <c r="K540" s="402" t="s">
        <v>134</v>
      </c>
      <c r="L540" s="402"/>
      <c r="M540" s="559"/>
    </row>
    <row r="541" spans="6:13">
      <c r="F541" s="556"/>
      <c r="G541" s="406" t="s">
        <v>3831</v>
      </c>
      <c r="H541" s="556"/>
      <c r="I541" s="556"/>
      <c r="J541" s="402" t="s">
        <v>104</v>
      </c>
      <c r="K541" s="402" t="s">
        <v>134</v>
      </c>
      <c r="L541" s="402"/>
      <c r="M541" s="559"/>
    </row>
    <row r="542" spans="6:13">
      <c r="F542" s="556"/>
      <c r="G542" s="406" t="s">
        <v>3832</v>
      </c>
      <c r="H542" s="556"/>
      <c r="I542" s="556"/>
      <c r="J542" s="402" t="s">
        <v>104</v>
      </c>
      <c r="K542" s="409" t="s">
        <v>3076</v>
      </c>
      <c r="L542" s="402"/>
      <c r="M542" s="559"/>
    </row>
    <row r="543" spans="6:13">
      <c r="F543" s="556"/>
      <c r="G543" s="406"/>
      <c r="H543" s="556"/>
      <c r="I543" s="556"/>
      <c r="J543" s="402"/>
      <c r="K543" s="402"/>
      <c r="L543" s="402"/>
      <c r="M543" s="559"/>
    </row>
    <row r="544" spans="6:13">
      <c r="F544" s="556"/>
      <c r="G544" s="406"/>
      <c r="H544" s="556"/>
      <c r="I544" s="556"/>
      <c r="J544" s="402"/>
      <c r="K544" s="402"/>
      <c r="L544" s="402"/>
      <c r="M544" s="559"/>
    </row>
    <row r="545" spans="6:13">
      <c r="F545" s="556"/>
      <c r="G545" s="406"/>
      <c r="H545" s="556"/>
      <c r="I545" s="556"/>
      <c r="J545" s="402"/>
      <c r="K545" s="402"/>
      <c r="L545" s="402"/>
      <c r="M545" s="559"/>
    </row>
    <row r="546" spans="6:13">
      <c r="F546" s="556"/>
      <c r="G546" s="406"/>
      <c r="H546" s="556"/>
      <c r="I546" s="556"/>
      <c r="J546" s="402"/>
      <c r="K546" s="402"/>
      <c r="L546" s="402"/>
      <c r="M546" s="559"/>
    </row>
    <row r="547" spans="6:13">
      <c r="F547" s="556"/>
      <c r="G547" s="406"/>
      <c r="H547" s="556"/>
      <c r="I547" s="556"/>
      <c r="J547" s="402"/>
      <c r="K547" s="402"/>
      <c r="L547" s="402"/>
      <c r="M547" s="559"/>
    </row>
    <row r="548" spans="6:13" ht="15.75" thickBot="1">
      <c r="F548" s="557"/>
      <c r="G548" s="407"/>
      <c r="H548" s="557"/>
      <c r="I548" s="557"/>
      <c r="J548" s="403"/>
      <c r="K548" s="403"/>
      <c r="L548" s="403"/>
      <c r="M548" s="560"/>
    </row>
    <row r="549" spans="6:13" ht="15.75" thickBot="1"/>
    <row r="550" spans="6:13">
      <c r="F550" s="516" t="s">
        <v>3850</v>
      </c>
      <c r="G550" s="11" t="s">
        <v>3852</v>
      </c>
      <c r="H550" s="495" t="s">
        <v>98</v>
      </c>
      <c r="I550" s="495" t="s">
        <v>3851</v>
      </c>
      <c r="J550" s="11" t="s">
        <v>104</v>
      </c>
      <c r="K550" s="11" t="s">
        <v>141</v>
      </c>
      <c r="L550" s="11"/>
      <c r="M550" s="499" t="s">
        <v>3833</v>
      </c>
    </row>
    <row r="551" spans="6:13">
      <c r="F551" s="464"/>
      <c r="G551" s="1" t="s">
        <v>3853</v>
      </c>
      <c r="H551" s="496"/>
      <c r="I551" s="496"/>
      <c r="J551" s="1" t="s">
        <v>104</v>
      </c>
      <c r="K551" s="1" t="s">
        <v>640</v>
      </c>
      <c r="L551" s="1"/>
      <c r="M551" s="492"/>
    </row>
    <row r="552" spans="6:13">
      <c r="F552" s="464"/>
      <c r="G552" s="1" t="s">
        <v>3854</v>
      </c>
      <c r="H552" s="496"/>
      <c r="I552" s="496"/>
      <c r="J552" s="1" t="s">
        <v>104</v>
      </c>
      <c r="K552" s="1" t="s">
        <v>141</v>
      </c>
      <c r="L552" s="1"/>
      <c r="M552" s="492"/>
    </row>
    <row r="553" spans="6:13">
      <c r="F553" s="464"/>
      <c r="G553" s="1" t="s">
        <v>3855</v>
      </c>
      <c r="H553" s="496"/>
      <c r="I553" s="496"/>
      <c r="J553" s="1" t="s">
        <v>104</v>
      </c>
      <c r="K553" s="1" t="s">
        <v>141</v>
      </c>
      <c r="L553" s="1"/>
      <c r="M553" s="492"/>
    </row>
    <row r="554" spans="6:13">
      <c r="F554" s="464"/>
      <c r="G554" s="1" t="s">
        <v>3856</v>
      </c>
      <c r="H554" s="496"/>
      <c r="I554" s="496"/>
      <c r="J554" s="1" t="s">
        <v>104</v>
      </c>
      <c r="K554" s="184" t="s">
        <v>651</v>
      </c>
      <c r="L554" s="1"/>
      <c r="M554" s="492"/>
    </row>
    <row r="555" spans="6:13">
      <c r="F555" s="464"/>
      <c r="G555" s="1" t="s">
        <v>3857</v>
      </c>
      <c r="H555" s="496"/>
      <c r="I555" s="496"/>
      <c r="J555" s="1" t="s">
        <v>104</v>
      </c>
      <c r="K555" s="211" t="s">
        <v>651</v>
      </c>
      <c r="L555" s="1"/>
      <c r="M555" s="492"/>
    </row>
    <row r="556" spans="6:13">
      <c r="F556" s="464"/>
      <c r="G556" s="1" t="s">
        <v>3858</v>
      </c>
      <c r="H556" s="496"/>
      <c r="I556" s="496"/>
      <c r="J556" s="1" t="s">
        <v>104</v>
      </c>
      <c r="K556" s="211" t="s">
        <v>422</v>
      </c>
      <c r="L556" s="1"/>
      <c r="M556" s="492"/>
    </row>
    <row r="557" spans="6:13">
      <c r="F557" s="464"/>
      <c r="G557" s="1" t="s">
        <v>3859</v>
      </c>
      <c r="H557" s="496"/>
      <c r="I557" s="496"/>
      <c r="J557" s="1" t="s">
        <v>104</v>
      </c>
      <c r="K557" s="1" t="s">
        <v>141</v>
      </c>
      <c r="L557" s="1"/>
      <c r="M557" s="492"/>
    </row>
    <row r="558" spans="6:13">
      <c r="F558" s="464"/>
      <c r="G558" s="1" t="s">
        <v>3860</v>
      </c>
      <c r="H558" s="496"/>
      <c r="I558" s="496"/>
      <c r="J558" s="1" t="s">
        <v>104</v>
      </c>
      <c r="K558" s="1" t="s">
        <v>141</v>
      </c>
      <c r="L558" s="1"/>
      <c r="M558" s="492"/>
    </row>
    <row r="559" spans="6:13" ht="15.75" thickBot="1">
      <c r="F559" s="465"/>
      <c r="G559" s="15" t="s">
        <v>3861</v>
      </c>
      <c r="H559" s="497"/>
      <c r="I559" s="497"/>
      <c r="J559" s="15" t="s">
        <v>104</v>
      </c>
      <c r="K559" s="15" t="s">
        <v>640</v>
      </c>
      <c r="L559" s="15"/>
      <c r="M559" s="502"/>
    </row>
    <row r="560" spans="6:13" ht="15.75" thickBot="1"/>
    <row r="561" spans="6:13" ht="15.75" thickBot="1">
      <c r="F561" s="552">
        <v>45203</v>
      </c>
      <c r="G561" s="401" t="s">
        <v>3895</v>
      </c>
      <c r="H561" s="552" t="s">
        <v>98</v>
      </c>
      <c r="I561" s="552" t="s">
        <v>3894</v>
      </c>
      <c r="J561" s="401" t="s">
        <v>104</v>
      </c>
      <c r="K561" s="401" t="s">
        <v>134</v>
      </c>
      <c r="L561" s="401"/>
      <c r="M561" s="477" t="s">
        <v>3906</v>
      </c>
    </row>
    <row r="562" spans="6:13" ht="15.75" thickBot="1">
      <c r="F562" s="550"/>
      <c r="G562" s="402" t="s">
        <v>3896</v>
      </c>
      <c r="H562" s="550"/>
      <c r="I562" s="550"/>
      <c r="J562" s="401" t="s">
        <v>104</v>
      </c>
      <c r="K562" s="402" t="s">
        <v>553</v>
      </c>
      <c r="L562" s="402"/>
      <c r="M562" s="554"/>
    </row>
    <row r="563" spans="6:13">
      <c r="F563" s="550"/>
      <c r="G563" s="402" t="s">
        <v>3897</v>
      </c>
      <c r="H563" s="550"/>
      <c r="I563" s="550"/>
      <c r="J563" s="401" t="s">
        <v>104</v>
      </c>
      <c r="K563" s="402" t="s">
        <v>144</v>
      </c>
      <c r="L563" s="402"/>
      <c r="M563" s="554"/>
    </row>
    <row r="564" spans="6:13">
      <c r="F564" s="550"/>
      <c r="G564" s="402" t="s">
        <v>3898</v>
      </c>
      <c r="H564" s="550"/>
      <c r="I564" s="550"/>
      <c r="J564" s="402" t="s">
        <v>104</v>
      </c>
      <c r="K564" s="402" t="s">
        <v>144</v>
      </c>
      <c r="L564" s="402"/>
      <c r="M564" s="554"/>
    </row>
    <row r="565" spans="6:13">
      <c r="F565" s="550"/>
      <c r="G565" s="402" t="s">
        <v>3899</v>
      </c>
      <c r="H565" s="550"/>
      <c r="I565" s="550"/>
      <c r="J565" s="402" t="s">
        <v>104</v>
      </c>
      <c r="K565" s="402" t="s">
        <v>144</v>
      </c>
      <c r="L565" s="402"/>
      <c r="M565" s="554"/>
    </row>
    <row r="566" spans="6:13">
      <c r="F566" s="550"/>
      <c r="G566" s="402" t="s">
        <v>3900</v>
      </c>
      <c r="H566" s="550"/>
      <c r="I566" s="550"/>
      <c r="J566" s="402" t="s">
        <v>104</v>
      </c>
      <c r="K566" s="402" t="s">
        <v>144</v>
      </c>
      <c r="L566" s="402"/>
      <c r="M566" s="554"/>
    </row>
    <row r="567" spans="6:13">
      <c r="F567" s="550"/>
      <c r="G567" s="402" t="s">
        <v>3901</v>
      </c>
      <c r="H567" s="550"/>
      <c r="I567" s="550"/>
      <c r="J567" s="402" t="s">
        <v>104</v>
      </c>
      <c r="K567" s="402" t="s">
        <v>144</v>
      </c>
      <c r="L567" s="402"/>
      <c r="M567" s="554"/>
    </row>
    <row r="568" spans="6:13">
      <c r="F568" s="550"/>
      <c r="G568" s="402" t="s">
        <v>3902</v>
      </c>
      <c r="H568" s="550"/>
      <c r="I568" s="550"/>
      <c r="J568" s="402" t="s">
        <v>104</v>
      </c>
      <c r="K568" s="402" t="s">
        <v>141</v>
      </c>
      <c r="L568" s="402"/>
      <c r="M568" s="554"/>
    </row>
    <row r="569" spans="6:13">
      <c r="F569" s="550"/>
      <c r="G569" s="402" t="s">
        <v>3805</v>
      </c>
      <c r="H569" s="550"/>
      <c r="I569" s="550"/>
      <c r="J569" s="402" t="s">
        <v>104</v>
      </c>
      <c r="K569" s="402" t="s">
        <v>134</v>
      </c>
      <c r="L569" s="402"/>
      <c r="M569" s="554"/>
    </row>
    <row r="570" spans="6:13">
      <c r="F570" s="550"/>
      <c r="G570" s="402" t="s">
        <v>3682</v>
      </c>
      <c r="H570" s="550"/>
      <c r="I570" s="550"/>
      <c r="J570" s="402" t="s">
        <v>104</v>
      </c>
      <c r="K570" s="402" t="s">
        <v>134</v>
      </c>
      <c r="L570" s="402"/>
      <c r="M570" s="554"/>
    </row>
    <row r="571" spans="6:13">
      <c r="F571" s="550"/>
      <c r="G571" s="402" t="s">
        <v>3657</v>
      </c>
      <c r="H571" s="550"/>
      <c r="I571" s="550"/>
      <c r="J571" s="402" t="s">
        <v>104</v>
      </c>
      <c r="K571" s="402" t="s">
        <v>134</v>
      </c>
      <c r="L571" s="402"/>
      <c r="M571" s="554"/>
    </row>
    <row r="572" spans="6:13">
      <c r="F572" s="550"/>
      <c r="G572" s="402" t="s">
        <v>3903</v>
      </c>
      <c r="H572" s="550"/>
      <c r="I572" s="550"/>
      <c r="J572" s="402" t="s">
        <v>104</v>
      </c>
      <c r="K572" s="402" t="s">
        <v>134</v>
      </c>
      <c r="L572" s="402"/>
      <c r="M572" s="554"/>
    </row>
    <row r="573" spans="6:13">
      <c r="F573" s="550"/>
      <c r="G573" s="402" t="s">
        <v>3904</v>
      </c>
      <c r="H573" s="550"/>
      <c r="I573" s="550"/>
      <c r="J573" s="402" t="s">
        <v>104</v>
      </c>
      <c r="K573" s="402" t="s">
        <v>134</v>
      </c>
      <c r="L573" s="402"/>
      <c r="M573" s="554"/>
    </row>
    <row r="574" spans="6:13">
      <c r="F574" s="550"/>
      <c r="G574" s="402" t="s">
        <v>3905</v>
      </c>
      <c r="H574" s="550"/>
      <c r="I574" s="550"/>
      <c r="J574" s="402" t="s">
        <v>104</v>
      </c>
      <c r="K574" s="402" t="s">
        <v>1574</v>
      </c>
      <c r="L574" s="402"/>
      <c r="M574" s="554"/>
    </row>
    <row r="575" spans="6:13" ht="15.75" thickBot="1">
      <c r="F575" s="551"/>
      <c r="G575" s="403" t="s">
        <v>2462</v>
      </c>
      <c r="H575" s="551"/>
      <c r="I575" s="551"/>
      <c r="J575" s="403" t="s">
        <v>104</v>
      </c>
      <c r="K575" s="417" t="s">
        <v>651</v>
      </c>
      <c r="L575" s="403"/>
      <c r="M575" s="478"/>
    </row>
    <row r="576" spans="6:13" ht="15.75" thickBot="1"/>
    <row r="577" spans="6:13">
      <c r="F577" s="552">
        <v>45203</v>
      </c>
      <c r="G577" s="401" t="s">
        <v>3907</v>
      </c>
      <c r="H577" s="569" t="s">
        <v>3909</v>
      </c>
      <c r="I577" s="552" t="s">
        <v>3908</v>
      </c>
      <c r="J577" s="401"/>
      <c r="K577" s="401"/>
      <c r="L577" s="401"/>
      <c r="M577" s="477"/>
    </row>
    <row r="578" spans="6:13" ht="15.75" thickBot="1">
      <c r="F578" s="551"/>
      <c r="G578" s="403" t="s">
        <v>3011</v>
      </c>
      <c r="H578" s="570"/>
      <c r="I578" s="551"/>
      <c r="J578" s="403"/>
      <c r="K578" s="403"/>
      <c r="L578" s="403"/>
      <c r="M578" s="478"/>
    </row>
    <row r="579" spans="6:13" ht="15.75" thickBot="1"/>
    <row r="580" spans="6:13">
      <c r="F580" s="552">
        <v>45220</v>
      </c>
      <c r="G580" s="401" t="s">
        <v>3818</v>
      </c>
      <c r="H580" s="566" t="s">
        <v>3929</v>
      </c>
      <c r="I580" s="552" t="s">
        <v>3110</v>
      </c>
      <c r="J580" s="401" t="s">
        <v>104</v>
      </c>
      <c r="K580" s="401" t="s">
        <v>3930</v>
      </c>
      <c r="L580" s="433"/>
      <c r="M580" s="552" t="s">
        <v>3943</v>
      </c>
    </row>
    <row r="581" spans="6:13">
      <c r="F581" s="550"/>
      <c r="G581" s="402" t="s">
        <v>3805</v>
      </c>
      <c r="H581" s="567"/>
      <c r="I581" s="550"/>
      <c r="J581" s="402" t="s">
        <v>104</v>
      </c>
      <c r="K581" s="402" t="s">
        <v>105</v>
      </c>
      <c r="L581" s="434"/>
      <c r="M581" s="550"/>
    </row>
    <row r="582" spans="6:13" ht="76.5" customHeight="1">
      <c r="F582" s="550"/>
      <c r="G582" s="402" t="s">
        <v>3806</v>
      </c>
      <c r="H582" s="567"/>
      <c r="I582" s="550"/>
      <c r="J582" s="408" t="s">
        <v>3931</v>
      </c>
      <c r="K582" s="402" t="s">
        <v>105</v>
      </c>
      <c r="L582" s="434"/>
      <c r="M582" s="550"/>
    </row>
    <row r="583" spans="6:13" ht="90">
      <c r="F583" s="550"/>
      <c r="G583" s="402" t="s">
        <v>3808</v>
      </c>
      <c r="H583" s="567"/>
      <c r="I583" s="550"/>
      <c r="J583" s="408" t="s">
        <v>3932</v>
      </c>
      <c r="K583" s="402" t="s">
        <v>216</v>
      </c>
      <c r="L583" s="434"/>
      <c r="M583" s="550"/>
    </row>
    <row r="584" spans="6:13">
      <c r="F584" s="550"/>
      <c r="G584" s="402" t="s">
        <v>3810</v>
      </c>
      <c r="H584" s="567"/>
      <c r="I584" s="550"/>
      <c r="J584" s="402" t="s">
        <v>104</v>
      </c>
      <c r="K584" s="402" t="s">
        <v>110</v>
      </c>
      <c r="L584" s="434"/>
      <c r="M584" s="550"/>
    </row>
    <row r="585" spans="6:13">
      <c r="F585" s="550"/>
      <c r="G585" s="402" t="s">
        <v>3609</v>
      </c>
      <c r="H585" s="567"/>
      <c r="I585" s="550"/>
      <c r="J585" s="402" t="s">
        <v>104</v>
      </c>
      <c r="K585" s="402" t="s">
        <v>3933</v>
      </c>
      <c r="L585" s="434"/>
      <c r="M585" s="550"/>
    </row>
    <row r="586" spans="6:13">
      <c r="F586" s="550"/>
      <c r="G586" s="402" t="s">
        <v>3811</v>
      </c>
      <c r="H586" s="567"/>
      <c r="I586" s="550"/>
      <c r="J586" s="402" t="s">
        <v>3937</v>
      </c>
      <c r="K586" s="402" t="s">
        <v>3942</v>
      </c>
      <c r="L586" s="434"/>
      <c r="M586" s="550"/>
    </row>
    <row r="587" spans="6:13">
      <c r="F587" s="550"/>
      <c r="G587" s="402" t="s">
        <v>3812</v>
      </c>
      <c r="H587" s="567"/>
      <c r="I587" s="550"/>
      <c r="J587" s="402" t="s">
        <v>104</v>
      </c>
      <c r="K587" s="402" t="s">
        <v>309</v>
      </c>
      <c r="L587" s="434"/>
      <c r="M587" s="550"/>
    </row>
    <row r="588" spans="6:13">
      <c r="F588" s="550"/>
      <c r="G588" s="402" t="s">
        <v>3934</v>
      </c>
      <c r="H588" s="567"/>
      <c r="I588" s="550"/>
      <c r="J588" s="402" t="s">
        <v>104</v>
      </c>
      <c r="K588" s="402" t="s">
        <v>3935</v>
      </c>
      <c r="L588" s="434"/>
      <c r="M588" s="550"/>
    </row>
    <row r="589" spans="6:13">
      <c r="F589" s="550"/>
      <c r="G589" s="402" t="s">
        <v>3936</v>
      </c>
      <c r="H589" s="567"/>
      <c r="I589" s="550"/>
      <c r="J589" s="402" t="s">
        <v>104</v>
      </c>
      <c r="K589" s="402" t="s">
        <v>19</v>
      </c>
      <c r="L589" s="434"/>
      <c r="M589" s="550"/>
    </row>
    <row r="590" spans="6:13">
      <c r="F590" s="550"/>
      <c r="G590" s="402" t="s">
        <v>3938</v>
      </c>
      <c r="H590" s="567"/>
      <c r="I590" s="550"/>
      <c r="J590" s="402" t="s">
        <v>104</v>
      </c>
      <c r="K590" s="402" t="s">
        <v>19</v>
      </c>
      <c r="L590" s="434"/>
      <c r="M590" s="550"/>
    </row>
    <row r="591" spans="6:13" ht="45.75" thickBot="1">
      <c r="F591" s="551"/>
      <c r="G591" s="403" t="s">
        <v>3939</v>
      </c>
      <c r="H591" s="568"/>
      <c r="I591" s="551"/>
      <c r="J591" s="431" t="s">
        <v>3940</v>
      </c>
      <c r="K591" s="403" t="s">
        <v>3941</v>
      </c>
      <c r="L591" s="435"/>
      <c r="M591" s="551"/>
    </row>
    <row r="592" spans="6:13" ht="15.75" thickBot="1"/>
    <row r="593" spans="6:13">
      <c r="F593" s="552">
        <v>45227</v>
      </c>
      <c r="G593" s="401" t="s">
        <v>3915</v>
      </c>
      <c r="H593" s="552" t="s">
        <v>3951</v>
      </c>
      <c r="I593" s="401" t="s">
        <v>3952</v>
      </c>
      <c r="J593" s="401" t="s">
        <v>130</v>
      </c>
      <c r="K593" s="401" t="s">
        <v>144</v>
      </c>
      <c r="L593" s="552"/>
      <c r="M593" s="552" t="s">
        <v>3955</v>
      </c>
    </row>
    <row r="594" spans="6:13">
      <c r="F594" s="550"/>
      <c r="G594" s="402" t="s">
        <v>3818</v>
      </c>
      <c r="H594" s="550" t="s">
        <v>3951</v>
      </c>
      <c r="I594" s="402"/>
      <c r="J594" s="402" t="s">
        <v>130</v>
      </c>
      <c r="K594" s="409" t="s">
        <v>683</v>
      </c>
      <c r="L594" s="550"/>
      <c r="M594" s="550"/>
    </row>
    <row r="595" spans="6:13">
      <c r="F595" s="550"/>
      <c r="G595" s="402" t="s">
        <v>3899</v>
      </c>
      <c r="H595" s="550"/>
      <c r="I595" s="402"/>
      <c r="J595" s="402" t="s">
        <v>130</v>
      </c>
      <c r="K595" s="402" t="s">
        <v>144</v>
      </c>
      <c r="L595" s="550"/>
      <c r="M595" s="550"/>
    </row>
    <row r="596" spans="6:13">
      <c r="F596" s="550"/>
      <c r="G596" s="402" t="s">
        <v>3682</v>
      </c>
      <c r="H596" s="550"/>
      <c r="I596" s="402"/>
      <c r="J596" s="402" t="s">
        <v>130</v>
      </c>
      <c r="K596" s="439" t="s">
        <v>651</v>
      </c>
      <c r="L596" s="550"/>
      <c r="M596" s="550"/>
    </row>
    <row r="597" spans="6:13">
      <c r="F597" s="550"/>
      <c r="G597" s="402" t="s">
        <v>3953</v>
      </c>
      <c r="H597" s="550"/>
      <c r="I597" s="402"/>
      <c r="J597" s="402" t="s">
        <v>130</v>
      </c>
      <c r="K597" s="402" t="s">
        <v>144</v>
      </c>
      <c r="L597" s="550"/>
      <c r="M597" s="550"/>
    </row>
    <row r="598" spans="6:13">
      <c r="F598" s="550"/>
      <c r="G598" s="402" t="s">
        <v>2462</v>
      </c>
      <c r="H598" s="550"/>
      <c r="I598" s="402"/>
      <c r="J598" s="402" t="s">
        <v>130</v>
      </c>
      <c r="K598" s="402" t="s">
        <v>144</v>
      </c>
      <c r="L598" s="550"/>
      <c r="M598" s="550"/>
    </row>
    <row r="599" spans="6:13" ht="15.75" thickBot="1">
      <c r="F599" s="551"/>
      <c r="G599" s="403" t="s">
        <v>3954</v>
      </c>
      <c r="H599" s="551"/>
      <c r="I599" s="403"/>
      <c r="J599" s="403" t="s">
        <v>130</v>
      </c>
      <c r="K599" s="403" t="s">
        <v>144</v>
      </c>
      <c r="L599" s="551"/>
      <c r="M599" s="551"/>
    </row>
    <row r="600" spans="6:13" ht="15.75" thickBot="1"/>
    <row r="601" spans="6:13">
      <c r="F601" s="555">
        <v>45179</v>
      </c>
      <c r="G601" s="401" t="s">
        <v>3733</v>
      </c>
      <c r="H601" s="561" t="s">
        <v>1523</v>
      </c>
      <c r="I601" s="562" t="s">
        <v>3993</v>
      </c>
      <c r="J601" s="401" t="s">
        <v>130</v>
      </c>
      <c r="K601" s="401" t="s">
        <v>105</v>
      </c>
      <c r="L601" s="561"/>
      <c r="M601" s="565" t="s">
        <v>4004</v>
      </c>
    </row>
    <row r="602" spans="6:13" ht="60">
      <c r="F602" s="556"/>
      <c r="G602" s="402" t="s">
        <v>1002</v>
      </c>
      <c r="H602" s="556"/>
      <c r="I602" s="563"/>
      <c r="J602" s="408" t="s">
        <v>4001</v>
      </c>
      <c r="K602" s="402" t="s">
        <v>417</v>
      </c>
      <c r="L602" s="556"/>
      <c r="M602" s="559"/>
    </row>
    <row r="603" spans="6:13">
      <c r="F603" s="556"/>
      <c r="G603" s="402" t="s">
        <v>3818</v>
      </c>
      <c r="H603" s="556"/>
      <c r="I603" s="563"/>
      <c r="J603" s="402" t="s">
        <v>3995</v>
      </c>
      <c r="K603" s="402" t="s">
        <v>172</v>
      </c>
      <c r="L603" s="556"/>
      <c r="M603" s="559"/>
    </row>
    <row r="604" spans="6:13">
      <c r="F604" s="556"/>
      <c r="G604" s="402" t="s">
        <v>3805</v>
      </c>
      <c r="H604" s="556"/>
      <c r="I604" s="563"/>
      <c r="J604" s="402" t="s">
        <v>104</v>
      </c>
      <c r="K604" s="402" t="s">
        <v>545</v>
      </c>
      <c r="L604" s="556"/>
      <c r="M604" s="559"/>
    </row>
    <row r="605" spans="6:13">
      <c r="F605" s="556"/>
      <c r="G605" s="402" t="s">
        <v>3806</v>
      </c>
      <c r="H605" s="556"/>
      <c r="I605" s="563"/>
      <c r="J605" s="402" t="s">
        <v>3996</v>
      </c>
      <c r="K605" s="402" t="s">
        <v>19</v>
      </c>
      <c r="L605" s="556"/>
      <c r="M605" s="559"/>
    </row>
    <row r="606" spans="6:13">
      <c r="F606" s="556"/>
      <c r="G606" s="402" t="s">
        <v>3808</v>
      </c>
      <c r="H606" s="556"/>
      <c r="I606" s="563"/>
      <c r="J606" s="402" t="s">
        <v>104</v>
      </c>
      <c r="K606" s="402" t="s">
        <v>172</v>
      </c>
      <c r="L606" s="556"/>
      <c r="M606" s="559"/>
    </row>
    <row r="607" spans="6:13">
      <c r="F607" s="556"/>
      <c r="G607" s="402" t="s">
        <v>3609</v>
      </c>
      <c r="H607" s="556"/>
      <c r="I607" s="563"/>
      <c r="J607" s="402" t="s">
        <v>104</v>
      </c>
      <c r="K607" s="409" t="s">
        <v>2523</v>
      </c>
      <c r="L607" s="556"/>
      <c r="M607" s="559"/>
    </row>
    <row r="608" spans="6:13">
      <c r="F608" s="556"/>
      <c r="G608" s="402" t="s">
        <v>3811</v>
      </c>
      <c r="H608" s="556"/>
      <c r="I608" s="563"/>
      <c r="J608" s="408" t="s">
        <v>104</v>
      </c>
      <c r="K608" s="402" t="s">
        <v>3997</v>
      </c>
      <c r="L608" s="556"/>
      <c r="M608" s="559"/>
    </row>
    <row r="609" spans="6:13">
      <c r="F609" s="556"/>
      <c r="G609" s="402" t="s">
        <v>3812</v>
      </c>
      <c r="H609" s="556"/>
      <c r="I609" s="563"/>
      <c r="J609" s="402" t="s">
        <v>104</v>
      </c>
      <c r="K609" s="402" t="s">
        <v>90</v>
      </c>
      <c r="L609" s="556"/>
      <c r="M609" s="559"/>
    </row>
    <row r="610" spans="6:13" ht="90">
      <c r="F610" s="556"/>
      <c r="G610" s="402" t="s">
        <v>3936</v>
      </c>
      <c r="H610" s="556"/>
      <c r="I610" s="563"/>
      <c r="J610" s="408" t="s">
        <v>3998</v>
      </c>
      <c r="K610" s="402" t="s">
        <v>24</v>
      </c>
      <c r="L610" s="556"/>
      <c r="M610" s="559"/>
    </row>
    <row r="611" spans="6:13">
      <c r="F611" s="556"/>
      <c r="G611" s="402" t="s">
        <v>3938</v>
      </c>
      <c r="H611" s="556"/>
      <c r="I611" s="563"/>
      <c r="J611" s="402" t="s">
        <v>104</v>
      </c>
      <c r="K611" s="402" t="s">
        <v>567</v>
      </c>
      <c r="L611" s="556"/>
      <c r="M611" s="559"/>
    </row>
    <row r="612" spans="6:13">
      <c r="F612" s="556"/>
      <c r="G612" s="402" t="s">
        <v>3999</v>
      </c>
      <c r="H612" s="556"/>
      <c r="I612" s="563"/>
      <c r="J612" s="408" t="s">
        <v>104</v>
      </c>
      <c r="K612" s="402" t="s">
        <v>172</v>
      </c>
      <c r="L612" s="556"/>
      <c r="M612" s="559"/>
    </row>
    <row r="613" spans="6:13" ht="15.75" thickBot="1">
      <c r="F613" s="557"/>
      <c r="G613" s="403" t="s">
        <v>4000</v>
      </c>
      <c r="H613" s="557"/>
      <c r="I613" s="564"/>
      <c r="J613" s="403" t="s">
        <v>104</v>
      </c>
      <c r="K613" s="403" t="s">
        <v>105</v>
      </c>
      <c r="L613" s="557"/>
      <c r="M613" s="560"/>
    </row>
    <row r="614" spans="6:13">
      <c r="G614" t="s">
        <v>4002</v>
      </c>
      <c r="J614" s="303" t="s">
        <v>4003</v>
      </c>
    </row>
  </sheetData>
  <mergeCells count="162">
    <mergeCell ref="H601:H613"/>
    <mergeCell ref="F601:F613"/>
    <mergeCell ref="I601:I613"/>
    <mergeCell ref="L601:L613"/>
    <mergeCell ref="M601:M613"/>
    <mergeCell ref="H550:H559"/>
    <mergeCell ref="F550:F559"/>
    <mergeCell ref="I550:I559"/>
    <mergeCell ref="M550:M559"/>
    <mergeCell ref="F593:F599"/>
    <mergeCell ref="H593:H599"/>
    <mergeCell ref="L593:L599"/>
    <mergeCell ref="M593:M599"/>
    <mergeCell ref="F580:F591"/>
    <mergeCell ref="H580:H591"/>
    <mergeCell ref="I580:I591"/>
    <mergeCell ref="M580:M591"/>
    <mergeCell ref="F561:F575"/>
    <mergeCell ref="H561:H575"/>
    <mergeCell ref="I561:I575"/>
    <mergeCell ref="M561:M575"/>
    <mergeCell ref="H577:H578"/>
    <mergeCell ref="F577:F578"/>
    <mergeCell ref="I577:I578"/>
    <mergeCell ref="H521:H532"/>
    <mergeCell ref="F521:F532"/>
    <mergeCell ref="M521:M532"/>
    <mergeCell ref="F502:F506"/>
    <mergeCell ref="H502:H506"/>
    <mergeCell ref="M502:M506"/>
    <mergeCell ref="F534:F548"/>
    <mergeCell ref="H534:H548"/>
    <mergeCell ref="M534:M548"/>
    <mergeCell ref="I534:I548"/>
    <mergeCell ref="F322:F343"/>
    <mergeCell ref="M416:M436"/>
    <mergeCell ref="G416:G436"/>
    <mergeCell ref="M246:M259"/>
    <mergeCell ref="F487:F500"/>
    <mergeCell ref="G487:G500"/>
    <mergeCell ref="M487:M500"/>
    <mergeCell ref="H508:H519"/>
    <mergeCell ref="F508:F519"/>
    <mergeCell ref="M508:M519"/>
    <mergeCell ref="G476:G486"/>
    <mergeCell ref="F476:F486"/>
    <mergeCell ref="M476:M486"/>
    <mergeCell ref="M322:M327"/>
    <mergeCell ref="F260:F272"/>
    <mergeCell ref="F306:F321"/>
    <mergeCell ref="M449:M458"/>
    <mergeCell ref="F449:F458"/>
    <mergeCell ref="G449:G458"/>
    <mergeCell ref="G273:G287"/>
    <mergeCell ref="F273:F287"/>
    <mergeCell ref="F416:F436"/>
    <mergeCell ref="L306:L321"/>
    <mergeCell ref="F214:F228"/>
    <mergeCell ref="L214:L228"/>
    <mergeCell ref="G459:G475"/>
    <mergeCell ref="F459:F475"/>
    <mergeCell ref="M459:M475"/>
    <mergeCell ref="G201:G213"/>
    <mergeCell ref="F201:F213"/>
    <mergeCell ref="L201:L213"/>
    <mergeCell ref="M201:M213"/>
    <mergeCell ref="F437:F448"/>
    <mergeCell ref="G437:G448"/>
    <mergeCell ref="M437:M448"/>
    <mergeCell ref="M399:M415"/>
    <mergeCell ref="L273:L287"/>
    <mergeCell ref="M273:M287"/>
    <mergeCell ref="G288:G305"/>
    <mergeCell ref="L288:L305"/>
    <mergeCell ref="M288:M305"/>
    <mergeCell ref="F288:F305"/>
    <mergeCell ref="M380:M398"/>
    <mergeCell ref="M347:M354"/>
    <mergeCell ref="M306:M321"/>
    <mergeCell ref="G306:G321"/>
    <mergeCell ref="M372:M378"/>
    <mergeCell ref="M214:M228"/>
    <mergeCell ref="M229:M245"/>
    <mergeCell ref="G229:G245"/>
    <mergeCell ref="F229:F245"/>
    <mergeCell ref="L229:L245"/>
    <mergeCell ref="L260:L272"/>
    <mergeCell ref="M260:M272"/>
    <mergeCell ref="L246:L259"/>
    <mergeCell ref="G133:G147"/>
    <mergeCell ref="F133:F147"/>
    <mergeCell ref="L133:L147"/>
    <mergeCell ref="M133:M147"/>
    <mergeCell ref="L188:L200"/>
    <mergeCell ref="M188:M200"/>
    <mergeCell ref="G188:G200"/>
    <mergeCell ref="F188:F200"/>
    <mergeCell ref="G175:G187"/>
    <mergeCell ref="F175:F187"/>
    <mergeCell ref="L175:L187"/>
    <mergeCell ref="M175:M187"/>
    <mergeCell ref="G260:G272"/>
    <mergeCell ref="G246:G259"/>
    <mergeCell ref="F246:F259"/>
    <mergeCell ref="G214:G228"/>
    <mergeCell ref="G123:G132"/>
    <mergeCell ref="F123:F132"/>
    <mergeCell ref="L123:L132"/>
    <mergeCell ref="M123:M132"/>
    <mergeCell ref="L160:L174"/>
    <mergeCell ref="M160:M174"/>
    <mergeCell ref="L113:L122"/>
    <mergeCell ref="M113:M122"/>
    <mergeCell ref="G113:G122"/>
    <mergeCell ref="F113:F122"/>
    <mergeCell ref="F148:F159"/>
    <mergeCell ref="G148:G159"/>
    <mergeCell ref="L148:L159"/>
    <mergeCell ref="M148:M159"/>
    <mergeCell ref="G160:G174"/>
    <mergeCell ref="F160:F174"/>
    <mergeCell ref="L39:L49"/>
    <mergeCell ref="M102:M112"/>
    <mergeCell ref="G102:G112"/>
    <mergeCell ref="F102:F112"/>
    <mergeCell ref="G80:G90"/>
    <mergeCell ref="F80:F90"/>
    <mergeCell ref="L80:L90"/>
    <mergeCell ref="M80:M90"/>
    <mergeCell ref="M70:M79"/>
    <mergeCell ref="M91:M101"/>
    <mergeCell ref="L91:L101"/>
    <mergeCell ref="G91:G101"/>
    <mergeCell ref="F91:F101"/>
    <mergeCell ref="L102:L112"/>
    <mergeCell ref="F70:F79"/>
    <mergeCell ref="G70:G79"/>
    <mergeCell ref="L70:L79"/>
    <mergeCell ref="M577:M578"/>
    <mergeCell ref="L8:L17"/>
    <mergeCell ref="M8:M17"/>
    <mergeCell ref="F8:F17"/>
    <mergeCell ref="F18:F28"/>
    <mergeCell ref="G18:G28"/>
    <mergeCell ref="M18:M28"/>
    <mergeCell ref="L18:L28"/>
    <mergeCell ref="G8:G17"/>
    <mergeCell ref="L61:L69"/>
    <mergeCell ref="M61:M69"/>
    <mergeCell ref="F61:F69"/>
    <mergeCell ref="G61:G69"/>
    <mergeCell ref="F29:F38"/>
    <mergeCell ref="G29:G38"/>
    <mergeCell ref="L29:L38"/>
    <mergeCell ref="M29:M38"/>
    <mergeCell ref="G50:G60"/>
    <mergeCell ref="F50:F60"/>
    <mergeCell ref="M39:M49"/>
    <mergeCell ref="G39:G49"/>
    <mergeCell ref="F39:F49"/>
    <mergeCell ref="M50:M60"/>
    <mergeCell ref="L50:L60"/>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17F8F-2CC2-437F-BFDF-0EC5E90B8A9F}">
  <dimension ref="C4:BA223"/>
  <sheetViews>
    <sheetView topLeftCell="E31" zoomScale="96" zoomScaleNormal="96" workbookViewId="0">
      <pane xSplit="8610" ySplit="1395" topLeftCell="AS208" activePane="bottomLeft"/>
      <selection activeCell="J191" sqref="J191"/>
      <selection pane="topRight" activeCell="AX32" sqref="AX32"/>
      <selection pane="bottomLeft" activeCell="I210" sqref="I210"/>
      <selection pane="bottomRight" activeCell="AT165" sqref="AT165"/>
    </sheetView>
  </sheetViews>
  <sheetFormatPr defaultRowHeight="15"/>
  <cols>
    <col min="5" max="5" width="18.7109375" bestFit="1" customWidth="1"/>
    <col min="6" max="6" width="10.28515625" bestFit="1" customWidth="1"/>
    <col min="8" max="8" width="17.42578125" bestFit="1" customWidth="1"/>
    <col min="9" max="9" width="23.7109375" customWidth="1"/>
    <col min="10" max="10" width="18.28515625" customWidth="1"/>
    <col min="11" max="11" width="18.28515625" hidden="1" customWidth="1"/>
    <col min="12" max="12" width="18.42578125" hidden="1" customWidth="1"/>
    <col min="13" max="13" width="9.28515625" hidden="1" customWidth="1"/>
    <col min="14" max="14" width="16.85546875" hidden="1" customWidth="1"/>
    <col min="15" max="15" width="13.42578125" hidden="1" customWidth="1"/>
    <col min="16" max="16" width="11.7109375" hidden="1" customWidth="1"/>
    <col min="17" max="18" width="12.85546875" hidden="1" customWidth="1"/>
    <col min="19" max="25" width="18.28515625" hidden="1" customWidth="1"/>
    <col min="26" max="26" width="14.7109375" hidden="1" customWidth="1"/>
    <col min="27" max="27" width="8" hidden="1" customWidth="1"/>
    <col min="28" max="28" width="15.5703125" hidden="1" customWidth="1"/>
    <col min="29" max="29" width="8.28515625" hidden="1" customWidth="1"/>
    <col min="30" max="30" width="24" hidden="1" customWidth="1"/>
    <col min="31" max="36" width="17.5703125" hidden="1" customWidth="1"/>
    <col min="37" max="50" width="17.5703125" customWidth="1"/>
    <col min="51" max="51" width="10" bestFit="1" customWidth="1"/>
    <col min="53" max="53" width="10.42578125" bestFit="1" customWidth="1"/>
  </cols>
  <sheetData>
    <row r="4" spans="6:13" ht="15.75" thickBot="1"/>
    <row r="5" spans="6:13" ht="15.75" thickBot="1">
      <c r="F5" s="17" t="s">
        <v>0</v>
      </c>
      <c r="G5" s="18" t="s">
        <v>42</v>
      </c>
      <c r="H5" s="18" t="s">
        <v>11</v>
      </c>
      <c r="I5" s="18" t="s">
        <v>43</v>
      </c>
      <c r="J5" s="18" t="s">
        <v>316</v>
      </c>
      <c r="K5" s="128"/>
      <c r="L5" s="19" t="s">
        <v>48</v>
      </c>
      <c r="M5" s="48" t="s">
        <v>162</v>
      </c>
    </row>
    <row r="6" spans="6:13" ht="60">
      <c r="F6" s="463">
        <v>44673</v>
      </c>
      <c r="G6" s="37">
        <v>200791</v>
      </c>
      <c r="H6" s="37" t="s">
        <v>44</v>
      </c>
      <c r="I6" s="38" t="s">
        <v>77</v>
      </c>
      <c r="J6" s="38" t="s">
        <v>45</v>
      </c>
      <c r="K6" s="129"/>
      <c r="L6" s="39" t="s">
        <v>50</v>
      </c>
      <c r="M6" s="21"/>
    </row>
    <row r="7" spans="6:13" ht="60">
      <c r="F7" s="464"/>
      <c r="G7" s="34">
        <v>200948</v>
      </c>
      <c r="H7" s="34" t="s">
        <v>46</v>
      </c>
      <c r="I7" s="34" t="s">
        <v>66</v>
      </c>
      <c r="J7" s="35" t="s">
        <v>45</v>
      </c>
      <c r="K7" s="130"/>
      <c r="L7" s="36" t="s">
        <v>50</v>
      </c>
    </row>
    <row r="8" spans="6:13" ht="15.75" thickBot="1">
      <c r="F8" s="465"/>
      <c r="G8" s="49">
        <v>201264</v>
      </c>
      <c r="H8" s="49" t="s">
        <v>47</v>
      </c>
      <c r="I8" s="49" t="s">
        <v>67</v>
      </c>
      <c r="J8" s="49" t="s">
        <v>68</v>
      </c>
      <c r="K8" s="131"/>
      <c r="L8" s="45" t="s">
        <v>49</v>
      </c>
    </row>
    <row r="9" spans="6:13" ht="15.75" thickBot="1">
      <c r="F9" s="22">
        <v>44674</v>
      </c>
      <c r="G9" s="43">
        <v>201641</v>
      </c>
      <c r="H9" s="43" t="s">
        <v>47</v>
      </c>
      <c r="I9" s="43" t="s">
        <v>81</v>
      </c>
      <c r="J9" s="43" t="s">
        <v>68</v>
      </c>
      <c r="K9" s="132"/>
      <c r="L9" s="50" t="s">
        <v>49</v>
      </c>
    </row>
    <row r="10" spans="6:13" ht="60.75" thickBot="1">
      <c r="F10" s="470">
        <v>44675</v>
      </c>
      <c r="G10" s="43">
        <v>201264</v>
      </c>
      <c r="H10" s="43" t="s">
        <v>47</v>
      </c>
      <c r="I10" s="43" t="s">
        <v>67</v>
      </c>
      <c r="J10" s="38" t="s">
        <v>45</v>
      </c>
      <c r="K10" s="129"/>
      <c r="L10" s="39" t="s">
        <v>49</v>
      </c>
    </row>
    <row r="11" spans="6:13" ht="60.75" thickBot="1">
      <c r="F11" s="472"/>
      <c r="G11" s="43">
        <v>201641</v>
      </c>
      <c r="H11" s="43" t="s">
        <v>47</v>
      </c>
      <c r="I11" s="43" t="s">
        <v>81</v>
      </c>
      <c r="J11" s="44" t="s">
        <v>45</v>
      </c>
      <c r="K11" s="133"/>
      <c r="L11" s="45" t="s">
        <v>49</v>
      </c>
      <c r="M11" s="46" t="s">
        <v>157</v>
      </c>
    </row>
    <row r="12" spans="6:13" ht="60.75" thickBot="1">
      <c r="F12" s="470">
        <v>44676</v>
      </c>
      <c r="G12" s="37">
        <v>202299</v>
      </c>
      <c r="H12" s="37" t="s">
        <v>84</v>
      </c>
      <c r="I12" s="37" t="s">
        <v>85</v>
      </c>
      <c r="J12" s="63" t="s">
        <v>45</v>
      </c>
      <c r="K12" s="134"/>
      <c r="L12" s="39" t="s">
        <v>49</v>
      </c>
    </row>
    <row r="13" spans="6:13" ht="30.75" thickBot="1">
      <c r="F13" s="472"/>
      <c r="G13" s="49">
        <v>202256</v>
      </c>
      <c r="H13" s="156" t="s">
        <v>155</v>
      </c>
      <c r="I13" s="49" t="s">
        <v>154</v>
      </c>
      <c r="J13" s="44" t="s">
        <v>156</v>
      </c>
      <c r="K13" s="133"/>
      <c r="L13" s="45" t="s">
        <v>49</v>
      </c>
    </row>
    <row r="14" spans="6:13" ht="60.75" thickBot="1">
      <c r="F14" s="573">
        <v>44677</v>
      </c>
      <c r="G14" s="37">
        <v>201264</v>
      </c>
      <c r="H14" s="43" t="s">
        <v>47</v>
      </c>
      <c r="I14" s="43" t="s">
        <v>67</v>
      </c>
      <c r="J14" s="38" t="s">
        <v>45</v>
      </c>
      <c r="K14" s="129"/>
      <c r="L14" s="39" t="s">
        <v>50</v>
      </c>
      <c r="M14" s="47" t="s">
        <v>163</v>
      </c>
    </row>
    <row r="15" spans="6:13" ht="60.75" thickBot="1">
      <c r="F15" s="507"/>
      <c r="G15" s="43">
        <v>201641</v>
      </c>
      <c r="H15" s="43" t="s">
        <v>47</v>
      </c>
      <c r="I15" s="43" t="s">
        <v>81</v>
      </c>
      <c r="J15" s="44" t="s">
        <v>45</v>
      </c>
      <c r="K15" s="133"/>
      <c r="L15" s="45" t="s">
        <v>50</v>
      </c>
      <c r="M15" s="47" t="s">
        <v>163</v>
      </c>
    </row>
    <row r="16" spans="6:13" ht="60">
      <c r="F16" s="507"/>
      <c r="G16" s="38">
        <v>197913</v>
      </c>
      <c r="H16" s="38" t="s">
        <v>158</v>
      </c>
      <c r="I16" s="38" t="s">
        <v>159</v>
      </c>
      <c r="J16" s="38" t="s">
        <v>45</v>
      </c>
      <c r="K16" s="129"/>
      <c r="L16" s="47" t="s">
        <v>50</v>
      </c>
      <c r="M16" s="51" t="s">
        <v>164</v>
      </c>
    </row>
    <row r="17" spans="5:51" ht="15.75" thickBot="1">
      <c r="F17" s="507"/>
      <c r="G17" s="49">
        <v>202770</v>
      </c>
      <c r="H17" s="49" t="s">
        <v>175</v>
      </c>
      <c r="I17" s="49" t="s">
        <v>176</v>
      </c>
      <c r="J17" s="49" t="s">
        <v>177</v>
      </c>
      <c r="K17" s="49"/>
      <c r="L17" s="49" t="s">
        <v>49</v>
      </c>
      <c r="M17" s="41"/>
    </row>
    <row r="18" spans="5:51" ht="60.75" thickBot="1">
      <c r="F18" s="507"/>
      <c r="G18" s="40">
        <v>202634</v>
      </c>
      <c r="H18" s="40" t="s">
        <v>160</v>
      </c>
      <c r="I18" s="40" t="s">
        <v>161</v>
      </c>
      <c r="J18" s="42" t="s">
        <v>45</v>
      </c>
      <c r="K18" s="135"/>
      <c r="L18" s="41" t="s">
        <v>49</v>
      </c>
      <c r="M18" s="67"/>
    </row>
    <row r="19" spans="5:51" ht="15.75" thickBot="1">
      <c r="F19" s="507"/>
      <c r="G19" s="87">
        <v>202962</v>
      </c>
      <c r="H19" s="87" t="s">
        <v>193</v>
      </c>
      <c r="I19" s="87" t="s">
        <v>194</v>
      </c>
      <c r="J19" s="87" t="s">
        <v>195</v>
      </c>
      <c r="K19" s="87"/>
      <c r="L19" s="87" t="s">
        <v>49</v>
      </c>
      <c r="M19" s="67"/>
    </row>
    <row r="20" spans="5:51" ht="60.75" thickBot="1">
      <c r="F20" s="507"/>
      <c r="G20" s="49">
        <v>202922</v>
      </c>
      <c r="H20" s="49" t="s">
        <v>198</v>
      </c>
      <c r="I20" s="49" t="s">
        <v>199</v>
      </c>
      <c r="J20" s="63" t="s">
        <v>45</v>
      </c>
      <c r="K20" s="44"/>
      <c r="L20" s="95" t="s">
        <v>50</v>
      </c>
      <c r="M20" s="69"/>
    </row>
    <row r="21" spans="5:51" ht="60.75" thickBot="1">
      <c r="F21" s="507"/>
      <c r="G21" s="70">
        <v>201940</v>
      </c>
      <c r="H21" s="70" t="s">
        <v>228</v>
      </c>
      <c r="I21" s="70" t="s">
        <v>229</v>
      </c>
      <c r="J21" s="85" t="s">
        <v>45</v>
      </c>
      <c r="K21" s="136"/>
      <c r="L21" s="70" t="s">
        <v>49</v>
      </c>
    </row>
    <row r="22" spans="5:51" ht="30.75" thickBot="1">
      <c r="F22" s="574">
        <v>44678</v>
      </c>
      <c r="G22" s="71">
        <v>203100</v>
      </c>
      <c r="H22" s="37" t="s">
        <v>232</v>
      </c>
      <c r="I22" s="37" t="s">
        <v>233</v>
      </c>
      <c r="J22" s="63" t="s">
        <v>236</v>
      </c>
      <c r="K22" s="134"/>
      <c r="L22" s="93" t="s">
        <v>50</v>
      </c>
    </row>
    <row r="23" spans="5:51" ht="60.75" thickBot="1">
      <c r="F23" s="575"/>
      <c r="G23" s="73">
        <v>202299</v>
      </c>
      <c r="H23" s="37" t="s">
        <v>84</v>
      </c>
      <c r="I23" s="37" t="s">
        <v>85</v>
      </c>
      <c r="J23" s="63" t="s">
        <v>45</v>
      </c>
      <c r="K23" s="134"/>
      <c r="L23" s="93" t="s">
        <v>50</v>
      </c>
    </row>
    <row r="24" spans="5:51" ht="30.75" thickBot="1">
      <c r="F24" s="575"/>
      <c r="G24" s="74">
        <v>203128</v>
      </c>
      <c r="H24" s="34" t="s">
        <v>234</v>
      </c>
      <c r="I24" s="34" t="s">
        <v>235</v>
      </c>
      <c r="J24" s="63" t="s">
        <v>239</v>
      </c>
      <c r="K24" s="137"/>
      <c r="L24" s="94" t="s">
        <v>50</v>
      </c>
    </row>
    <row r="25" spans="5:51" ht="60.75" thickBot="1">
      <c r="F25" s="575"/>
      <c r="G25" s="74">
        <v>203107</v>
      </c>
      <c r="H25" s="34" t="s">
        <v>237</v>
      </c>
      <c r="I25" s="34" t="s">
        <v>238</v>
      </c>
      <c r="J25" s="91" t="s">
        <v>45</v>
      </c>
      <c r="K25" s="138"/>
      <c r="L25" s="36" t="s">
        <v>486</v>
      </c>
    </row>
    <row r="26" spans="5:51" ht="60.75" thickBot="1">
      <c r="F26" s="575"/>
      <c r="G26" s="157">
        <v>202256</v>
      </c>
      <c r="H26" s="156" t="s">
        <v>155</v>
      </c>
      <c r="I26" s="49" t="s">
        <v>154</v>
      </c>
      <c r="J26" s="44" t="s">
        <v>241</v>
      </c>
      <c r="K26" s="133"/>
      <c r="L26" s="45" t="s">
        <v>49</v>
      </c>
    </row>
    <row r="27" spans="5:51" ht="60.75" thickBot="1">
      <c r="F27" s="575"/>
      <c r="G27" s="75">
        <v>203181</v>
      </c>
      <c r="H27" s="42" t="s">
        <v>240</v>
      </c>
      <c r="I27" s="42" t="s">
        <v>242</v>
      </c>
      <c r="J27" s="91" t="s">
        <v>45</v>
      </c>
      <c r="K27" s="139"/>
      <c r="L27" s="72" t="s">
        <v>49</v>
      </c>
    </row>
    <row r="28" spans="5:51" ht="60.75" thickBot="1">
      <c r="F28" s="576"/>
      <c r="G28" s="84">
        <v>203233</v>
      </c>
      <c r="H28" s="84" t="s">
        <v>243</v>
      </c>
      <c r="I28" s="84" t="s">
        <v>244</v>
      </c>
      <c r="J28" s="91" t="s">
        <v>45</v>
      </c>
      <c r="K28" s="140"/>
      <c r="L28" s="92" t="s">
        <v>50</v>
      </c>
    </row>
    <row r="30" spans="5:51" ht="15.75" thickBot="1">
      <c r="J30" s="571" t="s">
        <v>0</v>
      </c>
      <c r="K30" s="571"/>
      <c r="L30" s="572"/>
      <c r="M30" s="572"/>
      <c r="N30" s="572"/>
      <c r="O30" s="572"/>
      <c r="P30" s="572"/>
      <c r="Q30" s="572"/>
      <c r="R30" s="125"/>
      <c r="S30" s="125"/>
      <c r="T30" s="125"/>
      <c r="U30" s="125"/>
      <c r="V30" s="125"/>
      <c r="W30" s="125"/>
      <c r="X30" s="125"/>
      <c r="Y30" s="125"/>
      <c r="Z30" s="125"/>
      <c r="AA30" s="125"/>
      <c r="AB30" s="125"/>
      <c r="AC30" s="125"/>
      <c r="AD30" s="125"/>
      <c r="AE30" s="125"/>
      <c r="AF30" s="125"/>
      <c r="AG30" s="125"/>
      <c r="AH30" s="125"/>
      <c r="AI30" s="125"/>
      <c r="AJ30" s="125"/>
      <c r="AK30" s="125"/>
      <c r="AL30" s="125"/>
      <c r="AM30" s="125"/>
      <c r="AN30" s="125"/>
      <c r="AO30" s="125"/>
      <c r="AP30" s="125"/>
      <c r="AQ30" s="125"/>
      <c r="AR30" s="125"/>
      <c r="AS30" s="125"/>
      <c r="AT30" s="125"/>
      <c r="AU30" s="125"/>
      <c r="AV30" s="125"/>
      <c r="AW30" s="125"/>
      <c r="AX30" s="125"/>
    </row>
    <row r="31" spans="5:51" ht="45.75" thickBot="1">
      <c r="E31" s="109" t="s">
        <v>15</v>
      </c>
      <c r="F31" s="144" t="s">
        <v>340</v>
      </c>
      <c r="G31" s="145" t="s">
        <v>257</v>
      </c>
      <c r="H31" s="145" t="s">
        <v>11</v>
      </c>
      <c r="I31" s="145" t="s">
        <v>43</v>
      </c>
      <c r="J31" s="146" t="s">
        <v>259</v>
      </c>
      <c r="K31" s="147">
        <v>44674</v>
      </c>
      <c r="L31" s="148">
        <v>44679</v>
      </c>
      <c r="M31" s="148">
        <v>44680</v>
      </c>
      <c r="N31" s="148">
        <v>44680</v>
      </c>
      <c r="O31" s="148">
        <v>44681</v>
      </c>
      <c r="P31" s="148">
        <v>44652</v>
      </c>
      <c r="Q31" s="148">
        <v>44653</v>
      </c>
      <c r="R31" s="153">
        <v>44654</v>
      </c>
      <c r="S31" s="153">
        <v>44685</v>
      </c>
      <c r="T31" s="153">
        <v>44686</v>
      </c>
      <c r="U31" s="153">
        <v>44687</v>
      </c>
      <c r="V31" s="153">
        <v>44688</v>
      </c>
      <c r="W31" s="153">
        <v>44690</v>
      </c>
      <c r="X31" s="153"/>
      <c r="Y31" s="153">
        <v>44692</v>
      </c>
      <c r="Z31" s="153">
        <v>44693</v>
      </c>
      <c r="AA31" s="153">
        <v>44694</v>
      </c>
      <c r="AB31" s="153">
        <v>44695</v>
      </c>
      <c r="AC31" s="153">
        <v>44697</v>
      </c>
      <c r="AD31" s="153">
        <v>44698</v>
      </c>
      <c r="AE31" s="153">
        <v>44699</v>
      </c>
      <c r="AF31" s="153">
        <v>44700</v>
      </c>
      <c r="AG31" s="153">
        <v>44701</v>
      </c>
      <c r="AH31" s="153">
        <v>44702</v>
      </c>
      <c r="AI31" s="153">
        <v>44703</v>
      </c>
      <c r="AJ31" s="153">
        <v>44704</v>
      </c>
      <c r="AK31" s="153">
        <v>44705</v>
      </c>
      <c r="AL31" s="153">
        <v>44706</v>
      </c>
      <c r="AM31" s="153">
        <v>44707</v>
      </c>
      <c r="AN31" s="153">
        <v>44708</v>
      </c>
      <c r="AO31" s="153">
        <v>44709</v>
      </c>
      <c r="AP31" s="153">
        <v>44711</v>
      </c>
      <c r="AQ31" s="153">
        <v>44712</v>
      </c>
      <c r="AR31" s="153">
        <v>44713</v>
      </c>
      <c r="AS31" s="153">
        <v>44714</v>
      </c>
      <c r="AT31" s="153">
        <v>44715</v>
      </c>
      <c r="AU31" s="153">
        <v>44716</v>
      </c>
      <c r="AV31" s="153">
        <v>44718</v>
      </c>
      <c r="AW31" s="153">
        <v>44719</v>
      </c>
      <c r="AX31" s="153">
        <v>44721</v>
      </c>
      <c r="AY31" s="149" t="s">
        <v>258</v>
      </c>
    </row>
    <row r="32" spans="5:51" ht="30">
      <c r="E32" s="110" t="s">
        <v>334</v>
      </c>
      <c r="F32" s="150">
        <v>44672</v>
      </c>
      <c r="G32" s="89">
        <v>200849</v>
      </c>
      <c r="H32" s="89" t="s">
        <v>437</v>
      </c>
      <c r="I32" s="89" t="s">
        <v>330</v>
      </c>
      <c r="J32" s="88"/>
      <c r="K32" s="88" t="s">
        <v>438</v>
      </c>
      <c r="L32" s="151"/>
      <c r="M32" s="151"/>
      <c r="N32" s="151"/>
      <c r="O32" s="151"/>
      <c r="P32" s="151"/>
      <c r="Q32" s="151" t="s">
        <v>50</v>
      </c>
      <c r="R32" s="151"/>
      <c r="S32" s="151"/>
      <c r="T32" s="151"/>
      <c r="U32" s="151"/>
      <c r="V32" s="151"/>
      <c r="W32" s="151"/>
      <c r="X32" s="151"/>
      <c r="Y32" s="151"/>
      <c r="Z32" s="151"/>
      <c r="AA32" s="151"/>
      <c r="AB32" s="151"/>
      <c r="AC32" s="151"/>
      <c r="AD32" s="151"/>
      <c r="AE32" s="151"/>
      <c r="AF32" s="151"/>
      <c r="AG32" s="151"/>
      <c r="AH32" s="151"/>
      <c r="AI32" s="151"/>
      <c r="AJ32" s="151"/>
      <c r="AK32" s="151"/>
      <c r="AL32" s="151"/>
      <c r="AM32" s="151"/>
      <c r="AN32" s="151"/>
      <c r="AO32" s="151"/>
      <c r="AP32" s="151"/>
      <c r="AQ32" s="151"/>
      <c r="AR32" s="151"/>
      <c r="AS32" s="151"/>
      <c r="AT32" s="151"/>
      <c r="AU32" s="151"/>
      <c r="AV32" s="151"/>
      <c r="AW32" s="151"/>
      <c r="AX32" s="151"/>
      <c r="AY32" s="89" t="s">
        <v>50</v>
      </c>
    </row>
    <row r="33" spans="4:51" ht="60">
      <c r="D33">
        <v>1</v>
      </c>
      <c r="E33" s="142" t="s">
        <v>335</v>
      </c>
      <c r="F33" s="80">
        <v>44675</v>
      </c>
      <c r="G33" s="34">
        <v>201940</v>
      </c>
      <c r="H33" s="34" t="s">
        <v>228</v>
      </c>
      <c r="I33" s="34" t="s">
        <v>229</v>
      </c>
      <c r="J33" s="88" t="s">
        <v>45</v>
      </c>
      <c r="K33" s="34"/>
      <c r="L33" s="88" t="s">
        <v>341</v>
      </c>
      <c r="M33" s="89" t="s">
        <v>50</v>
      </c>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89" t="s">
        <v>50</v>
      </c>
    </row>
    <row r="34" spans="4:51" ht="63" customHeight="1">
      <c r="D34">
        <v>2</v>
      </c>
      <c r="E34" s="143" t="s">
        <v>334</v>
      </c>
      <c r="F34" s="80">
        <v>44675</v>
      </c>
      <c r="G34" s="34">
        <v>202256</v>
      </c>
      <c r="H34" s="34" t="s">
        <v>155</v>
      </c>
      <c r="I34" s="34" t="s">
        <v>154</v>
      </c>
      <c r="J34" s="88" t="s">
        <v>332</v>
      </c>
      <c r="K34" s="88"/>
      <c r="L34" s="88" t="s">
        <v>341</v>
      </c>
      <c r="M34" s="34"/>
      <c r="N34" s="34"/>
      <c r="O34" s="34"/>
      <c r="P34" s="34"/>
      <c r="Q34" s="34" t="s">
        <v>50</v>
      </c>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89" t="s">
        <v>50</v>
      </c>
    </row>
    <row r="35" spans="4:51" ht="45">
      <c r="D35">
        <v>3</v>
      </c>
      <c r="E35" s="89" t="s">
        <v>334</v>
      </c>
      <c r="F35" s="111">
        <v>44676</v>
      </c>
      <c r="G35" s="87">
        <v>202770</v>
      </c>
      <c r="H35" s="87" t="s">
        <v>329</v>
      </c>
      <c r="I35" s="87" t="s">
        <v>330</v>
      </c>
      <c r="J35" s="108" t="s">
        <v>331</v>
      </c>
      <c r="K35" s="108"/>
      <c r="L35" s="108" t="s">
        <v>342</v>
      </c>
      <c r="M35" s="87"/>
      <c r="N35" s="87"/>
      <c r="O35" s="87"/>
      <c r="P35" s="87"/>
      <c r="Q35" s="87"/>
      <c r="R35" s="87" t="s">
        <v>50</v>
      </c>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90" t="s">
        <v>50</v>
      </c>
    </row>
    <row r="36" spans="4:51" ht="60.75" thickBot="1">
      <c r="D36">
        <v>4</v>
      </c>
      <c r="E36" s="89" t="s">
        <v>334</v>
      </c>
      <c r="F36" s="113">
        <v>44676</v>
      </c>
      <c r="G36" s="49">
        <v>202634</v>
      </c>
      <c r="H36" s="49" t="s">
        <v>160</v>
      </c>
      <c r="I36" s="49" t="s">
        <v>161</v>
      </c>
      <c r="J36" s="88" t="s">
        <v>45</v>
      </c>
      <c r="K36" s="88"/>
      <c r="L36" s="88" t="s">
        <v>341</v>
      </c>
      <c r="M36" s="34"/>
      <c r="N36" s="34"/>
      <c r="O36" s="34" t="s">
        <v>367</v>
      </c>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89" t="s">
        <v>50</v>
      </c>
    </row>
    <row r="37" spans="4:51" ht="45">
      <c r="D37">
        <v>5</v>
      </c>
      <c r="E37" s="127" t="s">
        <v>334</v>
      </c>
      <c r="F37" s="152">
        <v>44677</v>
      </c>
      <c r="G37" s="112">
        <v>202962</v>
      </c>
      <c r="H37" s="112" t="s">
        <v>193</v>
      </c>
      <c r="I37" s="112" t="s">
        <v>194</v>
      </c>
      <c r="J37" s="112" t="s">
        <v>195</v>
      </c>
      <c r="K37" s="112"/>
      <c r="L37" s="120" t="s">
        <v>341</v>
      </c>
      <c r="M37" s="119"/>
      <c r="N37" s="119"/>
      <c r="O37" s="119"/>
      <c r="P37" s="119"/>
      <c r="Q37" s="108" t="s">
        <v>436</v>
      </c>
      <c r="R37" s="141"/>
      <c r="S37" s="141"/>
      <c r="T37" s="141"/>
      <c r="U37" s="141"/>
      <c r="V37" s="141"/>
      <c r="W37" s="141"/>
      <c r="X37" s="141"/>
      <c r="Y37" s="141"/>
      <c r="Z37" s="141"/>
      <c r="AA37" s="141"/>
      <c r="AB37" s="141"/>
      <c r="AC37" s="141"/>
      <c r="AD37" s="141"/>
      <c r="AE37" s="141"/>
      <c r="AF37" s="141"/>
      <c r="AG37" s="141"/>
      <c r="AH37" s="141"/>
      <c r="AI37" s="141"/>
      <c r="AJ37" s="141"/>
      <c r="AK37" s="141"/>
      <c r="AL37" s="141"/>
      <c r="AM37" s="141"/>
      <c r="AN37" s="141"/>
      <c r="AO37" s="141"/>
      <c r="AP37" s="141"/>
      <c r="AQ37" s="141"/>
      <c r="AR37" s="141"/>
      <c r="AS37" s="141"/>
      <c r="AT37" s="141"/>
      <c r="AU37" s="141"/>
      <c r="AV37" s="141"/>
      <c r="AW37" s="141"/>
      <c r="AX37" s="141"/>
      <c r="AY37" s="127" t="s">
        <v>50</v>
      </c>
    </row>
    <row r="38" spans="4:51" ht="60">
      <c r="D38">
        <v>6</v>
      </c>
      <c r="E38" s="89" t="s">
        <v>334</v>
      </c>
      <c r="F38" s="80">
        <v>44677</v>
      </c>
      <c r="G38" s="35">
        <v>203181</v>
      </c>
      <c r="H38" s="35" t="s">
        <v>240</v>
      </c>
      <c r="I38" s="35" t="s">
        <v>242</v>
      </c>
      <c r="J38" s="88" t="s">
        <v>45</v>
      </c>
      <c r="K38" s="88"/>
      <c r="L38" s="88" t="s">
        <v>342</v>
      </c>
      <c r="M38" s="34"/>
      <c r="N38" s="34"/>
      <c r="O38" s="34"/>
      <c r="P38" s="34"/>
      <c r="Q38" s="89" t="s">
        <v>50</v>
      </c>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t="s">
        <v>50</v>
      </c>
    </row>
    <row r="39" spans="4:51" ht="60.75" thickBot="1">
      <c r="D39">
        <v>7</v>
      </c>
      <c r="E39" s="90" t="s">
        <v>339</v>
      </c>
      <c r="F39" s="111">
        <v>44677</v>
      </c>
      <c r="G39" s="121">
        <v>203107</v>
      </c>
      <c r="H39" s="87" t="s">
        <v>237</v>
      </c>
      <c r="I39" s="87" t="s">
        <v>238</v>
      </c>
      <c r="J39" s="122" t="s">
        <v>45</v>
      </c>
      <c r="K39" s="141"/>
      <c r="L39" s="87"/>
      <c r="M39" s="87" t="s">
        <v>50</v>
      </c>
      <c r="N39" s="87"/>
      <c r="O39" s="87"/>
      <c r="P39" s="87"/>
      <c r="Q39" s="87"/>
      <c r="R39" s="87"/>
      <c r="S39" s="87"/>
      <c r="T39" s="90" t="s">
        <v>485</v>
      </c>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t="s">
        <v>50</v>
      </c>
    </row>
    <row r="40" spans="4:51" ht="45">
      <c r="D40">
        <v>8</v>
      </c>
      <c r="E40" s="110" t="s">
        <v>338</v>
      </c>
      <c r="F40" s="80">
        <v>44678</v>
      </c>
      <c r="G40" s="34">
        <v>203233</v>
      </c>
      <c r="H40" s="34" t="s">
        <v>243</v>
      </c>
      <c r="I40" s="34" t="s">
        <v>244</v>
      </c>
      <c r="J40" s="35" t="s">
        <v>262</v>
      </c>
      <c r="K40" s="35"/>
      <c r="L40" s="88" t="s">
        <v>287</v>
      </c>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89" t="s">
        <v>50</v>
      </c>
    </row>
    <row r="41" spans="4:51" ht="30">
      <c r="E41" s="110" t="s">
        <v>336</v>
      </c>
      <c r="F41" s="118">
        <v>44678</v>
      </c>
      <c r="G41" s="119">
        <v>203462</v>
      </c>
      <c r="H41" s="119" t="s">
        <v>434</v>
      </c>
      <c r="I41" s="119" t="s">
        <v>435</v>
      </c>
      <c r="J41" s="126"/>
      <c r="K41" s="126"/>
      <c r="L41" s="120"/>
      <c r="M41" s="119"/>
      <c r="N41" s="119"/>
      <c r="O41" s="119"/>
      <c r="P41" s="119"/>
      <c r="Q41" s="120" t="s">
        <v>436</v>
      </c>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7" t="s">
        <v>50</v>
      </c>
    </row>
    <row r="42" spans="4:51" ht="75">
      <c r="D42">
        <v>9</v>
      </c>
      <c r="E42" s="89" t="s">
        <v>339</v>
      </c>
      <c r="F42" s="80">
        <v>44679</v>
      </c>
      <c r="G42" s="34">
        <v>203580</v>
      </c>
      <c r="H42" s="34" t="s">
        <v>260</v>
      </c>
      <c r="I42" s="34" t="s">
        <v>451</v>
      </c>
      <c r="J42" s="34" t="s">
        <v>261</v>
      </c>
      <c r="K42" s="34"/>
      <c r="L42" s="88" t="s">
        <v>45</v>
      </c>
      <c r="M42" s="34"/>
      <c r="N42" s="34"/>
      <c r="O42" s="34"/>
      <c r="P42" s="34"/>
      <c r="Q42" s="88" t="s">
        <v>402</v>
      </c>
      <c r="R42" s="88"/>
      <c r="S42" s="88" t="s">
        <v>402</v>
      </c>
      <c r="T42" s="88" t="s">
        <v>50</v>
      </c>
      <c r="U42" s="88"/>
      <c r="V42" s="88"/>
      <c r="W42" s="88"/>
      <c r="X42" s="88"/>
      <c r="Y42" s="88"/>
      <c r="Z42" s="88"/>
      <c r="AA42" s="88"/>
      <c r="AB42" s="88"/>
      <c r="AC42" s="88"/>
      <c r="AD42" s="88"/>
      <c r="AE42" s="88"/>
      <c r="AF42" s="88"/>
      <c r="AG42" s="88"/>
      <c r="AH42" s="88"/>
      <c r="AI42" s="88"/>
      <c r="AJ42" s="88"/>
      <c r="AK42" s="88"/>
      <c r="AL42" s="88"/>
      <c r="AM42" s="88"/>
      <c r="AN42" s="88"/>
      <c r="AO42" s="88"/>
      <c r="AP42" s="88"/>
      <c r="AQ42" s="88"/>
      <c r="AR42" s="88"/>
      <c r="AS42" s="88"/>
      <c r="AT42" s="88"/>
      <c r="AU42" s="88"/>
      <c r="AV42" s="88"/>
      <c r="AW42" s="88"/>
      <c r="AX42" s="88"/>
      <c r="AY42" s="89" t="s">
        <v>50</v>
      </c>
    </row>
    <row r="43" spans="4:51" ht="60">
      <c r="D43">
        <v>10</v>
      </c>
      <c r="E43" s="110" t="s">
        <v>338</v>
      </c>
      <c r="F43" s="86">
        <v>44679</v>
      </c>
      <c r="G43" s="87">
        <v>203707</v>
      </c>
      <c r="H43" s="87" t="s">
        <v>275</v>
      </c>
      <c r="I43" s="87" t="s">
        <v>244</v>
      </c>
      <c r="J43" s="166" t="s">
        <v>45</v>
      </c>
      <c r="K43" s="166"/>
      <c r="L43" s="108" t="s">
        <v>45</v>
      </c>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90" t="s">
        <v>50</v>
      </c>
    </row>
    <row r="44" spans="4:51" ht="75">
      <c r="D44">
        <v>11</v>
      </c>
      <c r="E44" s="110" t="s">
        <v>338</v>
      </c>
      <c r="F44" s="86">
        <v>44679</v>
      </c>
      <c r="G44" s="87">
        <v>203698</v>
      </c>
      <c r="H44" s="87" t="s">
        <v>282</v>
      </c>
      <c r="I44" s="87" t="s">
        <v>283</v>
      </c>
      <c r="J44" s="35" t="s">
        <v>45</v>
      </c>
      <c r="K44" s="35"/>
      <c r="L44" s="88" t="s">
        <v>45</v>
      </c>
      <c r="M44" s="87" t="s">
        <v>68</v>
      </c>
      <c r="N44" s="88" t="s">
        <v>361</v>
      </c>
      <c r="O44" s="87"/>
      <c r="P44" s="87"/>
      <c r="Q44" s="88" t="s">
        <v>402</v>
      </c>
      <c r="R44" s="108"/>
      <c r="S44" s="108" t="s">
        <v>50</v>
      </c>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08"/>
      <c r="AS44" s="108"/>
      <c r="AT44" s="108"/>
      <c r="AU44" s="108"/>
      <c r="AV44" s="108"/>
      <c r="AW44" s="108"/>
      <c r="AX44" s="108"/>
      <c r="AY44" s="90" t="s">
        <v>50</v>
      </c>
    </row>
    <row r="45" spans="4:51" ht="82.9" customHeight="1">
      <c r="D45">
        <v>12</v>
      </c>
      <c r="E45" s="110" t="s">
        <v>334</v>
      </c>
      <c r="F45" s="86">
        <v>44679</v>
      </c>
      <c r="G45" s="87">
        <v>203726</v>
      </c>
      <c r="H45" s="87" t="s">
        <v>284</v>
      </c>
      <c r="I45" s="87" t="s">
        <v>285</v>
      </c>
      <c r="J45" s="35" t="s">
        <v>286</v>
      </c>
      <c r="K45" s="35"/>
      <c r="L45" s="35" t="s">
        <v>315</v>
      </c>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90" t="s">
        <v>50</v>
      </c>
    </row>
    <row r="46" spans="4:51" ht="90">
      <c r="D46">
        <v>13</v>
      </c>
      <c r="E46" s="89" t="s">
        <v>334</v>
      </c>
      <c r="F46" s="80">
        <v>44679</v>
      </c>
      <c r="G46" s="114">
        <v>203647</v>
      </c>
      <c r="H46" s="34" t="s">
        <v>312</v>
      </c>
      <c r="I46" s="34" t="s">
        <v>285</v>
      </c>
      <c r="J46" s="34" t="s">
        <v>286</v>
      </c>
      <c r="K46" s="34"/>
      <c r="L46" s="35" t="s">
        <v>318</v>
      </c>
      <c r="M46" s="34" t="s">
        <v>50</v>
      </c>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89" t="s">
        <v>50</v>
      </c>
    </row>
    <row r="47" spans="4:51" ht="105">
      <c r="D47">
        <v>14</v>
      </c>
      <c r="E47" s="89" t="s">
        <v>338</v>
      </c>
      <c r="F47" s="80">
        <v>44679</v>
      </c>
      <c r="G47" s="34">
        <v>203748</v>
      </c>
      <c r="H47" s="34" t="s">
        <v>260</v>
      </c>
      <c r="I47" s="34" t="s">
        <v>313</v>
      </c>
      <c r="J47" s="35" t="s">
        <v>314</v>
      </c>
      <c r="K47" s="35"/>
      <c r="L47" s="88" t="s">
        <v>45</v>
      </c>
      <c r="M47" s="88" t="s">
        <v>358</v>
      </c>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89" t="s">
        <v>50</v>
      </c>
    </row>
    <row r="48" spans="4:51" ht="45">
      <c r="D48">
        <v>15</v>
      </c>
      <c r="E48" s="89" t="s">
        <v>338</v>
      </c>
      <c r="F48" s="80">
        <v>44679</v>
      </c>
      <c r="G48" s="34">
        <v>203758</v>
      </c>
      <c r="H48" s="34" t="s">
        <v>260</v>
      </c>
      <c r="I48" s="34" t="s">
        <v>313</v>
      </c>
      <c r="J48" s="35" t="s">
        <v>314</v>
      </c>
      <c r="K48" s="35"/>
      <c r="L48" s="88" t="s">
        <v>45</v>
      </c>
      <c r="M48" s="34"/>
      <c r="N48" s="34"/>
      <c r="O48" s="34" t="s">
        <v>367</v>
      </c>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89" t="s">
        <v>50</v>
      </c>
    </row>
    <row r="49" spans="3:51" ht="45">
      <c r="D49">
        <v>16</v>
      </c>
      <c r="E49" s="89" t="s">
        <v>337</v>
      </c>
      <c r="F49" s="80">
        <v>44679</v>
      </c>
      <c r="G49" s="34">
        <v>203747</v>
      </c>
      <c r="H49" s="34" t="s">
        <v>319</v>
      </c>
      <c r="I49" s="34" t="s">
        <v>313</v>
      </c>
      <c r="J49" s="35" t="s">
        <v>262</v>
      </c>
      <c r="K49" s="35"/>
      <c r="L49" s="88" t="s">
        <v>320</v>
      </c>
      <c r="M49" s="34"/>
      <c r="N49" s="34"/>
      <c r="O49" s="34" t="s">
        <v>367</v>
      </c>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89" t="s">
        <v>50</v>
      </c>
    </row>
    <row r="50" spans="3:51" ht="60">
      <c r="C50" t="s">
        <v>351</v>
      </c>
      <c r="D50">
        <v>17</v>
      </c>
      <c r="E50" s="89" t="s">
        <v>336</v>
      </c>
      <c r="F50" s="80">
        <v>44679</v>
      </c>
      <c r="G50" s="114">
        <v>203772</v>
      </c>
      <c r="H50" s="34" t="s">
        <v>321</v>
      </c>
      <c r="I50" s="34" t="s">
        <v>322</v>
      </c>
      <c r="J50" s="88" t="s">
        <v>45</v>
      </c>
      <c r="K50" s="88"/>
      <c r="L50" s="34"/>
      <c r="M50" s="34"/>
      <c r="N50" s="34"/>
      <c r="O50" s="34"/>
      <c r="P50" s="34" t="s">
        <v>50</v>
      </c>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89" t="s">
        <v>50</v>
      </c>
    </row>
    <row r="51" spans="3:51" ht="75">
      <c r="D51">
        <v>18</v>
      </c>
      <c r="E51" s="89" t="s">
        <v>337</v>
      </c>
      <c r="F51" s="80">
        <v>44679</v>
      </c>
      <c r="G51" s="34">
        <v>203786</v>
      </c>
      <c r="H51" s="34" t="s">
        <v>333</v>
      </c>
      <c r="I51" s="34" t="s">
        <v>245</v>
      </c>
      <c r="J51" s="88" t="s">
        <v>45</v>
      </c>
      <c r="K51" s="88"/>
      <c r="L51" s="88" t="s">
        <v>320</v>
      </c>
      <c r="M51" s="88" t="s">
        <v>320</v>
      </c>
      <c r="N51" s="34"/>
      <c r="O51" s="34" t="s">
        <v>367</v>
      </c>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89" t="s">
        <v>50</v>
      </c>
    </row>
    <row r="52" spans="3:51" ht="45" customHeight="1">
      <c r="D52">
        <v>19</v>
      </c>
      <c r="E52" s="89" t="s">
        <v>343</v>
      </c>
      <c r="F52" s="80">
        <v>44680</v>
      </c>
      <c r="G52" s="34">
        <v>203869</v>
      </c>
      <c r="H52" s="34" t="s">
        <v>118</v>
      </c>
      <c r="I52" s="34" t="s">
        <v>344</v>
      </c>
      <c r="J52" s="34"/>
      <c r="K52" s="34"/>
      <c r="L52" s="34"/>
      <c r="M52" s="88" t="s">
        <v>345</v>
      </c>
      <c r="N52" s="88" t="s">
        <v>358</v>
      </c>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89" t="s">
        <v>50</v>
      </c>
    </row>
    <row r="53" spans="3:51" ht="90">
      <c r="D53">
        <v>20</v>
      </c>
      <c r="E53" s="89" t="s">
        <v>339</v>
      </c>
      <c r="F53" s="80">
        <v>44680</v>
      </c>
      <c r="G53" s="34">
        <v>203850</v>
      </c>
      <c r="H53" s="34" t="s">
        <v>347</v>
      </c>
      <c r="I53" s="34" t="s">
        <v>348</v>
      </c>
      <c r="J53" s="34"/>
      <c r="K53" s="34"/>
      <c r="L53" s="34"/>
      <c r="M53" s="88" t="s">
        <v>346</v>
      </c>
      <c r="N53" s="34" t="s">
        <v>50</v>
      </c>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89" t="s">
        <v>50</v>
      </c>
    </row>
    <row r="54" spans="3:51" ht="90">
      <c r="D54">
        <v>21</v>
      </c>
      <c r="E54" s="89" t="s">
        <v>339</v>
      </c>
      <c r="F54" s="80">
        <v>44680</v>
      </c>
      <c r="G54" s="34">
        <v>204005</v>
      </c>
      <c r="H54" s="34" t="s">
        <v>349</v>
      </c>
      <c r="I54" s="34" t="s">
        <v>350</v>
      </c>
      <c r="J54" s="34"/>
      <c r="K54" s="34"/>
      <c r="L54" s="34"/>
      <c r="M54" s="88" t="s">
        <v>346</v>
      </c>
      <c r="N54" s="34"/>
      <c r="O54" s="34" t="s">
        <v>50</v>
      </c>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89" t="s">
        <v>50</v>
      </c>
    </row>
    <row r="55" spans="3:51" ht="90">
      <c r="D55">
        <v>22</v>
      </c>
      <c r="E55" s="89" t="s">
        <v>353</v>
      </c>
      <c r="F55" s="80">
        <v>44680</v>
      </c>
      <c r="G55" s="34">
        <v>203876</v>
      </c>
      <c r="H55" s="34" t="s">
        <v>167</v>
      </c>
      <c r="I55" s="34" t="s">
        <v>352</v>
      </c>
      <c r="J55" s="34"/>
      <c r="K55" s="34"/>
      <c r="L55" s="34"/>
      <c r="M55" s="88" t="s">
        <v>346</v>
      </c>
      <c r="N55" s="34"/>
      <c r="O55" s="34"/>
      <c r="P55" s="34"/>
      <c r="Q55" s="34" t="s">
        <v>50</v>
      </c>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89" t="s">
        <v>50</v>
      </c>
    </row>
    <row r="56" spans="3:51" ht="75">
      <c r="D56">
        <v>23</v>
      </c>
      <c r="E56" s="89" t="s">
        <v>59</v>
      </c>
      <c r="F56" s="80">
        <v>44678</v>
      </c>
      <c r="G56" s="34">
        <v>203561</v>
      </c>
      <c r="H56" s="34" t="s">
        <v>355</v>
      </c>
      <c r="I56" s="35" t="s">
        <v>354</v>
      </c>
      <c r="J56" s="34"/>
      <c r="K56" s="34"/>
      <c r="L56" s="34"/>
      <c r="M56" s="88" t="s">
        <v>356</v>
      </c>
      <c r="N56" s="34"/>
      <c r="O56" s="34"/>
      <c r="P56" s="34"/>
      <c r="Q56" s="34"/>
      <c r="R56" s="34"/>
      <c r="S56" s="34" t="s">
        <v>450</v>
      </c>
      <c r="T56" s="34"/>
      <c r="U56" s="34"/>
      <c r="V56" s="34"/>
      <c r="W56" s="34"/>
      <c r="X56" s="34"/>
      <c r="Y56" s="192" t="s">
        <v>658</v>
      </c>
      <c r="Z56" s="192"/>
      <c r="AA56" s="89" t="s">
        <v>50</v>
      </c>
      <c r="AB56" s="89"/>
      <c r="AC56" s="89"/>
      <c r="AD56" s="89"/>
      <c r="AE56" s="89"/>
      <c r="AF56" s="89"/>
      <c r="AG56" s="89"/>
      <c r="AH56" s="89"/>
      <c r="AI56" s="89"/>
      <c r="AJ56" s="89"/>
      <c r="AK56" s="89"/>
      <c r="AL56" s="89"/>
      <c r="AM56" s="89"/>
      <c r="AN56" s="89"/>
      <c r="AO56" s="89"/>
      <c r="AP56" s="89"/>
      <c r="AQ56" s="89"/>
      <c r="AR56" s="89"/>
      <c r="AS56" s="89"/>
      <c r="AT56" s="89"/>
      <c r="AU56" s="89"/>
      <c r="AV56" s="89"/>
      <c r="AW56" s="89"/>
      <c r="AX56" s="89"/>
      <c r="AY56" s="89" t="s">
        <v>50</v>
      </c>
    </row>
    <row r="57" spans="3:51" ht="60">
      <c r="D57">
        <v>24</v>
      </c>
      <c r="E57" s="89" t="s">
        <v>59</v>
      </c>
      <c r="F57" s="80">
        <v>44679</v>
      </c>
      <c r="G57" s="34">
        <v>203721</v>
      </c>
      <c r="H57" s="34" t="s">
        <v>111</v>
      </c>
      <c r="I57" s="34" t="s">
        <v>357</v>
      </c>
      <c r="J57" s="34"/>
      <c r="K57" s="34"/>
      <c r="L57" s="34"/>
      <c r="M57" s="88" t="s">
        <v>345</v>
      </c>
      <c r="N57" s="88" t="s">
        <v>45</v>
      </c>
      <c r="O57" s="34" t="s">
        <v>367</v>
      </c>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89" t="s">
        <v>50</v>
      </c>
    </row>
    <row r="58" spans="3:51" ht="105">
      <c r="D58">
        <v>25</v>
      </c>
      <c r="E58" s="89" t="s">
        <v>334</v>
      </c>
      <c r="F58" s="80">
        <v>44680</v>
      </c>
      <c r="G58" s="123">
        <v>203960</v>
      </c>
      <c r="H58" s="34" t="s">
        <v>359</v>
      </c>
      <c r="I58" s="34" t="s">
        <v>360</v>
      </c>
      <c r="J58" s="34"/>
      <c r="K58" s="34"/>
      <c r="L58" s="34"/>
      <c r="M58" s="88" t="s">
        <v>45</v>
      </c>
      <c r="N58" s="34"/>
      <c r="O58" s="34"/>
      <c r="P58" s="34"/>
      <c r="Q58" s="88" t="s">
        <v>408</v>
      </c>
      <c r="R58" s="88"/>
      <c r="S58" s="88"/>
      <c r="T58" s="88"/>
      <c r="U58" s="88"/>
      <c r="V58" s="88"/>
      <c r="W58" s="88"/>
      <c r="X58" s="88"/>
      <c r="Y58" s="88"/>
      <c r="Z58" s="88"/>
      <c r="AA58" s="88"/>
      <c r="AB58" s="88"/>
      <c r="AC58" s="88"/>
      <c r="AD58" s="88"/>
      <c r="AE58" s="88"/>
      <c r="AF58" s="88"/>
      <c r="AG58" s="88"/>
      <c r="AH58" s="88"/>
      <c r="AI58" s="88"/>
      <c r="AJ58" s="88"/>
      <c r="AK58" s="88"/>
      <c r="AL58" s="88"/>
      <c r="AM58" s="88"/>
      <c r="AN58" s="88"/>
      <c r="AO58" s="88"/>
      <c r="AP58" s="88"/>
      <c r="AQ58" s="88"/>
      <c r="AR58" s="88"/>
      <c r="AS58" s="88"/>
      <c r="AT58" s="88"/>
      <c r="AU58" s="88"/>
      <c r="AV58" s="88"/>
      <c r="AW58" s="88"/>
      <c r="AX58" s="88"/>
      <c r="AY58" s="89" t="s">
        <v>50</v>
      </c>
    </row>
    <row r="59" spans="3:51" ht="67.150000000000006" customHeight="1">
      <c r="D59">
        <v>26</v>
      </c>
      <c r="E59" s="89" t="s">
        <v>334</v>
      </c>
      <c r="F59" s="80">
        <v>44681</v>
      </c>
      <c r="G59" s="34">
        <v>204355</v>
      </c>
      <c r="H59" s="34" t="s">
        <v>375</v>
      </c>
      <c r="I59" s="34" t="s">
        <v>360</v>
      </c>
      <c r="J59" s="34"/>
      <c r="K59" s="34"/>
      <c r="L59" s="34"/>
      <c r="M59" s="34"/>
      <c r="N59" s="34"/>
      <c r="O59" s="88" t="s">
        <v>45</v>
      </c>
      <c r="P59" s="34"/>
      <c r="Q59" s="34" t="s">
        <v>50</v>
      </c>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89" t="s">
        <v>50</v>
      </c>
    </row>
    <row r="60" spans="3:51" ht="75">
      <c r="D60">
        <v>27</v>
      </c>
      <c r="E60" s="117" t="s">
        <v>334</v>
      </c>
      <c r="F60" s="118">
        <v>44681</v>
      </c>
      <c r="G60" s="119">
        <v>204355</v>
      </c>
      <c r="H60" s="119" t="s">
        <v>375</v>
      </c>
      <c r="I60" s="119" t="s">
        <v>360</v>
      </c>
      <c r="J60" s="119"/>
      <c r="K60" s="119"/>
      <c r="L60" s="119"/>
      <c r="M60" s="119"/>
      <c r="N60" s="119"/>
      <c r="O60" s="88" t="s">
        <v>45</v>
      </c>
      <c r="P60" s="88" t="s">
        <v>395</v>
      </c>
      <c r="Q60" s="34" t="s">
        <v>50</v>
      </c>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89" t="s">
        <v>50</v>
      </c>
    </row>
    <row r="61" spans="3:51" ht="75">
      <c r="D61">
        <v>28</v>
      </c>
      <c r="E61" s="89" t="s">
        <v>334</v>
      </c>
      <c r="F61" s="80">
        <v>44681</v>
      </c>
      <c r="G61" s="34">
        <v>204399</v>
      </c>
      <c r="H61" s="34" t="s">
        <v>375</v>
      </c>
      <c r="I61" s="34" t="s">
        <v>360</v>
      </c>
      <c r="J61" s="34"/>
      <c r="K61" s="34"/>
      <c r="L61" s="34"/>
      <c r="M61" s="34"/>
      <c r="N61" s="34"/>
      <c r="O61" s="115" t="s">
        <v>45</v>
      </c>
      <c r="P61" s="88" t="s">
        <v>395</v>
      </c>
      <c r="Q61" s="34" t="s">
        <v>50</v>
      </c>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89" t="s">
        <v>50</v>
      </c>
    </row>
    <row r="62" spans="3:51">
      <c r="D62">
        <v>29</v>
      </c>
      <c r="E62" s="89" t="s">
        <v>338</v>
      </c>
      <c r="F62" s="80">
        <v>44671</v>
      </c>
      <c r="G62" s="34">
        <v>204425</v>
      </c>
      <c r="H62" s="34" t="s">
        <v>392</v>
      </c>
      <c r="I62" s="34" t="s">
        <v>393</v>
      </c>
      <c r="J62" s="34"/>
      <c r="K62" s="34"/>
      <c r="L62" s="34"/>
      <c r="M62" s="34"/>
      <c r="N62" s="34"/>
      <c r="O62" s="116" t="s">
        <v>394</v>
      </c>
      <c r="P62" s="155"/>
      <c r="Q62" s="155"/>
      <c r="R62" s="155"/>
      <c r="S62" s="155" t="s">
        <v>50</v>
      </c>
      <c r="T62" s="155"/>
      <c r="U62" s="155"/>
      <c r="V62" s="155"/>
      <c r="W62" s="155"/>
      <c r="X62" s="155"/>
      <c r="Y62" s="155"/>
      <c r="Z62" s="155"/>
      <c r="AA62" s="155"/>
      <c r="AB62" s="155"/>
      <c r="AC62" s="155"/>
      <c r="AD62" s="155"/>
      <c r="AE62" s="155"/>
      <c r="AF62" s="155"/>
      <c r="AG62" s="155"/>
      <c r="AH62" s="155"/>
      <c r="AI62" s="155"/>
      <c r="AJ62" s="155"/>
      <c r="AK62" s="155"/>
      <c r="AL62" s="155"/>
      <c r="AM62" s="155"/>
      <c r="AN62" s="155"/>
      <c r="AO62" s="155"/>
      <c r="AP62" s="155"/>
      <c r="AQ62" s="155"/>
      <c r="AR62" s="155"/>
      <c r="AS62" s="155"/>
      <c r="AT62" s="155"/>
      <c r="AU62" s="155"/>
      <c r="AV62" s="155"/>
      <c r="AW62" s="155"/>
      <c r="AX62" s="155"/>
      <c r="AY62" s="117" t="s">
        <v>50</v>
      </c>
    </row>
    <row r="63" spans="3:51" ht="45">
      <c r="E63" s="89" t="s">
        <v>334</v>
      </c>
      <c r="F63" s="80">
        <v>44681</v>
      </c>
      <c r="G63" s="34">
        <v>204442</v>
      </c>
      <c r="H63" s="34" t="s">
        <v>396</v>
      </c>
      <c r="I63" s="34" t="s">
        <v>400</v>
      </c>
      <c r="J63" s="34"/>
      <c r="K63" s="34"/>
      <c r="L63" s="34"/>
      <c r="M63" s="34"/>
      <c r="N63" s="34"/>
      <c r="O63" s="34"/>
      <c r="P63" s="88" t="s">
        <v>401</v>
      </c>
      <c r="Q63" s="34"/>
      <c r="R63" s="34"/>
      <c r="S63" s="34"/>
      <c r="T63" s="34"/>
      <c r="U63" s="34"/>
      <c r="V63" s="34"/>
      <c r="W63" s="88" t="s">
        <v>581</v>
      </c>
      <c r="X63" s="88"/>
      <c r="Y63" s="88"/>
      <c r="Z63" s="88" t="s">
        <v>50</v>
      </c>
      <c r="AA63" s="88"/>
      <c r="AB63" s="88"/>
      <c r="AC63" s="88"/>
      <c r="AD63" s="88"/>
      <c r="AE63" s="88"/>
      <c r="AF63" s="88"/>
      <c r="AG63" s="88"/>
      <c r="AH63" s="88"/>
      <c r="AI63" s="88"/>
      <c r="AJ63" s="88"/>
      <c r="AK63" s="88"/>
      <c r="AL63" s="88"/>
      <c r="AM63" s="88"/>
      <c r="AN63" s="88"/>
      <c r="AO63" s="88"/>
      <c r="AP63" s="88"/>
      <c r="AQ63" s="88"/>
      <c r="AR63" s="88"/>
      <c r="AS63" s="88"/>
      <c r="AT63" s="88"/>
      <c r="AU63" s="88"/>
      <c r="AV63" s="88"/>
      <c r="AW63" s="88"/>
      <c r="AX63" s="88"/>
      <c r="AY63" s="89" t="s">
        <v>50</v>
      </c>
    </row>
    <row r="64" spans="3:51" ht="30">
      <c r="E64" s="89" t="s">
        <v>334</v>
      </c>
      <c r="F64" s="80">
        <v>44682</v>
      </c>
      <c r="G64" s="34">
        <v>204710</v>
      </c>
      <c r="H64" s="34" t="s">
        <v>397</v>
      </c>
      <c r="I64" s="34" t="s">
        <v>398</v>
      </c>
      <c r="J64" s="34"/>
      <c r="K64" s="34"/>
      <c r="L64" s="34"/>
      <c r="M64" s="34"/>
      <c r="N64" s="34"/>
      <c r="O64" s="34"/>
      <c r="P64" s="88" t="s">
        <v>399</v>
      </c>
      <c r="Q64" s="34"/>
      <c r="R64" s="34"/>
      <c r="S64" s="34"/>
      <c r="T64" s="34"/>
      <c r="U64" s="89" t="s">
        <v>50</v>
      </c>
      <c r="V64" s="89"/>
      <c r="W64" s="89"/>
      <c r="X64" s="89"/>
      <c r="Y64" s="89"/>
      <c r="Z64" s="89"/>
      <c r="AA64" s="89"/>
      <c r="AB64" s="89"/>
      <c r="AC64" s="89"/>
      <c r="AD64" s="89"/>
      <c r="AE64" s="89"/>
      <c r="AF64" s="89"/>
      <c r="AG64" s="89"/>
      <c r="AH64" s="89"/>
      <c r="AI64" s="89"/>
      <c r="AJ64" s="89"/>
      <c r="AK64" s="89"/>
      <c r="AL64" s="89"/>
      <c r="AM64" s="89"/>
      <c r="AN64" s="89"/>
      <c r="AO64" s="89"/>
      <c r="AP64" s="89"/>
      <c r="AQ64" s="89"/>
      <c r="AR64" s="89"/>
      <c r="AS64" s="89"/>
      <c r="AT64" s="89"/>
      <c r="AU64" s="89"/>
      <c r="AV64" s="89"/>
      <c r="AW64" s="89"/>
      <c r="AX64" s="89"/>
      <c r="AY64" s="89" t="s">
        <v>50</v>
      </c>
    </row>
    <row r="65" spans="5:51" ht="90">
      <c r="E65" s="89" t="s">
        <v>334</v>
      </c>
      <c r="F65" s="80">
        <v>44681</v>
      </c>
      <c r="G65" s="34">
        <v>204351</v>
      </c>
      <c r="H65" s="34" t="s">
        <v>375</v>
      </c>
      <c r="I65" s="34" t="s">
        <v>403</v>
      </c>
      <c r="J65" s="34"/>
      <c r="K65" s="34"/>
      <c r="L65" s="34"/>
      <c r="M65" s="34"/>
      <c r="N65" s="34"/>
      <c r="O65" s="34"/>
      <c r="P65" s="34"/>
      <c r="Q65" s="115" t="s">
        <v>404</v>
      </c>
      <c r="R65" s="88"/>
      <c r="S65" s="88"/>
      <c r="T65" s="141"/>
      <c r="U65" s="141"/>
      <c r="V65" s="141"/>
      <c r="W65" s="141"/>
      <c r="X65" s="141"/>
      <c r="Y65" s="141"/>
      <c r="Z65" s="141"/>
      <c r="AA65" s="141"/>
      <c r="AB65" s="141"/>
      <c r="AC65" s="141"/>
      <c r="AD65" s="141"/>
      <c r="AE65" s="141"/>
      <c r="AF65" s="141"/>
      <c r="AG65" s="141"/>
      <c r="AH65" s="141"/>
      <c r="AI65" s="141"/>
      <c r="AJ65" s="141"/>
      <c r="AK65" s="141"/>
      <c r="AL65" s="141"/>
      <c r="AM65" s="141"/>
      <c r="AN65" s="141"/>
      <c r="AO65" s="141"/>
      <c r="AP65" s="141"/>
      <c r="AQ65" s="141"/>
      <c r="AR65" s="141"/>
      <c r="AS65" s="141"/>
      <c r="AT65" s="141"/>
      <c r="AU65" s="141"/>
      <c r="AV65" s="141"/>
      <c r="AW65" s="141"/>
      <c r="AX65" s="141"/>
      <c r="AY65" s="117" t="s">
        <v>50</v>
      </c>
    </row>
    <row r="66" spans="5:51" ht="75">
      <c r="E66" s="89" t="s">
        <v>334</v>
      </c>
      <c r="F66" s="80">
        <v>44681</v>
      </c>
      <c r="G66" s="34">
        <v>204359</v>
      </c>
      <c r="H66" s="34" t="s">
        <v>375</v>
      </c>
      <c r="I66" s="34" t="s">
        <v>403</v>
      </c>
      <c r="J66" s="34"/>
      <c r="K66" s="34"/>
      <c r="L66" s="34"/>
      <c r="M66" s="34"/>
      <c r="N66" s="34"/>
      <c r="O66" s="115" t="s">
        <v>45</v>
      </c>
      <c r="P66" s="34"/>
      <c r="Q66" s="89" t="s">
        <v>50</v>
      </c>
      <c r="R66" s="89"/>
      <c r="S66" s="89"/>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t="s">
        <v>50</v>
      </c>
    </row>
    <row r="67" spans="5:51" ht="70.900000000000006" customHeight="1">
      <c r="E67" s="89" t="s">
        <v>334</v>
      </c>
      <c r="F67" s="118">
        <v>44683</v>
      </c>
      <c r="G67" s="119">
        <v>205155</v>
      </c>
      <c r="H67" s="119" t="s">
        <v>405</v>
      </c>
      <c r="I67" s="119" t="s">
        <v>406</v>
      </c>
      <c r="J67" s="119"/>
      <c r="K67" s="119"/>
      <c r="L67" s="119"/>
      <c r="M67" s="119"/>
      <c r="N67" s="119"/>
      <c r="O67" s="119"/>
      <c r="P67" s="119"/>
      <c r="Q67" s="154" t="s">
        <v>407</v>
      </c>
      <c r="R67" s="88"/>
      <c r="S67" s="88" t="s">
        <v>50</v>
      </c>
      <c r="T67" s="141"/>
      <c r="U67" s="141"/>
      <c r="V67" s="141"/>
      <c r="W67" s="141"/>
      <c r="X67" s="141"/>
      <c r="Y67" s="141"/>
      <c r="Z67" s="141"/>
      <c r="AA67" s="141"/>
      <c r="AB67" s="141"/>
      <c r="AC67" s="141"/>
      <c r="AD67" s="141"/>
      <c r="AE67" s="141"/>
      <c r="AF67" s="141"/>
      <c r="AG67" s="141"/>
      <c r="AH67" s="141"/>
      <c r="AI67" s="141"/>
      <c r="AJ67" s="141"/>
      <c r="AK67" s="141"/>
      <c r="AL67" s="141"/>
      <c r="AM67" s="141"/>
      <c r="AN67" s="141"/>
      <c r="AO67" s="141"/>
      <c r="AP67" s="141"/>
      <c r="AQ67" s="141"/>
      <c r="AR67" s="141"/>
      <c r="AS67" s="141"/>
      <c r="AT67" s="141"/>
      <c r="AU67" s="141"/>
      <c r="AV67" s="141"/>
      <c r="AW67" s="141"/>
      <c r="AX67" s="141"/>
      <c r="AY67" s="117" t="s">
        <v>50</v>
      </c>
    </row>
    <row r="68" spans="5:51" ht="75">
      <c r="E68" s="89" t="s">
        <v>334</v>
      </c>
      <c r="F68" s="80">
        <v>44683</v>
      </c>
      <c r="G68" s="34">
        <v>205149</v>
      </c>
      <c r="H68" s="34" t="s">
        <v>375</v>
      </c>
      <c r="I68" s="34" t="s">
        <v>439</v>
      </c>
      <c r="J68" s="34"/>
      <c r="K68" s="34"/>
      <c r="L68" s="34"/>
      <c r="M68" s="34"/>
      <c r="N68" s="34"/>
      <c r="O68" s="34"/>
      <c r="P68" s="34"/>
      <c r="Q68" s="88" t="s">
        <v>402</v>
      </c>
      <c r="R68" s="88" t="s">
        <v>50</v>
      </c>
      <c r="S68" s="88"/>
      <c r="T68" s="88"/>
      <c r="U68" s="88"/>
      <c r="V68" s="88"/>
      <c r="W68" s="88"/>
      <c r="X68" s="88"/>
      <c r="Y68" s="88"/>
      <c r="Z68" s="88"/>
      <c r="AA68" s="88"/>
      <c r="AB68" s="88"/>
      <c r="AC68" s="88"/>
      <c r="AD68" s="88"/>
      <c r="AE68" s="88"/>
      <c r="AF68" s="88"/>
      <c r="AG68" s="88"/>
      <c r="AH68" s="88"/>
      <c r="AI68" s="88"/>
      <c r="AJ68" s="88"/>
      <c r="AK68" s="88"/>
      <c r="AL68" s="88"/>
      <c r="AM68" s="88"/>
      <c r="AN68" s="88"/>
      <c r="AO68" s="88"/>
      <c r="AP68" s="88"/>
      <c r="AQ68" s="88"/>
      <c r="AR68" s="88"/>
      <c r="AS68" s="88"/>
      <c r="AT68" s="88"/>
      <c r="AU68" s="88"/>
      <c r="AV68" s="88"/>
      <c r="AW68" s="88"/>
      <c r="AX68" s="88"/>
      <c r="AY68" s="89" t="s">
        <v>50</v>
      </c>
    </row>
    <row r="69" spans="5:51" ht="60">
      <c r="E69" s="117" t="s">
        <v>343</v>
      </c>
      <c r="F69" s="158">
        <v>44684</v>
      </c>
      <c r="G69" s="119">
        <v>205278</v>
      </c>
      <c r="H69" s="119" t="s">
        <v>440</v>
      </c>
      <c r="I69" s="119" t="s">
        <v>441</v>
      </c>
      <c r="J69" s="34" t="s">
        <v>395</v>
      </c>
      <c r="K69" s="34"/>
      <c r="L69" s="34"/>
      <c r="M69" s="34"/>
      <c r="N69" s="34"/>
      <c r="O69" s="34"/>
      <c r="P69" s="34"/>
      <c r="Q69" s="34"/>
      <c r="R69" s="89" t="s">
        <v>395</v>
      </c>
      <c r="S69" s="88" t="s">
        <v>455</v>
      </c>
      <c r="T69" s="88"/>
      <c r="U69" s="88"/>
      <c r="V69" s="88"/>
      <c r="W69" s="88"/>
      <c r="X69" s="88"/>
      <c r="Y69" s="88"/>
      <c r="Z69" s="88"/>
      <c r="AA69" s="88"/>
      <c r="AB69" s="88"/>
      <c r="AC69" s="88"/>
      <c r="AD69" s="88"/>
      <c r="AE69" s="88"/>
      <c r="AF69" s="88"/>
      <c r="AG69" s="88"/>
      <c r="AH69" s="88"/>
      <c r="AI69" s="88"/>
      <c r="AJ69" s="88"/>
      <c r="AK69" s="88"/>
      <c r="AL69" s="88"/>
      <c r="AM69" s="88"/>
      <c r="AN69" s="88"/>
      <c r="AO69" s="88"/>
      <c r="AP69" s="88"/>
      <c r="AQ69" s="88"/>
      <c r="AR69" s="88"/>
      <c r="AS69" s="88"/>
      <c r="AT69" s="88"/>
      <c r="AU69" s="88"/>
      <c r="AV69" s="88"/>
      <c r="AW69" s="88"/>
      <c r="AX69" s="88"/>
      <c r="AY69" s="89" t="s">
        <v>50</v>
      </c>
    </row>
    <row r="70" spans="5:51" ht="60">
      <c r="E70" s="89" t="s">
        <v>338</v>
      </c>
      <c r="F70" s="80">
        <v>44685</v>
      </c>
      <c r="G70" s="34">
        <v>205241</v>
      </c>
      <c r="H70" s="34" t="s">
        <v>442</v>
      </c>
      <c r="I70" s="34" t="s">
        <v>443</v>
      </c>
      <c r="J70" s="88" t="s">
        <v>444</v>
      </c>
      <c r="K70" s="34"/>
      <c r="L70" s="34"/>
      <c r="M70" s="34"/>
      <c r="N70" s="34"/>
      <c r="O70" s="34"/>
      <c r="P70" s="34"/>
      <c r="Q70" s="34"/>
      <c r="R70" s="34"/>
      <c r="S70" s="88" t="s">
        <v>454</v>
      </c>
      <c r="T70" s="88"/>
      <c r="U70" s="88"/>
      <c r="V70" s="88"/>
      <c r="W70" s="88"/>
      <c r="X70" s="88"/>
      <c r="Y70" s="88"/>
      <c r="Z70" s="88"/>
      <c r="AA70" s="88"/>
      <c r="AB70" s="88"/>
      <c r="AC70" s="88"/>
      <c r="AD70" s="88"/>
      <c r="AE70" s="88"/>
      <c r="AF70" s="88"/>
      <c r="AG70" s="88"/>
      <c r="AH70" s="88"/>
      <c r="AI70" s="88"/>
      <c r="AJ70" s="88"/>
      <c r="AK70" s="88"/>
      <c r="AL70" s="88"/>
      <c r="AM70" s="88"/>
      <c r="AN70" s="88"/>
      <c r="AO70" s="88"/>
      <c r="AP70" s="88"/>
      <c r="AQ70" s="88"/>
      <c r="AR70" s="88"/>
      <c r="AS70" s="88"/>
      <c r="AT70" s="88"/>
      <c r="AU70" s="88"/>
      <c r="AV70" s="88"/>
      <c r="AW70" s="88"/>
      <c r="AX70" s="88"/>
      <c r="AY70" s="89" t="s">
        <v>50</v>
      </c>
    </row>
    <row r="71" spans="5:51" ht="60">
      <c r="E71" s="89" t="s">
        <v>339</v>
      </c>
      <c r="F71" s="80">
        <v>44682</v>
      </c>
      <c r="G71" s="34">
        <v>204610</v>
      </c>
      <c r="H71" s="34" t="s">
        <v>445</v>
      </c>
      <c r="I71" s="34" t="s">
        <v>446</v>
      </c>
      <c r="J71" s="88" t="s">
        <v>444</v>
      </c>
      <c r="K71" s="34"/>
      <c r="L71" s="34"/>
      <c r="M71" s="34"/>
      <c r="N71" s="34"/>
      <c r="O71" s="34"/>
      <c r="P71" s="34"/>
      <c r="Q71" s="34"/>
      <c r="R71" s="34"/>
      <c r="S71" s="88" t="s">
        <v>404</v>
      </c>
      <c r="T71" s="88"/>
      <c r="U71" s="88"/>
      <c r="V71" s="88"/>
      <c r="W71" s="88"/>
      <c r="X71" s="88"/>
      <c r="Y71" s="88"/>
      <c r="Z71" s="88"/>
      <c r="AA71" s="88"/>
      <c r="AB71" s="88"/>
      <c r="AC71" s="88"/>
      <c r="AD71" s="88"/>
      <c r="AE71" s="88"/>
      <c r="AF71" s="88"/>
      <c r="AG71" s="88"/>
      <c r="AH71" s="88"/>
      <c r="AI71" s="88"/>
      <c r="AJ71" s="88"/>
      <c r="AK71" s="88"/>
      <c r="AL71" s="88"/>
      <c r="AM71" s="88"/>
      <c r="AN71" s="88"/>
      <c r="AO71" s="88"/>
      <c r="AP71" s="88"/>
      <c r="AQ71" s="88"/>
      <c r="AR71" s="88"/>
      <c r="AS71" s="88"/>
      <c r="AT71" s="88"/>
      <c r="AU71" s="88"/>
      <c r="AV71" s="88"/>
      <c r="AW71" s="88"/>
      <c r="AX71" s="88"/>
      <c r="AY71" s="89" t="s">
        <v>50</v>
      </c>
    </row>
    <row r="72" spans="5:51" ht="60">
      <c r="E72" s="89" t="s">
        <v>339</v>
      </c>
      <c r="F72" s="80">
        <v>44685</v>
      </c>
      <c r="G72" s="34">
        <v>205831</v>
      </c>
      <c r="H72" s="34" t="s">
        <v>447</v>
      </c>
      <c r="I72" s="34" t="s">
        <v>448</v>
      </c>
      <c r="J72" s="88" t="s">
        <v>449</v>
      </c>
      <c r="K72" s="31"/>
      <c r="L72" s="31"/>
      <c r="M72" s="31"/>
      <c r="N72" s="31"/>
      <c r="O72" s="31"/>
      <c r="P72" s="31"/>
      <c r="Q72" s="31"/>
      <c r="R72" s="31"/>
      <c r="S72" s="88" t="s">
        <v>449</v>
      </c>
      <c r="T72" s="141"/>
      <c r="U72" s="141" t="s">
        <v>491</v>
      </c>
      <c r="V72" s="141"/>
      <c r="W72" s="141" t="s">
        <v>580</v>
      </c>
      <c r="X72" s="141"/>
      <c r="Y72" s="141"/>
      <c r="Z72" s="141"/>
      <c r="AA72" s="141" t="s">
        <v>50</v>
      </c>
      <c r="AB72" s="141"/>
      <c r="AC72" s="141"/>
      <c r="AD72" s="141"/>
      <c r="AE72" s="141"/>
      <c r="AF72" s="141"/>
      <c r="AG72" s="141"/>
      <c r="AH72" s="141"/>
      <c r="AI72" s="141"/>
      <c r="AJ72" s="141"/>
      <c r="AK72" s="141"/>
      <c r="AL72" s="141"/>
      <c r="AM72" s="141"/>
      <c r="AN72" s="141"/>
      <c r="AO72" s="141"/>
      <c r="AP72" s="141"/>
      <c r="AQ72" s="141"/>
      <c r="AR72" s="141"/>
      <c r="AS72" s="141"/>
      <c r="AT72" s="141"/>
      <c r="AU72" s="141"/>
      <c r="AV72" s="141"/>
      <c r="AW72" s="141"/>
      <c r="AX72" s="141"/>
      <c r="AY72" s="117" t="s">
        <v>50</v>
      </c>
    </row>
    <row r="73" spans="5:51" ht="60">
      <c r="E73" s="117" t="s">
        <v>334</v>
      </c>
      <c r="F73" s="80">
        <v>44685</v>
      </c>
      <c r="G73" s="34">
        <v>205842</v>
      </c>
      <c r="H73" s="34" t="s">
        <v>452</v>
      </c>
      <c r="I73" s="34" t="s">
        <v>453</v>
      </c>
      <c r="J73" s="88" t="s">
        <v>395</v>
      </c>
      <c r="K73" s="34"/>
      <c r="L73" s="34"/>
      <c r="M73" s="34"/>
      <c r="N73" s="34"/>
      <c r="O73" s="34"/>
      <c r="P73" s="34"/>
      <c r="Q73" s="34"/>
      <c r="R73" s="34"/>
      <c r="S73" s="88" t="s">
        <v>462</v>
      </c>
      <c r="T73" s="88"/>
      <c r="U73" s="88"/>
      <c r="V73" s="88"/>
      <c r="W73" s="88"/>
      <c r="X73" s="88"/>
      <c r="Y73" s="88"/>
      <c r="Z73" s="88"/>
      <c r="AA73" s="88"/>
      <c r="AB73" s="88"/>
      <c r="AC73" s="88"/>
      <c r="AD73" s="88"/>
      <c r="AE73" s="88"/>
      <c r="AF73" s="88"/>
      <c r="AG73" s="88"/>
      <c r="AH73" s="88"/>
      <c r="AI73" s="88"/>
      <c r="AJ73" s="88"/>
      <c r="AK73" s="88"/>
      <c r="AL73" s="88"/>
      <c r="AM73" s="88"/>
      <c r="AN73" s="88"/>
      <c r="AO73" s="88"/>
      <c r="AP73" s="88"/>
      <c r="AQ73" s="88"/>
      <c r="AR73" s="88"/>
      <c r="AS73" s="88"/>
      <c r="AT73" s="88"/>
      <c r="AU73" s="88"/>
      <c r="AV73" s="88"/>
      <c r="AW73" s="88"/>
      <c r="AX73" s="88"/>
      <c r="AY73" s="89" t="s">
        <v>50</v>
      </c>
    </row>
    <row r="74" spans="5:51" ht="60">
      <c r="E74" s="117" t="s">
        <v>334</v>
      </c>
      <c r="F74" s="158">
        <v>44685</v>
      </c>
      <c r="G74" s="112">
        <v>205643</v>
      </c>
      <c r="H74" s="112" t="s">
        <v>155</v>
      </c>
      <c r="I74" s="112" t="s">
        <v>453</v>
      </c>
      <c r="J74" s="141" t="s">
        <v>395</v>
      </c>
      <c r="K74" s="34"/>
      <c r="L74" s="34"/>
      <c r="M74" s="34"/>
      <c r="N74" s="34"/>
      <c r="O74" s="34"/>
      <c r="P74" s="34"/>
      <c r="Q74" s="34"/>
      <c r="R74" s="34"/>
      <c r="S74" s="88" t="s">
        <v>404</v>
      </c>
      <c r="T74" s="141"/>
      <c r="U74" s="141"/>
      <c r="V74" s="141"/>
      <c r="W74" s="141"/>
      <c r="X74" s="141"/>
      <c r="Y74" s="141"/>
      <c r="Z74" s="141"/>
      <c r="AA74" s="141"/>
      <c r="AB74" s="141"/>
      <c r="AC74" s="141"/>
      <c r="AD74" s="141"/>
      <c r="AE74" s="141"/>
      <c r="AF74" s="141"/>
      <c r="AG74" s="141"/>
      <c r="AH74" s="141"/>
      <c r="AI74" s="141"/>
      <c r="AJ74" s="141"/>
      <c r="AK74" s="141"/>
      <c r="AL74" s="141"/>
      <c r="AM74" s="141"/>
      <c r="AN74" s="141"/>
      <c r="AO74" s="141"/>
      <c r="AP74" s="141"/>
      <c r="AQ74" s="141"/>
      <c r="AR74" s="141"/>
      <c r="AS74" s="141"/>
      <c r="AT74" s="141"/>
      <c r="AU74" s="141"/>
      <c r="AV74" s="141"/>
      <c r="AW74" s="141"/>
      <c r="AX74" s="141"/>
      <c r="AY74" s="117" t="s">
        <v>50</v>
      </c>
    </row>
    <row r="75" spans="5:51" ht="60">
      <c r="E75" s="117" t="s">
        <v>338</v>
      </c>
      <c r="F75" s="158">
        <v>44685</v>
      </c>
      <c r="G75" s="112">
        <v>205974</v>
      </c>
      <c r="H75" s="112" t="s">
        <v>460</v>
      </c>
      <c r="I75" s="34" t="s">
        <v>461</v>
      </c>
      <c r="J75" s="141" t="s">
        <v>465</v>
      </c>
      <c r="K75" s="112"/>
      <c r="L75" s="112"/>
      <c r="M75" s="112"/>
      <c r="N75" s="112"/>
      <c r="O75" s="112"/>
      <c r="P75" s="112"/>
      <c r="Q75" s="112"/>
      <c r="R75" s="112"/>
      <c r="S75" s="88" t="s">
        <v>466</v>
      </c>
      <c r="T75" s="141" t="s">
        <v>50</v>
      </c>
      <c r="U75" s="141"/>
      <c r="V75" s="141"/>
      <c r="W75" s="141"/>
      <c r="X75" s="141"/>
      <c r="Y75" s="141"/>
      <c r="Z75" s="141"/>
      <c r="AA75" s="141"/>
      <c r="AB75" s="141"/>
      <c r="AC75" s="141"/>
      <c r="AD75" s="141"/>
      <c r="AE75" s="141"/>
      <c r="AF75" s="141"/>
      <c r="AG75" s="141"/>
      <c r="AH75" s="141"/>
      <c r="AI75" s="141"/>
      <c r="AJ75" s="141"/>
      <c r="AK75" s="141"/>
      <c r="AL75" s="141"/>
      <c r="AM75" s="141"/>
      <c r="AN75" s="141"/>
      <c r="AO75" s="141"/>
      <c r="AP75" s="141"/>
      <c r="AQ75" s="141"/>
      <c r="AR75" s="141"/>
      <c r="AS75" s="141"/>
      <c r="AT75" s="141"/>
      <c r="AU75" s="141"/>
      <c r="AV75" s="141"/>
      <c r="AW75" s="141"/>
      <c r="AX75" s="141"/>
      <c r="AY75" s="117" t="s">
        <v>50</v>
      </c>
    </row>
    <row r="76" spans="5:51" ht="105">
      <c r="E76" s="117" t="s">
        <v>334</v>
      </c>
      <c r="F76" s="158">
        <v>44685</v>
      </c>
      <c r="G76" s="112">
        <v>205861</v>
      </c>
      <c r="H76" s="119" t="s">
        <v>452</v>
      </c>
      <c r="I76" s="34" t="s">
        <v>463</v>
      </c>
      <c r="J76" s="138" t="s">
        <v>464</v>
      </c>
      <c r="K76" s="34"/>
      <c r="L76" s="34"/>
      <c r="M76" s="34"/>
      <c r="N76" s="34"/>
      <c r="O76" s="34"/>
      <c r="P76" s="34"/>
      <c r="Q76" s="34"/>
      <c r="R76" s="34"/>
      <c r="S76" s="88" t="s">
        <v>472</v>
      </c>
      <c r="T76" s="88"/>
      <c r="U76" s="88" t="s">
        <v>50</v>
      </c>
      <c r="V76" s="88"/>
      <c r="W76" s="88"/>
      <c r="X76" s="88"/>
      <c r="Y76" s="88"/>
      <c r="Z76" s="88"/>
      <c r="AA76" s="88"/>
      <c r="AB76" s="88"/>
      <c r="AC76" s="88"/>
      <c r="AD76" s="88"/>
      <c r="AE76" s="88"/>
      <c r="AF76" s="88"/>
      <c r="AG76" s="88"/>
      <c r="AH76" s="88"/>
      <c r="AI76" s="88"/>
      <c r="AJ76" s="88"/>
      <c r="AK76" s="88"/>
      <c r="AL76" s="88"/>
      <c r="AM76" s="88"/>
      <c r="AN76" s="88"/>
      <c r="AO76" s="88"/>
      <c r="AP76" s="88"/>
      <c r="AQ76" s="88"/>
      <c r="AR76" s="88"/>
      <c r="AS76" s="88"/>
      <c r="AT76" s="88"/>
      <c r="AU76" s="88"/>
      <c r="AV76" s="88"/>
      <c r="AW76" s="88"/>
      <c r="AX76" s="88"/>
      <c r="AY76" s="89" t="s">
        <v>50</v>
      </c>
    </row>
    <row r="77" spans="5:51" ht="120">
      <c r="E77" s="117" t="s">
        <v>334</v>
      </c>
      <c r="F77" s="80">
        <v>44685</v>
      </c>
      <c r="G77" s="34">
        <v>206051</v>
      </c>
      <c r="H77" s="34" t="s">
        <v>452</v>
      </c>
      <c r="I77" s="34" t="s">
        <v>463</v>
      </c>
      <c r="J77" s="138" t="s">
        <v>469</v>
      </c>
      <c r="K77" s="34"/>
      <c r="L77" s="34"/>
      <c r="M77" s="34"/>
      <c r="N77" s="34"/>
      <c r="O77" s="34"/>
      <c r="P77" s="34"/>
      <c r="Q77" s="34"/>
      <c r="R77" s="34"/>
      <c r="S77" s="88" t="s">
        <v>471</v>
      </c>
      <c r="T77" s="88"/>
      <c r="U77" s="88" t="s">
        <v>50</v>
      </c>
      <c r="V77" s="88"/>
      <c r="W77" s="88"/>
      <c r="X77" s="88"/>
      <c r="Y77" s="88"/>
      <c r="Z77" s="88"/>
      <c r="AA77" s="88"/>
      <c r="AB77" s="88"/>
      <c r="AC77" s="88"/>
      <c r="AD77" s="88"/>
      <c r="AE77" s="88"/>
      <c r="AF77" s="88"/>
      <c r="AG77" s="88"/>
      <c r="AH77" s="88"/>
      <c r="AI77" s="88"/>
      <c r="AJ77" s="88"/>
      <c r="AK77" s="88"/>
      <c r="AL77" s="88"/>
      <c r="AM77" s="88"/>
      <c r="AN77" s="88"/>
      <c r="AO77" s="88"/>
      <c r="AP77" s="88"/>
      <c r="AQ77" s="88"/>
      <c r="AR77" s="88"/>
      <c r="AS77" s="88"/>
      <c r="AT77" s="88"/>
      <c r="AU77" s="88"/>
      <c r="AV77" s="88"/>
      <c r="AW77" s="88"/>
      <c r="AX77" s="88"/>
      <c r="AY77" s="89" t="s">
        <v>50</v>
      </c>
    </row>
    <row r="78" spans="5:51" ht="60">
      <c r="E78" s="117" t="s">
        <v>334</v>
      </c>
      <c r="F78" s="80">
        <v>44685</v>
      </c>
      <c r="G78" s="34">
        <v>205960</v>
      </c>
      <c r="H78" s="34" t="s">
        <v>467</v>
      </c>
      <c r="I78" s="34" t="s">
        <v>468</v>
      </c>
      <c r="J78" s="88" t="s">
        <v>470</v>
      </c>
      <c r="K78" s="34"/>
      <c r="L78" s="34"/>
      <c r="M78" s="34"/>
      <c r="N78" s="34"/>
      <c r="O78" s="34"/>
      <c r="P78" s="34"/>
      <c r="Q78" s="34"/>
      <c r="R78" s="34"/>
      <c r="S78" s="88" t="s">
        <v>470</v>
      </c>
      <c r="T78" s="88" t="s">
        <v>473</v>
      </c>
      <c r="U78" s="88" t="s">
        <v>50</v>
      </c>
      <c r="V78" s="88"/>
      <c r="W78" s="88"/>
      <c r="X78" s="88"/>
      <c r="Y78" s="88"/>
      <c r="Z78" s="88"/>
      <c r="AA78" s="88"/>
      <c r="AB78" s="88"/>
      <c r="AC78" s="88"/>
      <c r="AD78" s="88"/>
      <c r="AE78" s="88"/>
      <c r="AF78" s="88"/>
      <c r="AG78" s="88"/>
      <c r="AH78" s="88"/>
      <c r="AI78" s="88"/>
      <c r="AJ78" s="88"/>
      <c r="AK78" s="88"/>
      <c r="AL78" s="88"/>
      <c r="AM78" s="88"/>
      <c r="AN78" s="88"/>
      <c r="AO78" s="88"/>
      <c r="AP78" s="88"/>
      <c r="AQ78" s="88"/>
      <c r="AR78" s="88"/>
      <c r="AS78" s="88"/>
      <c r="AT78" s="88"/>
      <c r="AU78" s="88"/>
      <c r="AV78" s="88"/>
      <c r="AW78" s="88"/>
      <c r="AX78" s="88"/>
      <c r="AY78" s="89" t="s">
        <v>50</v>
      </c>
    </row>
    <row r="79" spans="5:51" ht="60">
      <c r="E79" s="117" t="s">
        <v>334</v>
      </c>
      <c r="F79" s="80">
        <v>44685</v>
      </c>
      <c r="G79" s="112">
        <v>206010</v>
      </c>
      <c r="H79" s="112" t="s">
        <v>452</v>
      </c>
      <c r="I79" s="112" t="s">
        <v>468</v>
      </c>
      <c r="J79" s="88" t="s">
        <v>395</v>
      </c>
      <c r="K79" s="34"/>
      <c r="L79" s="34"/>
      <c r="M79" s="34"/>
      <c r="N79" s="34"/>
      <c r="O79" s="34"/>
      <c r="P79" s="34"/>
      <c r="Q79" s="34"/>
      <c r="R79" s="34"/>
      <c r="S79" s="165" t="s">
        <v>404</v>
      </c>
      <c r="T79" s="165"/>
      <c r="U79" s="165"/>
      <c r="V79" s="165"/>
      <c r="W79" s="165"/>
      <c r="X79" s="165"/>
      <c r="Y79" s="165"/>
      <c r="Z79" s="165"/>
      <c r="AA79" s="165"/>
      <c r="AB79" s="165"/>
      <c r="AC79" s="165"/>
      <c r="AD79" s="165"/>
      <c r="AE79" s="165"/>
      <c r="AF79" s="165"/>
      <c r="AG79" s="165"/>
      <c r="AH79" s="165"/>
      <c r="AI79" s="165"/>
      <c r="AJ79" s="165"/>
      <c r="AK79" s="165"/>
      <c r="AL79" s="165"/>
      <c r="AM79" s="165"/>
      <c r="AN79" s="165"/>
      <c r="AO79" s="165"/>
      <c r="AP79" s="165"/>
      <c r="AQ79" s="165"/>
      <c r="AR79" s="165"/>
      <c r="AS79" s="165"/>
      <c r="AT79" s="165"/>
      <c r="AU79" s="165"/>
      <c r="AV79" s="165"/>
      <c r="AW79" s="165"/>
      <c r="AX79" s="165"/>
      <c r="AY79" s="89" t="s">
        <v>50</v>
      </c>
    </row>
    <row r="80" spans="5:51" ht="60">
      <c r="E80" s="117" t="s">
        <v>339</v>
      </c>
      <c r="F80" s="158">
        <v>44687</v>
      </c>
      <c r="G80" s="112">
        <v>206485</v>
      </c>
      <c r="H80" s="112" t="s">
        <v>487</v>
      </c>
      <c r="I80" s="112" t="s">
        <v>488</v>
      </c>
      <c r="J80" s="141" t="s">
        <v>395</v>
      </c>
      <c r="K80" s="119"/>
      <c r="L80" s="119"/>
      <c r="M80" s="119"/>
      <c r="N80" s="119"/>
      <c r="O80" s="119"/>
      <c r="P80" s="119"/>
      <c r="Q80" s="119"/>
      <c r="R80" s="119"/>
      <c r="S80" s="119"/>
      <c r="T80" s="119"/>
      <c r="U80" s="181" t="s">
        <v>492</v>
      </c>
      <c r="V80" s="138"/>
      <c r="W80" s="138" t="s">
        <v>50</v>
      </c>
      <c r="X80" s="138"/>
      <c r="Y80" s="138"/>
      <c r="Z80" s="138"/>
      <c r="AA80" s="138"/>
      <c r="AB80" s="138"/>
      <c r="AC80" s="138"/>
      <c r="AD80" s="138"/>
      <c r="AE80" s="138"/>
      <c r="AF80" s="138"/>
      <c r="AG80" s="138"/>
      <c r="AH80" s="138"/>
      <c r="AI80" s="138"/>
      <c r="AJ80" s="138"/>
      <c r="AK80" s="138"/>
      <c r="AL80" s="138"/>
      <c r="AM80" s="138"/>
      <c r="AN80" s="138"/>
      <c r="AO80" s="138"/>
      <c r="AP80" s="138"/>
      <c r="AQ80" s="138"/>
      <c r="AR80" s="138"/>
      <c r="AS80" s="138"/>
      <c r="AT80" s="138"/>
      <c r="AU80" s="138"/>
      <c r="AV80" s="138"/>
      <c r="AW80" s="138"/>
      <c r="AX80" s="138"/>
      <c r="AY80" s="117" t="s">
        <v>50</v>
      </c>
    </row>
    <row r="81" spans="5:51">
      <c r="E81" s="117" t="s">
        <v>334</v>
      </c>
      <c r="F81" s="158">
        <v>44687</v>
      </c>
      <c r="G81" s="112">
        <v>206615</v>
      </c>
      <c r="H81" s="34" t="s">
        <v>452</v>
      </c>
      <c r="I81" s="112" t="s">
        <v>439</v>
      </c>
      <c r="J81" s="119"/>
      <c r="K81" s="119"/>
      <c r="L81" s="119"/>
      <c r="M81" s="119"/>
      <c r="N81" s="119"/>
      <c r="O81" s="119"/>
      <c r="P81" s="119"/>
      <c r="Q81" s="119"/>
      <c r="R81" s="119"/>
      <c r="S81" s="119"/>
      <c r="T81" s="119"/>
      <c r="U81" s="120" t="s">
        <v>495</v>
      </c>
      <c r="V81" s="138"/>
      <c r="W81" s="138"/>
      <c r="X81" s="138"/>
      <c r="Y81" s="138"/>
      <c r="Z81" s="138"/>
      <c r="AA81" s="138"/>
      <c r="AB81" s="138"/>
      <c r="AC81" s="138"/>
      <c r="AD81" s="138"/>
      <c r="AE81" s="138"/>
      <c r="AF81" s="138"/>
      <c r="AG81" s="138"/>
      <c r="AH81" s="138"/>
      <c r="AI81" s="138"/>
      <c r="AJ81" s="138"/>
      <c r="AK81" s="138"/>
      <c r="AL81" s="138"/>
      <c r="AM81" s="138"/>
      <c r="AN81" s="138"/>
      <c r="AO81" s="138"/>
      <c r="AP81" s="138"/>
      <c r="AQ81" s="138"/>
      <c r="AR81" s="138"/>
      <c r="AS81" s="138"/>
      <c r="AT81" s="138"/>
      <c r="AU81" s="138"/>
      <c r="AV81" s="138"/>
      <c r="AW81" s="138"/>
      <c r="AX81" s="138"/>
      <c r="AY81" s="117" t="s">
        <v>50</v>
      </c>
    </row>
    <row r="82" spans="5:51" ht="90">
      <c r="E82" s="117" t="s">
        <v>334</v>
      </c>
      <c r="F82" s="158">
        <v>44688</v>
      </c>
      <c r="G82" s="112">
        <v>207016</v>
      </c>
      <c r="H82" s="112" t="s">
        <v>507</v>
      </c>
      <c r="I82" s="112" t="s">
        <v>508</v>
      </c>
      <c r="J82" s="88" t="s">
        <v>395</v>
      </c>
      <c r="K82" s="34"/>
      <c r="L82" s="34"/>
      <c r="M82" s="34"/>
      <c r="N82" s="34"/>
      <c r="O82" s="34"/>
      <c r="P82" s="34"/>
      <c r="Q82" s="34"/>
      <c r="R82" s="34"/>
      <c r="S82" s="34"/>
      <c r="T82" s="34"/>
      <c r="U82" s="34"/>
      <c r="V82" s="88" t="s">
        <v>509</v>
      </c>
      <c r="W82" s="88" t="s">
        <v>584</v>
      </c>
      <c r="X82" s="88"/>
      <c r="Y82" s="88"/>
      <c r="Z82" s="88"/>
      <c r="AA82" s="88" t="s">
        <v>723</v>
      </c>
      <c r="AB82" s="88" t="s">
        <v>50</v>
      </c>
      <c r="AC82" s="88"/>
      <c r="AD82" s="88"/>
      <c r="AE82" s="88"/>
      <c r="AF82" s="88"/>
      <c r="AG82" s="88"/>
      <c r="AH82" s="88"/>
      <c r="AI82" s="88"/>
      <c r="AJ82" s="88"/>
      <c r="AK82" s="88"/>
      <c r="AL82" s="88"/>
      <c r="AM82" s="88"/>
      <c r="AN82" s="88"/>
      <c r="AO82" s="88"/>
      <c r="AP82" s="88"/>
      <c r="AQ82" s="88"/>
      <c r="AR82" s="88"/>
      <c r="AS82" s="88"/>
      <c r="AT82" s="88"/>
      <c r="AU82" s="88"/>
      <c r="AV82" s="88"/>
      <c r="AW82" s="88"/>
      <c r="AX82" s="88"/>
      <c r="AY82" s="89" t="s">
        <v>50</v>
      </c>
    </row>
    <row r="83" spans="5:51" ht="90">
      <c r="E83" s="89" t="s">
        <v>334</v>
      </c>
      <c r="F83" s="80">
        <v>44688</v>
      </c>
      <c r="G83" s="34">
        <v>207081</v>
      </c>
      <c r="H83" s="34" t="s">
        <v>536</v>
      </c>
      <c r="I83" s="34" t="s">
        <v>537</v>
      </c>
      <c r="J83" s="141" t="s">
        <v>395</v>
      </c>
      <c r="K83" s="207"/>
      <c r="L83" s="207"/>
      <c r="M83" s="207"/>
      <c r="N83" s="207"/>
      <c r="O83" s="207"/>
      <c r="P83" s="207"/>
      <c r="Q83" s="207"/>
      <c r="R83" s="207"/>
      <c r="S83" s="207"/>
      <c r="T83" s="207"/>
      <c r="U83" s="207"/>
      <c r="V83" s="108" t="s">
        <v>473</v>
      </c>
      <c r="W83" s="108"/>
      <c r="X83" s="141"/>
      <c r="Y83" s="141"/>
      <c r="Z83" s="141"/>
      <c r="AA83" s="88"/>
      <c r="AB83" s="88" t="s">
        <v>742</v>
      </c>
      <c r="AC83" s="88"/>
      <c r="AD83" s="88"/>
      <c r="AE83" s="88"/>
      <c r="AF83" s="88"/>
      <c r="AG83" s="88" t="s">
        <v>50</v>
      </c>
      <c r="AH83" s="88"/>
      <c r="AI83" s="88"/>
      <c r="AJ83" s="88"/>
      <c r="AK83" s="88"/>
      <c r="AL83" s="88"/>
      <c r="AM83" s="88"/>
      <c r="AN83" s="88"/>
      <c r="AO83" s="88"/>
      <c r="AP83" s="88"/>
      <c r="AQ83" s="88"/>
      <c r="AR83" s="88"/>
      <c r="AS83" s="88"/>
      <c r="AT83" s="88"/>
      <c r="AU83" s="88"/>
      <c r="AV83" s="88"/>
      <c r="AW83" s="88"/>
      <c r="AX83" s="88"/>
      <c r="AY83" s="89" t="s">
        <v>50</v>
      </c>
    </row>
    <row r="84" spans="5:51" ht="75">
      <c r="E84" s="117" t="s">
        <v>334</v>
      </c>
      <c r="F84" s="158">
        <v>44688</v>
      </c>
      <c r="G84" s="112">
        <v>207138</v>
      </c>
      <c r="H84" s="112" t="s">
        <v>573</v>
      </c>
      <c r="I84" s="112" t="s">
        <v>574</v>
      </c>
      <c r="J84" s="141" t="s">
        <v>395</v>
      </c>
      <c r="K84" s="180"/>
      <c r="L84" s="180"/>
      <c r="M84" s="180"/>
      <c r="N84" s="180"/>
      <c r="O84" s="180"/>
      <c r="P84" s="180"/>
      <c r="Q84" s="180"/>
      <c r="R84" s="180"/>
      <c r="S84" s="180"/>
      <c r="T84" s="180"/>
      <c r="U84" s="180"/>
      <c r="V84" s="180"/>
      <c r="W84" s="120" t="s">
        <v>473</v>
      </c>
      <c r="X84" s="141"/>
      <c r="Y84" s="141"/>
      <c r="Z84" s="141"/>
      <c r="AA84" s="88"/>
      <c r="AB84" s="88" t="s">
        <v>671</v>
      </c>
      <c r="AC84" s="88" t="s">
        <v>50</v>
      </c>
      <c r="AD84" s="88"/>
      <c r="AE84" s="88"/>
      <c r="AF84" s="88"/>
      <c r="AG84" s="88"/>
      <c r="AH84" s="88"/>
      <c r="AI84" s="88"/>
      <c r="AJ84" s="88"/>
      <c r="AK84" s="88"/>
      <c r="AL84" s="88"/>
      <c r="AM84" s="88"/>
      <c r="AN84" s="88"/>
      <c r="AO84" s="88"/>
      <c r="AP84" s="88"/>
      <c r="AQ84" s="88"/>
      <c r="AR84" s="88"/>
      <c r="AS84" s="88"/>
      <c r="AT84" s="88"/>
      <c r="AU84" s="88"/>
      <c r="AV84" s="88"/>
      <c r="AW84" s="88"/>
      <c r="AX84" s="88"/>
      <c r="AY84" s="89" t="s">
        <v>50</v>
      </c>
    </row>
    <row r="85" spans="5:51" ht="60">
      <c r="E85" s="89" t="s">
        <v>334</v>
      </c>
      <c r="F85" s="80">
        <v>44689</v>
      </c>
      <c r="G85" s="34">
        <v>207141</v>
      </c>
      <c r="H85" s="34" t="s">
        <v>575</v>
      </c>
      <c r="I85" s="34" t="s">
        <v>576</v>
      </c>
      <c r="J85" s="88" t="s">
        <v>395</v>
      </c>
      <c r="K85" s="34"/>
      <c r="L85" s="34"/>
      <c r="M85" s="34"/>
      <c r="N85" s="34"/>
      <c r="O85" s="34"/>
      <c r="P85" s="34"/>
      <c r="Q85" s="34"/>
      <c r="R85" s="34"/>
      <c r="S85" s="34"/>
      <c r="T85" s="34"/>
      <c r="U85" s="34"/>
      <c r="V85" s="34"/>
      <c r="W85" s="88" t="s">
        <v>473</v>
      </c>
      <c r="X85" s="88"/>
      <c r="Y85" s="88"/>
      <c r="Z85" s="88" t="s">
        <v>50</v>
      </c>
      <c r="AA85" s="88"/>
      <c r="AB85" s="88"/>
      <c r="AC85" s="88"/>
      <c r="AD85" s="88"/>
      <c r="AE85" s="88"/>
      <c r="AF85" s="88"/>
      <c r="AG85" s="88"/>
      <c r="AH85" s="88"/>
      <c r="AI85" s="88"/>
      <c r="AJ85" s="88"/>
      <c r="AK85" s="88"/>
      <c r="AL85" s="88"/>
      <c r="AM85" s="88"/>
      <c r="AN85" s="88"/>
      <c r="AO85" s="88"/>
      <c r="AP85" s="88"/>
      <c r="AQ85" s="88"/>
      <c r="AR85" s="88"/>
      <c r="AS85" s="88"/>
      <c r="AT85" s="88"/>
      <c r="AU85" s="88"/>
      <c r="AV85" s="88"/>
      <c r="AW85" s="88"/>
      <c r="AX85" s="88"/>
      <c r="AY85" s="89" t="s">
        <v>50</v>
      </c>
    </row>
    <row r="86" spans="5:51" ht="60">
      <c r="E86" s="89" t="s">
        <v>334</v>
      </c>
      <c r="F86" s="80">
        <v>44688</v>
      </c>
      <c r="G86" s="34">
        <v>207143</v>
      </c>
      <c r="H86" s="34" t="s">
        <v>577</v>
      </c>
      <c r="I86" s="34" t="s">
        <v>578</v>
      </c>
      <c r="J86" s="88" t="s">
        <v>395</v>
      </c>
      <c r="K86" s="31"/>
      <c r="L86" s="31"/>
      <c r="M86" s="31"/>
      <c r="N86" s="31"/>
      <c r="O86" s="31"/>
      <c r="P86" s="31"/>
      <c r="Q86" s="31"/>
      <c r="R86" s="31"/>
      <c r="S86" s="31"/>
      <c r="T86" s="31"/>
      <c r="U86" s="31"/>
      <c r="V86" s="31"/>
      <c r="W86" s="88" t="s">
        <v>473</v>
      </c>
      <c r="X86" s="88"/>
      <c r="Y86" s="88"/>
      <c r="Z86" s="88"/>
      <c r="AA86" s="88"/>
      <c r="AB86" s="88" t="s">
        <v>50</v>
      </c>
      <c r="AC86" s="88"/>
      <c r="AD86" s="88"/>
      <c r="AE86" s="88"/>
      <c r="AF86" s="88"/>
      <c r="AG86" s="88"/>
      <c r="AH86" s="88"/>
      <c r="AI86" s="88"/>
      <c r="AJ86" s="88"/>
      <c r="AK86" s="88"/>
      <c r="AL86" s="88"/>
      <c r="AM86" s="88"/>
      <c r="AN86" s="88"/>
      <c r="AO86" s="88"/>
      <c r="AP86" s="88"/>
      <c r="AQ86" s="88"/>
      <c r="AR86" s="88"/>
      <c r="AS86" s="88"/>
      <c r="AT86" s="88"/>
      <c r="AU86" s="88"/>
      <c r="AV86" s="88"/>
      <c r="AW86" s="88"/>
      <c r="AX86" s="88"/>
      <c r="AY86" s="89" t="s">
        <v>50</v>
      </c>
    </row>
    <row r="87" spans="5:51" ht="195">
      <c r="E87" s="89" t="s">
        <v>339</v>
      </c>
      <c r="F87" s="80">
        <v>44690</v>
      </c>
      <c r="G87" s="34">
        <v>207655</v>
      </c>
      <c r="H87" s="34" t="s">
        <v>237</v>
      </c>
      <c r="I87" s="34" t="s">
        <v>579</v>
      </c>
      <c r="J87" s="88" t="s">
        <v>395</v>
      </c>
      <c r="K87" s="34"/>
      <c r="L87" s="34"/>
      <c r="M87" s="34"/>
      <c r="N87" s="34"/>
      <c r="O87" s="34"/>
      <c r="P87" s="34"/>
      <c r="Q87" s="34"/>
      <c r="R87" s="34"/>
      <c r="S87" s="34"/>
      <c r="T87" s="34"/>
      <c r="U87" s="34"/>
      <c r="V87" s="34"/>
      <c r="W87" s="88" t="s">
        <v>473</v>
      </c>
      <c r="X87" s="88"/>
      <c r="Y87" s="88"/>
      <c r="Z87" s="88" t="s">
        <v>50</v>
      </c>
      <c r="AA87" s="88" t="s">
        <v>671</v>
      </c>
      <c r="AB87" s="88"/>
      <c r="AC87" s="88"/>
      <c r="AD87" s="88" t="s">
        <v>50</v>
      </c>
      <c r="AE87" s="88"/>
      <c r="AF87" s="88"/>
      <c r="AG87" s="88"/>
      <c r="AH87" s="88"/>
      <c r="AI87" s="88"/>
      <c r="AJ87" s="88"/>
      <c r="AK87" s="88"/>
      <c r="AL87" s="88"/>
      <c r="AM87" s="88"/>
      <c r="AN87" s="88"/>
      <c r="AO87" s="88"/>
      <c r="AP87" s="88"/>
      <c r="AQ87" s="88"/>
      <c r="AR87" s="88"/>
      <c r="AS87" s="88"/>
      <c r="AT87" s="88"/>
      <c r="AU87" s="88"/>
      <c r="AV87" s="88"/>
      <c r="AW87" s="88"/>
      <c r="AX87" s="88"/>
      <c r="AY87" s="88" t="s">
        <v>762</v>
      </c>
    </row>
    <row r="88" spans="5:51" ht="60">
      <c r="E88" s="117" t="s">
        <v>336</v>
      </c>
      <c r="F88" s="158">
        <v>44690</v>
      </c>
      <c r="G88" s="112">
        <v>207765</v>
      </c>
      <c r="H88" s="112" t="s">
        <v>582</v>
      </c>
      <c r="I88" s="112" t="s">
        <v>583</v>
      </c>
      <c r="J88" s="88" t="s">
        <v>395</v>
      </c>
      <c r="K88" s="34"/>
      <c r="L88" s="34"/>
      <c r="M88" s="34"/>
      <c r="N88" s="34"/>
      <c r="O88" s="34"/>
      <c r="P88" s="34"/>
      <c r="Q88" s="34"/>
      <c r="R88" s="34"/>
      <c r="S88" s="34"/>
      <c r="T88" s="34"/>
      <c r="U88" s="34"/>
      <c r="V88" s="34"/>
      <c r="W88" s="88" t="s">
        <v>473</v>
      </c>
      <c r="X88" s="88" t="s">
        <v>367</v>
      </c>
      <c r="Y88" s="88"/>
      <c r="Z88" s="88"/>
      <c r="AA88" s="88"/>
      <c r="AB88" s="88"/>
      <c r="AC88" s="88"/>
      <c r="AD88" s="88"/>
      <c r="AE88" s="88"/>
      <c r="AF88" s="88"/>
      <c r="AG88" s="88"/>
      <c r="AH88" s="88"/>
      <c r="AI88" s="88"/>
      <c r="AJ88" s="88"/>
      <c r="AK88" s="88"/>
      <c r="AL88" s="88"/>
      <c r="AM88" s="88"/>
      <c r="AN88" s="88"/>
      <c r="AO88" s="88"/>
      <c r="AP88" s="88"/>
      <c r="AQ88" s="88"/>
      <c r="AR88" s="88"/>
      <c r="AS88" s="88"/>
      <c r="AT88" s="88"/>
      <c r="AU88" s="88"/>
      <c r="AV88" s="88"/>
      <c r="AW88" s="88"/>
      <c r="AX88" s="88"/>
      <c r="AY88" s="89" t="s">
        <v>367</v>
      </c>
    </row>
    <row r="89" spans="5:51" ht="60">
      <c r="E89" s="117" t="s">
        <v>334</v>
      </c>
      <c r="F89" s="158">
        <v>44690</v>
      </c>
      <c r="G89" s="112">
        <v>207442</v>
      </c>
      <c r="H89" s="112" t="s">
        <v>585</v>
      </c>
      <c r="I89" s="112" t="s">
        <v>583</v>
      </c>
      <c r="J89" s="88" t="s">
        <v>395</v>
      </c>
      <c r="K89" s="31"/>
      <c r="L89" s="31"/>
      <c r="M89" s="31"/>
      <c r="N89" s="31"/>
      <c r="O89" s="31"/>
      <c r="P89" s="31"/>
      <c r="Q89" s="31"/>
      <c r="R89" s="31"/>
      <c r="S89" s="31"/>
      <c r="T89" s="31"/>
      <c r="U89" s="31"/>
      <c r="V89" s="31"/>
      <c r="W89" s="88" t="s">
        <v>473</v>
      </c>
      <c r="X89" s="88"/>
      <c r="Y89" s="88"/>
      <c r="Z89" s="88"/>
      <c r="AA89" s="88"/>
      <c r="AB89" s="88" t="s">
        <v>50</v>
      </c>
      <c r="AC89" s="88"/>
      <c r="AD89" s="88"/>
      <c r="AE89" s="88"/>
      <c r="AF89" s="88"/>
      <c r="AG89" s="88"/>
      <c r="AH89" s="88"/>
      <c r="AI89" s="88"/>
      <c r="AJ89" s="88"/>
      <c r="AK89" s="88"/>
      <c r="AL89" s="88"/>
      <c r="AM89" s="88"/>
      <c r="AN89" s="88"/>
      <c r="AO89" s="88"/>
      <c r="AP89" s="88"/>
      <c r="AQ89" s="88"/>
      <c r="AR89" s="88"/>
      <c r="AS89" s="88"/>
      <c r="AT89" s="88"/>
      <c r="AU89" s="88"/>
      <c r="AV89" s="88"/>
      <c r="AW89" s="88"/>
      <c r="AX89" s="88"/>
      <c r="AY89" s="89" t="s">
        <v>50</v>
      </c>
    </row>
    <row r="90" spans="5:51" ht="60">
      <c r="E90" s="89" t="s">
        <v>334</v>
      </c>
      <c r="F90" s="80">
        <v>44690</v>
      </c>
      <c r="G90" s="34">
        <v>207152</v>
      </c>
      <c r="H90" s="34" t="s">
        <v>586</v>
      </c>
      <c r="I90" s="112" t="s">
        <v>537</v>
      </c>
      <c r="J90" s="88" t="s">
        <v>395</v>
      </c>
      <c r="K90" s="31"/>
      <c r="L90" s="31"/>
      <c r="M90" s="31"/>
      <c r="N90" s="31"/>
      <c r="O90" s="31"/>
      <c r="P90" s="31"/>
      <c r="Q90" s="31"/>
      <c r="R90" s="31"/>
      <c r="S90" s="31"/>
      <c r="T90" s="31"/>
      <c r="U90" s="31"/>
      <c r="V90" s="31"/>
      <c r="W90" s="88" t="s">
        <v>473</v>
      </c>
      <c r="X90" s="88" t="s">
        <v>724</v>
      </c>
      <c r="Y90" s="88"/>
      <c r="Z90" s="88"/>
      <c r="AA90" s="88"/>
      <c r="AB90" s="88" t="s">
        <v>50</v>
      </c>
      <c r="AC90" s="88"/>
      <c r="AD90" s="88"/>
      <c r="AE90" s="88"/>
      <c r="AF90" s="88"/>
      <c r="AG90" s="88"/>
      <c r="AH90" s="88"/>
      <c r="AI90" s="88"/>
      <c r="AJ90" s="88"/>
      <c r="AK90" s="88"/>
      <c r="AL90" s="88"/>
      <c r="AM90" s="88"/>
      <c r="AN90" s="88"/>
      <c r="AO90" s="88"/>
      <c r="AP90" s="88"/>
      <c r="AQ90" s="88"/>
      <c r="AR90" s="88"/>
      <c r="AS90" s="88"/>
      <c r="AT90" s="88"/>
      <c r="AU90" s="88"/>
      <c r="AV90" s="88"/>
      <c r="AW90" s="88"/>
      <c r="AX90" s="88"/>
      <c r="AY90" s="89" t="s">
        <v>50</v>
      </c>
    </row>
    <row r="91" spans="5:51">
      <c r="E91" s="34"/>
      <c r="F91" s="34"/>
      <c r="G91" s="34">
        <v>207454</v>
      </c>
      <c r="H91" s="34" t="s">
        <v>507</v>
      </c>
      <c r="I91" s="112" t="s">
        <v>587</v>
      </c>
      <c r="J91" s="155"/>
      <c r="X91" s="29"/>
      <c r="AA91" s="155"/>
      <c r="AB91" s="155"/>
      <c r="AC91" s="155"/>
      <c r="AD91" s="155"/>
      <c r="AE91" s="155"/>
      <c r="AF91" s="155"/>
      <c r="AG91" s="155"/>
      <c r="AH91" s="155"/>
      <c r="AI91" s="155"/>
      <c r="AJ91" s="155"/>
      <c r="AK91" s="155"/>
      <c r="AL91" s="155"/>
      <c r="AM91" s="155"/>
      <c r="AN91" s="155"/>
      <c r="AO91" s="155"/>
      <c r="AP91" s="155"/>
      <c r="AQ91" s="155"/>
      <c r="AR91" s="155"/>
      <c r="AS91" s="155"/>
      <c r="AT91" s="155"/>
      <c r="AU91" s="155"/>
      <c r="AV91" s="155"/>
      <c r="AW91" s="155"/>
      <c r="AX91" s="155"/>
      <c r="AY91" s="110" t="s">
        <v>50</v>
      </c>
    </row>
    <row r="92" spans="5:51" ht="60">
      <c r="E92" s="89" t="s">
        <v>334</v>
      </c>
      <c r="F92" s="80">
        <v>44690</v>
      </c>
      <c r="G92" s="34">
        <v>207757</v>
      </c>
      <c r="H92" s="34" t="s">
        <v>594</v>
      </c>
      <c r="I92" s="34" t="s">
        <v>588</v>
      </c>
      <c r="J92" s="88" t="s">
        <v>395</v>
      </c>
      <c r="K92" s="34"/>
      <c r="L92" s="34"/>
      <c r="M92" s="34"/>
      <c r="N92" s="34"/>
      <c r="O92" s="34"/>
      <c r="P92" s="34"/>
      <c r="Q92" s="34"/>
      <c r="R92" s="34"/>
      <c r="S92" s="34"/>
      <c r="T92" s="34"/>
      <c r="U92" s="34"/>
      <c r="V92" s="34"/>
      <c r="W92" s="88" t="s">
        <v>473</v>
      </c>
      <c r="X92" s="88"/>
      <c r="Y92" s="88"/>
      <c r="Z92" s="88" t="s">
        <v>50</v>
      </c>
      <c r="AA92" s="88"/>
      <c r="AB92" s="88"/>
      <c r="AC92" s="88"/>
      <c r="AD92" s="88"/>
      <c r="AE92" s="88"/>
      <c r="AF92" s="88"/>
      <c r="AG92" s="88"/>
      <c r="AH92" s="88"/>
      <c r="AI92" s="88"/>
      <c r="AJ92" s="88"/>
      <c r="AK92" s="88"/>
      <c r="AL92" s="88"/>
      <c r="AM92" s="88"/>
      <c r="AN92" s="88"/>
      <c r="AO92" s="88"/>
      <c r="AP92" s="88"/>
      <c r="AQ92" s="88"/>
      <c r="AR92" s="88"/>
      <c r="AS92" s="88"/>
      <c r="AT92" s="88"/>
      <c r="AU92" s="88"/>
      <c r="AV92" s="88"/>
      <c r="AW92" s="88"/>
      <c r="AX92" s="88"/>
      <c r="AY92" s="89" t="s">
        <v>50</v>
      </c>
    </row>
    <row r="93" spans="5:51">
      <c r="E93" s="110" t="s">
        <v>334</v>
      </c>
      <c r="F93" s="158">
        <v>44692</v>
      </c>
      <c r="G93" s="112">
        <v>208244</v>
      </c>
      <c r="H93" s="155" t="s">
        <v>573</v>
      </c>
      <c r="I93" s="112" t="s">
        <v>626</v>
      </c>
      <c r="J93" s="138" t="s">
        <v>395</v>
      </c>
      <c r="K93" s="70"/>
      <c r="L93" s="70"/>
      <c r="M93" s="70"/>
      <c r="N93" s="70"/>
      <c r="O93" s="70"/>
      <c r="P93" s="70"/>
      <c r="Q93" s="70"/>
      <c r="R93" s="70"/>
      <c r="S93" s="70"/>
      <c r="T93" s="70"/>
      <c r="U93" s="70"/>
      <c r="V93" s="70"/>
      <c r="W93" s="70"/>
      <c r="X93" s="70"/>
      <c r="Y93" s="110" t="s">
        <v>177</v>
      </c>
      <c r="Z93" s="110"/>
      <c r="AA93" s="110"/>
      <c r="AB93" s="110" t="s">
        <v>729</v>
      </c>
      <c r="AC93" s="110"/>
      <c r="AD93" s="110"/>
      <c r="AE93" s="110" t="s">
        <v>803</v>
      </c>
      <c r="AF93" s="110"/>
      <c r="AG93" s="110"/>
      <c r="AH93" s="110"/>
      <c r="AI93" s="110"/>
      <c r="AJ93" s="110"/>
      <c r="AK93" s="110"/>
      <c r="AL93" s="110"/>
      <c r="AM93" s="110"/>
      <c r="AN93" s="110"/>
      <c r="AO93" s="110"/>
      <c r="AP93" s="110"/>
      <c r="AQ93" s="110"/>
      <c r="AR93" s="110"/>
      <c r="AS93" s="110"/>
      <c r="AT93" s="110"/>
      <c r="AU93" s="110"/>
      <c r="AV93" s="110"/>
      <c r="AW93" s="110"/>
      <c r="AX93" s="110"/>
      <c r="AY93" s="110" t="s">
        <v>50</v>
      </c>
    </row>
    <row r="94" spans="5:51" ht="60">
      <c r="E94" s="89" t="s">
        <v>334</v>
      </c>
      <c r="F94" s="80">
        <v>44692</v>
      </c>
      <c r="G94" s="34">
        <v>208506</v>
      </c>
      <c r="H94" s="34" t="s">
        <v>627</v>
      </c>
      <c r="I94" s="34" t="s">
        <v>588</v>
      </c>
      <c r="J94" s="88" t="s">
        <v>395</v>
      </c>
      <c r="K94" s="34"/>
      <c r="L94" s="34"/>
      <c r="M94" s="34"/>
      <c r="N94" s="34"/>
      <c r="O94" s="34"/>
      <c r="P94" s="34"/>
      <c r="Q94" s="34"/>
      <c r="R94" s="34"/>
      <c r="S94" s="34"/>
      <c r="T94" s="34"/>
      <c r="U94" s="34"/>
      <c r="V94" s="34"/>
      <c r="W94" s="34"/>
      <c r="X94" s="34"/>
      <c r="Y94" s="88" t="s">
        <v>473</v>
      </c>
      <c r="Z94" s="88" t="s">
        <v>50</v>
      </c>
      <c r="AA94" s="88"/>
      <c r="AB94" s="88"/>
      <c r="AC94" s="88"/>
      <c r="AD94" s="88"/>
      <c r="AE94" s="88"/>
      <c r="AF94" s="88"/>
      <c r="AG94" s="88"/>
      <c r="AH94" s="88"/>
      <c r="AI94" s="88"/>
      <c r="AJ94" s="88"/>
      <c r="AK94" s="88"/>
      <c r="AL94" s="88"/>
      <c r="AM94" s="88"/>
      <c r="AN94" s="88"/>
      <c r="AO94" s="88"/>
      <c r="AP94" s="88"/>
      <c r="AQ94" s="88"/>
      <c r="AR94" s="88"/>
      <c r="AS94" s="88"/>
      <c r="AT94" s="88"/>
      <c r="AU94" s="88"/>
      <c r="AV94" s="88"/>
      <c r="AW94" s="88"/>
      <c r="AX94" s="88"/>
      <c r="AY94" s="89" t="s">
        <v>50</v>
      </c>
    </row>
    <row r="95" spans="5:51" ht="75">
      <c r="E95" s="110" t="s">
        <v>336</v>
      </c>
      <c r="F95" s="209">
        <v>44693</v>
      </c>
      <c r="G95" s="112">
        <v>208340</v>
      </c>
      <c r="H95" s="112" t="s">
        <v>659</v>
      </c>
      <c r="I95" s="112" t="s">
        <v>583</v>
      </c>
      <c r="J95" s="141" t="s">
        <v>395</v>
      </c>
      <c r="K95" s="70"/>
      <c r="L95" s="70"/>
      <c r="M95" s="70"/>
      <c r="N95" s="70"/>
      <c r="O95" s="70"/>
      <c r="P95" s="70"/>
      <c r="Q95" s="70"/>
      <c r="R95" s="70"/>
      <c r="S95" s="70"/>
      <c r="T95" s="70"/>
      <c r="U95" s="70"/>
      <c r="V95" s="70"/>
      <c r="W95" s="70"/>
      <c r="X95" s="70"/>
      <c r="Y95" s="70"/>
      <c r="Z95" s="193" t="s">
        <v>473</v>
      </c>
      <c r="AA95" s="88"/>
      <c r="AB95" s="88" t="s">
        <v>473</v>
      </c>
      <c r="AC95" s="88" t="s">
        <v>738</v>
      </c>
      <c r="AD95" s="88" t="s">
        <v>760</v>
      </c>
      <c r="AE95" s="88"/>
      <c r="AF95" s="88"/>
      <c r="AG95" s="88"/>
      <c r="AH95" s="88"/>
      <c r="AI95" s="88"/>
      <c r="AJ95" s="88"/>
      <c r="AK95" s="88"/>
      <c r="AL95" s="88"/>
      <c r="AM95" s="88"/>
      <c r="AN95" s="88"/>
      <c r="AO95" s="88"/>
      <c r="AP95" s="88"/>
      <c r="AQ95" s="88"/>
      <c r="AR95" s="88"/>
      <c r="AS95" s="88"/>
      <c r="AT95" s="88"/>
      <c r="AU95" s="88"/>
      <c r="AV95" s="88"/>
      <c r="AW95" s="88"/>
      <c r="AX95" s="88"/>
      <c r="AY95" s="89" t="s">
        <v>50</v>
      </c>
    </row>
    <row r="96" spans="5:51" ht="51.6" customHeight="1">
      <c r="E96" s="34" t="s">
        <v>334</v>
      </c>
      <c r="F96" s="80">
        <v>44693</v>
      </c>
      <c r="G96" s="34">
        <v>208869</v>
      </c>
      <c r="H96" s="34" t="s">
        <v>664</v>
      </c>
      <c r="I96" s="34" t="s">
        <v>665</v>
      </c>
      <c r="J96" s="88" t="s">
        <v>666</v>
      </c>
      <c r="K96" s="31"/>
      <c r="L96" s="31"/>
      <c r="M96" s="31"/>
      <c r="N96" s="31"/>
      <c r="O96" s="31"/>
      <c r="P96" s="31"/>
      <c r="Q96" s="31"/>
      <c r="R96" s="31"/>
      <c r="S96" s="31"/>
      <c r="T96" s="31"/>
      <c r="U96" s="31"/>
      <c r="V96" s="31"/>
      <c r="W96" s="31"/>
      <c r="X96" s="31"/>
      <c r="Y96" s="31"/>
      <c r="Z96" s="193" t="s">
        <v>473</v>
      </c>
      <c r="AA96" s="88"/>
      <c r="AB96" s="88" t="s">
        <v>50</v>
      </c>
      <c r="AC96" s="88"/>
      <c r="AD96" s="88"/>
      <c r="AE96" s="88"/>
      <c r="AF96" s="88"/>
      <c r="AG96" s="88"/>
      <c r="AH96" s="88"/>
      <c r="AI96" s="88"/>
      <c r="AJ96" s="88"/>
      <c r="AK96" s="88"/>
      <c r="AL96" s="88"/>
      <c r="AM96" s="88"/>
      <c r="AN96" s="88"/>
      <c r="AO96" s="88"/>
      <c r="AP96" s="88"/>
      <c r="AQ96" s="88"/>
      <c r="AR96" s="88"/>
      <c r="AS96" s="88"/>
      <c r="AT96" s="88"/>
      <c r="AU96" s="88"/>
      <c r="AV96" s="88"/>
      <c r="AW96" s="88"/>
      <c r="AX96" s="88"/>
      <c r="AY96" s="89" t="s">
        <v>50</v>
      </c>
    </row>
    <row r="97" spans="5:51" ht="165">
      <c r="E97" s="155" t="s">
        <v>339</v>
      </c>
      <c r="F97" s="158">
        <v>44694</v>
      </c>
      <c r="G97" s="112">
        <v>209023</v>
      </c>
      <c r="H97" s="112" t="s">
        <v>347</v>
      </c>
      <c r="I97" s="112" t="s">
        <v>672</v>
      </c>
      <c r="J97" s="141" t="s">
        <v>395</v>
      </c>
      <c r="K97" s="119"/>
      <c r="L97" s="119"/>
      <c r="M97" s="119"/>
      <c r="N97" s="119"/>
      <c r="O97" s="119"/>
      <c r="P97" s="119"/>
      <c r="Q97" s="119"/>
      <c r="R97" s="119"/>
      <c r="S97" s="119"/>
      <c r="T97" s="119"/>
      <c r="U97" s="119"/>
      <c r="V97" s="119"/>
      <c r="W97" s="119"/>
      <c r="X97" s="119"/>
      <c r="Y97" s="119"/>
      <c r="Z97" s="119"/>
      <c r="AA97" s="138" t="s">
        <v>473</v>
      </c>
      <c r="AB97" s="194" t="s">
        <v>50</v>
      </c>
      <c r="AC97" s="194"/>
      <c r="AD97" s="194"/>
      <c r="AE97" s="194"/>
      <c r="AF97" s="194"/>
      <c r="AG97" s="194"/>
      <c r="AH97" s="194"/>
      <c r="AI97" s="194"/>
      <c r="AJ97" s="194"/>
      <c r="AK97" s="194"/>
      <c r="AL97" s="194"/>
      <c r="AM97" s="194"/>
      <c r="AN97" s="194"/>
      <c r="AO97" s="194"/>
      <c r="AP97" s="194"/>
      <c r="AQ97" s="194"/>
      <c r="AR97" s="194"/>
      <c r="AS97" s="194"/>
      <c r="AT97" s="194"/>
      <c r="AU97" s="194"/>
      <c r="AV97" s="194"/>
      <c r="AW97" s="194"/>
      <c r="AX97" s="194"/>
      <c r="AY97" s="110" t="s">
        <v>50</v>
      </c>
    </row>
    <row r="98" spans="5:51" ht="45.6" customHeight="1">
      <c r="E98" s="34" t="s">
        <v>338</v>
      </c>
      <c r="F98" s="80">
        <v>44694</v>
      </c>
      <c r="G98" s="34">
        <v>208961</v>
      </c>
      <c r="H98" s="34" t="s">
        <v>674</v>
      </c>
      <c r="I98" s="119" t="s">
        <v>675</v>
      </c>
      <c r="J98" s="141" t="s">
        <v>395</v>
      </c>
      <c r="K98" s="180"/>
      <c r="L98" s="180"/>
      <c r="M98" s="180"/>
      <c r="N98" s="180"/>
      <c r="O98" s="180"/>
      <c r="P98" s="180"/>
      <c r="Q98" s="180"/>
      <c r="R98" s="180"/>
      <c r="S98" s="180"/>
      <c r="T98" s="180"/>
      <c r="U98" s="180"/>
      <c r="V98" s="180"/>
      <c r="W98" s="180"/>
      <c r="X98" s="180"/>
      <c r="Y98" s="180"/>
      <c r="Z98" s="180"/>
      <c r="AA98" s="34" t="s">
        <v>676</v>
      </c>
      <c r="AB98" s="88" t="s">
        <v>728</v>
      </c>
      <c r="AC98" s="88" t="s">
        <v>50</v>
      </c>
      <c r="AD98" s="88"/>
      <c r="AE98" s="88"/>
      <c r="AF98" s="88"/>
      <c r="AG98" s="88"/>
      <c r="AH98" s="88"/>
      <c r="AI98" s="88"/>
      <c r="AJ98" s="88"/>
      <c r="AK98" s="88"/>
      <c r="AL98" s="88"/>
      <c r="AM98" s="88"/>
      <c r="AN98" s="88"/>
      <c r="AO98" s="88"/>
      <c r="AP98" s="88"/>
      <c r="AQ98" s="88"/>
      <c r="AR98" s="88"/>
      <c r="AS98" s="88"/>
      <c r="AT98" s="88"/>
      <c r="AU98" s="88"/>
      <c r="AV98" s="88"/>
      <c r="AW98" s="88"/>
      <c r="AX98" s="88"/>
      <c r="AY98" s="89" t="s">
        <v>50</v>
      </c>
    </row>
    <row r="99" spans="5:51" ht="60">
      <c r="E99" s="34" t="s">
        <v>338</v>
      </c>
      <c r="F99" s="80">
        <v>44694</v>
      </c>
      <c r="G99" s="34">
        <v>209157</v>
      </c>
      <c r="H99" s="34" t="s">
        <v>677</v>
      </c>
      <c r="I99" s="34" t="s">
        <v>675</v>
      </c>
      <c r="J99" s="89" t="s">
        <v>395</v>
      </c>
      <c r="K99" s="34"/>
      <c r="L99" s="34"/>
      <c r="M99" s="34"/>
      <c r="N99" s="34"/>
      <c r="O99" s="34"/>
      <c r="P99" s="34"/>
      <c r="Q99" s="34"/>
      <c r="R99" s="34"/>
      <c r="S99" s="34"/>
      <c r="T99" s="34"/>
      <c r="U99" s="34"/>
      <c r="V99" s="34"/>
      <c r="W99" s="34"/>
      <c r="X99" s="34"/>
      <c r="Y99" s="34"/>
      <c r="Z99" s="34"/>
      <c r="AA99" s="87"/>
      <c r="AB99" s="108" t="s">
        <v>473</v>
      </c>
      <c r="AC99" s="116" t="s">
        <v>50</v>
      </c>
      <c r="AD99" s="116"/>
      <c r="AE99" s="116"/>
      <c r="AF99" s="116"/>
      <c r="AG99" s="116"/>
      <c r="AH99" s="116"/>
      <c r="AI99" s="116"/>
      <c r="AJ99" s="116"/>
      <c r="AK99" s="116"/>
      <c r="AL99" s="116"/>
      <c r="AM99" s="116"/>
      <c r="AN99" s="116"/>
      <c r="AO99" s="116"/>
      <c r="AP99" s="116"/>
      <c r="AQ99" s="116"/>
      <c r="AR99" s="116"/>
      <c r="AS99" s="116"/>
      <c r="AT99" s="116"/>
      <c r="AU99" s="116"/>
      <c r="AV99" s="116"/>
      <c r="AW99" s="116"/>
      <c r="AX99" s="116"/>
      <c r="AY99" s="210" t="s">
        <v>50</v>
      </c>
    </row>
    <row r="100" spans="5:51" ht="75">
      <c r="E100" s="34" t="s">
        <v>334</v>
      </c>
      <c r="F100" s="80">
        <v>44694</v>
      </c>
      <c r="G100" s="34">
        <v>208874</v>
      </c>
      <c r="H100" s="34" t="s">
        <v>686</v>
      </c>
      <c r="I100" s="34" t="s">
        <v>330</v>
      </c>
      <c r="J100" s="88" t="s">
        <v>395</v>
      </c>
      <c r="K100" s="31"/>
      <c r="L100" s="31"/>
      <c r="M100" s="31"/>
      <c r="N100" s="31"/>
      <c r="O100" s="31"/>
      <c r="P100" s="31"/>
      <c r="Q100" s="31"/>
      <c r="R100" s="31"/>
      <c r="S100" s="31"/>
      <c r="T100" s="31"/>
      <c r="U100" s="31"/>
      <c r="V100" s="31"/>
      <c r="W100" s="31"/>
      <c r="X100" s="31"/>
      <c r="Y100" s="31"/>
      <c r="Z100" s="31"/>
      <c r="AA100" s="89" t="s">
        <v>687</v>
      </c>
      <c r="AB100" s="120" t="s">
        <v>727</v>
      </c>
      <c r="AC100" s="194"/>
      <c r="AD100" s="194"/>
      <c r="AE100" s="194"/>
      <c r="AF100" s="194"/>
      <c r="AG100" s="194"/>
      <c r="AH100" s="194"/>
      <c r="AI100" s="194"/>
      <c r="AJ100" s="194"/>
      <c r="AK100" s="194"/>
      <c r="AL100" s="194"/>
      <c r="AM100" s="194"/>
      <c r="AN100" s="194"/>
      <c r="AO100" s="194"/>
      <c r="AP100" s="194"/>
      <c r="AQ100" s="194"/>
      <c r="AR100" s="194"/>
      <c r="AS100" s="194"/>
      <c r="AT100" s="194"/>
      <c r="AU100" s="194"/>
      <c r="AV100" s="194"/>
      <c r="AW100" s="194"/>
      <c r="AX100" s="194"/>
      <c r="AY100" s="110" t="s">
        <v>50</v>
      </c>
    </row>
    <row r="101" spans="5:51" ht="180">
      <c r="E101" s="34" t="s">
        <v>338</v>
      </c>
      <c r="F101" s="80">
        <v>44694</v>
      </c>
      <c r="G101" s="34">
        <v>209194</v>
      </c>
      <c r="H101" s="34" t="s">
        <v>699</v>
      </c>
      <c r="I101" s="87" t="s">
        <v>700</v>
      </c>
      <c r="J101" s="108" t="s">
        <v>395</v>
      </c>
      <c r="K101" s="87"/>
      <c r="L101" s="87"/>
      <c r="M101" s="87"/>
      <c r="N101" s="87"/>
      <c r="O101" s="87"/>
      <c r="P101" s="87"/>
      <c r="Q101" s="87"/>
      <c r="R101" s="87"/>
      <c r="S101" s="87"/>
      <c r="T101" s="87"/>
      <c r="U101" s="87"/>
      <c r="V101" s="87"/>
      <c r="W101" s="87"/>
      <c r="X101" s="87"/>
      <c r="Y101" s="87"/>
      <c r="Z101" s="87"/>
      <c r="AA101" s="193" t="s">
        <v>709</v>
      </c>
      <c r="AB101" s="88" t="s">
        <v>473</v>
      </c>
      <c r="AC101" s="88"/>
      <c r="AD101" s="88"/>
      <c r="AE101" s="88"/>
      <c r="AF101" s="88"/>
      <c r="AG101" s="88"/>
      <c r="AH101" s="88"/>
      <c r="AI101" s="88"/>
      <c r="AJ101" s="88"/>
      <c r="AK101" s="88"/>
      <c r="AL101" s="88"/>
      <c r="AM101" s="88"/>
      <c r="AN101" s="88"/>
      <c r="AO101" s="88"/>
      <c r="AP101" s="88"/>
      <c r="AQ101" s="88"/>
      <c r="AR101" s="88"/>
      <c r="AS101" s="88"/>
      <c r="AT101" s="88"/>
      <c r="AU101" s="88"/>
      <c r="AV101" s="88"/>
      <c r="AW101" s="88"/>
      <c r="AX101" s="88"/>
      <c r="AY101" s="89" t="s">
        <v>50</v>
      </c>
    </row>
    <row r="102" spans="5:51" ht="120">
      <c r="E102" s="34" t="s">
        <v>334</v>
      </c>
      <c r="F102" s="80">
        <v>44694</v>
      </c>
      <c r="G102" s="34">
        <v>209165</v>
      </c>
      <c r="H102" s="34" t="s">
        <v>712</v>
      </c>
      <c r="I102" s="34" t="s">
        <v>713</v>
      </c>
      <c r="J102" s="138" t="s">
        <v>395</v>
      </c>
      <c r="K102" s="31"/>
      <c r="L102" s="31"/>
      <c r="M102" s="31"/>
      <c r="N102" s="31"/>
      <c r="O102" s="31"/>
      <c r="P102" s="31"/>
      <c r="Q102" s="31"/>
      <c r="R102" s="31"/>
      <c r="S102" s="31"/>
      <c r="T102" s="31"/>
      <c r="U102" s="31"/>
      <c r="V102" s="31"/>
      <c r="W102" s="31"/>
      <c r="X102" s="31"/>
      <c r="Y102" s="31"/>
      <c r="Z102" s="31"/>
      <c r="AA102" s="193" t="s">
        <v>714</v>
      </c>
      <c r="AB102" s="193" t="s">
        <v>473</v>
      </c>
      <c r="AC102" s="88"/>
      <c r="AD102" s="88"/>
      <c r="AE102" s="88"/>
      <c r="AF102" s="88"/>
      <c r="AG102" s="88"/>
      <c r="AH102" s="88" t="s">
        <v>890</v>
      </c>
      <c r="AI102" s="88" t="s">
        <v>50</v>
      </c>
      <c r="AJ102" s="88"/>
      <c r="AK102" s="88"/>
      <c r="AL102" s="88"/>
      <c r="AM102" s="88"/>
      <c r="AN102" s="88"/>
      <c r="AO102" s="88"/>
      <c r="AP102" s="88"/>
      <c r="AQ102" s="88"/>
      <c r="AR102" s="88"/>
      <c r="AS102" s="88"/>
      <c r="AT102" s="88"/>
      <c r="AU102" s="88"/>
      <c r="AV102" s="88"/>
      <c r="AW102" s="88"/>
      <c r="AX102" s="88"/>
      <c r="AY102" s="89" t="s">
        <v>50</v>
      </c>
    </row>
    <row r="103" spans="5:51" ht="90">
      <c r="E103" s="155" t="s">
        <v>334</v>
      </c>
      <c r="F103" s="86">
        <v>44694</v>
      </c>
      <c r="G103" s="112">
        <v>208667</v>
      </c>
      <c r="H103" s="112" t="s">
        <v>715</v>
      </c>
      <c r="I103" s="112" t="s">
        <v>716</v>
      </c>
      <c r="J103" s="138" t="s">
        <v>395</v>
      </c>
      <c r="K103" s="31"/>
      <c r="L103" s="31"/>
      <c r="M103" s="31"/>
      <c r="N103" s="31"/>
      <c r="O103" s="31"/>
      <c r="P103" s="31"/>
      <c r="Q103" s="31"/>
      <c r="R103" s="31"/>
      <c r="S103" s="31"/>
      <c r="T103" s="31"/>
      <c r="U103" s="31"/>
      <c r="V103" s="31"/>
      <c r="W103" s="31"/>
      <c r="X103" s="31"/>
      <c r="Y103" s="31"/>
      <c r="Z103" s="34"/>
      <c r="AA103" s="88" t="s">
        <v>717</v>
      </c>
      <c r="AB103" s="165"/>
      <c r="AC103" s="165"/>
      <c r="AD103" s="165"/>
      <c r="AE103" s="165"/>
      <c r="AF103" s="165" t="s">
        <v>50</v>
      </c>
      <c r="AG103" s="165"/>
      <c r="AH103" s="165"/>
      <c r="AI103" s="165"/>
      <c r="AJ103" s="165"/>
      <c r="AK103" s="165"/>
      <c r="AL103" s="165"/>
      <c r="AM103" s="165"/>
      <c r="AN103" s="165"/>
      <c r="AO103" s="165"/>
      <c r="AP103" s="165"/>
      <c r="AQ103" s="165"/>
      <c r="AR103" s="165"/>
      <c r="AS103" s="165"/>
      <c r="AT103" s="165"/>
      <c r="AU103" s="165"/>
      <c r="AV103" s="165"/>
      <c r="AW103" s="165"/>
      <c r="AX103" s="165"/>
      <c r="AY103" s="89" t="s">
        <v>50</v>
      </c>
    </row>
    <row r="104" spans="5:51" ht="90">
      <c r="E104" s="155" t="s">
        <v>334</v>
      </c>
      <c r="F104" s="118">
        <v>44694</v>
      </c>
      <c r="G104" s="112">
        <v>208661</v>
      </c>
      <c r="H104" s="112" t="s">
        <v>715</v>
      </c>
      <c r="I104" s="112" t="s">
        <v>716</v>
      </c>
      <c r="J104" s="138" t="s">
        <v>395</v>
      </c>
      <c r="K104" s="180"/>
      <c r="L104" s="180"/>
      <c r="M104" s="180"/>
      <c r="N104" s="180"/>
      <c r="O104" s="180"/>
      <c r="P104" s="180"/>
      <c r="Q104" s="180"/>
      <c r="R104" s="180"/>
      <c r="S104" s="180"/>
      <c r="T104" s="180"/>
      <c r="U104" s="180"/>
      <c r="V104" s="180"/>
      <c r="W104" s="180"/>
      <c r="X104" s="180"/>
      <c r="Y104" s="180"/>
      <c r="Z104" s="34"/>
      <c r="AA104" s="120" t="s">
        <v>717</v>
      </c>
      <c r="AB104" s="181"/>
      <c r="AC104" s="181"/>
      <c r="AD104" s="181"/>
      <c r="AE104" s="181"/>
      <c r="AF104" s="181" t="s">
        <v>50</v>
      </c>
      <c r="AG104" s="181"/>
      <c r="AH104" s="181"/>
      <c r="AI104" s="181"/>
      <c r="AJ104" s="181"/>
      <c r="AK104" s="181"/>
      <c r="AL104" s="181"/>
      <c r="AM104" s="181"/>
      <c r="AN104" s="181"/>
      <c r="AO104" s="181"/>
      <c r="AP104" s="181"/>
      <c r="AQ104" s="181"/>
      <c r="AR104" s="181"/>
      <c r="AS104" s="181"/>
      <c r="AT104" s="181"/>
      <c r="AU104" s="181"/>
      <c r="AV104" s="181"/>
      <c r="AW104" s="181"/>
      <c r="AX104" s="181"/>
      <c r="AY104" s="89" t="s">
        <v>50</v>
      </c>
    </row>
    <row r="105" spans="5:51" ht="75.599999999999994" customHeight="1">
      <c r="E105" s="34" t="s">
        <v>334</v>
      </c>
      <c r="F105" s="80">
        <v>44694</v>
      </c>
      <c r="G105" s="34">
        <v>209248</v>
      </c>
      <c r="H105" s="34" t="s">
        <v>718</v>
      </c>
      <c r="I105" s="34" t="s">
        <v>719</v>
      </c>
      <c r="J105" s="88" t="s">
        <v>395</v>
      </c>
      <c r="K105" s="31"/>
      <c r="L105" s="31"/>
      <c r="M105" s="31"/>
      <c r="N105" s="31"/>
      <c r="O105" s="31"/>
      <c r="P105" s="31"/>
      <c r="Q105" s="31"/>
      <c r="R105" s="31"/>
      <c r="S105" s="31"/>
      <c r="T105" s="31"/>
      <c r="U105" s="31"/>
      <c r="V105" s="31"/>
      <c r="W105" s="31"/>
      <c r="X105" s="31"/>
      <c r="Y105" s="31"/>
      <c r="Z105" s="31"/>
      <c r="AA105" s="88" t="s">
        <v>473</v>
      </c>
      <c r="AB105" s="165"/>
      <c r="AC105" s="165"/>
      <c r="AD105" s="165" t="s">
        <v>50</v>
      </c>
      <c r="AE105" s="165"/>
      <c r="AF105" s="165"/>
      <c r="AG105" s="165"/>
      <c r="AH105" s="165"/>
      <c r="AI105" s="165"/>
      <c r="AJ105" s="165"/>
      <c r="AK105" s="165"/>
      <c r="AL105" s="165"/>
      <c r="AM105" s="165"/>
      <c r="AN105" s="165"/>
      <c r="AO105" s="165"/>
      <c r="AP105" s="165"/>
      <c r="AQ105" s="165"/>
      <c r="AR105" s="165"/>
      <c r="AS105" s="165"/>
      <c r="AT105" s="165"/>
      <c r="AU105" s="165"/>
      <c r="AV105" s="165"/>
      <c r="AW105" s="165"/>
      <c r="AX105" s="165"/>
      <c r="AY105" s="89" t="s">
        <v>50</v>
      </c>
    </row>
    <row r="106" spans="5:51" ht="120">
      <c r="E106" s="34" t="s">
        <v>338</v>
      </c>
      <c r="F106" s="80">
        <v>44695</v>
      </c>
      <c r="G106" s="34">
        <v>208809</v>
      </c>
      <c r="H106" s="34" t="s">
        <v>720</v>
      </c>
      <c r="I106" s="112" t="s">
        <v>721</v>
      </c>
      <c r="J106" s="88" t="s">
        <v>395</v>
      </c>
      <c r="K106" s="1"/>
      <c r="L106" s="1"/>
      <c r="M106" s="1"/>
      <c r="N106" s="1"/>
      <c r="O106" s="1"/>
      <c r="P106" s="1"/>
      <c r="Q106" s="1"/>
      <c r="R106" s="1"/>
      <c r="S106" s="1"/>
      <c r="T106" s="1"/>
      <c r="U106" s="1"/>
      <c r="V106" s="1"/>
      <c r="W106" s="1"/>
      <c r="X106" s="1"/>
      <c r="Y106" s="214"/>
      <c r="Z106" s="34"/>
      <c r="AA106" s="34"/>
      <c r="AB106" s="165" t="s">
        <v>473</v>
      </c>
      <c r="AC106" s="165" t="s">
        <v>473</v>
      </c>
      <c r="AD106" s="165" t="s">
        <v>473</v>
      </c>
      <c r="AE106" s="165"/>
      <c r="AF106" s="165" t="s">
        <v>50</v>
      </c>
      <c r="AG106" s="165"/>
      <c r="AH106" s="165"/>
      <c r="AI106" s="165"/>
      <c r="AJ106" s="165"/>
      <c r="AK106" s="165"/>
      <c r="AL106" s="165"/>
      <c r="AM106" s="165"/>
      <c r="AN106" s="165"/>
      <c r="AO106" s="165"/>
      <c r="AP106" s="165"/>
      <c r="AQ106" s="165"/>
      <c r="AR106" s="165"/>
      <c r="AS106" s="165"/>
      <c r="AT106" s="165"/>
      <c r="AU106" s="165"/>
      <c r="AV106" s="165"/>
      <c r="AW106" s="165"/>
      <c r="AX106" s="165"/>
      <c r="AY106" s="89" t="s">
        <v>50</v>
      </c>
    </row>
    <row r="107" spans="5:51">
      <c r="E107" s="34" t="s">
        <v>343</v>
      </c>
      <c r="F107" s="80">
        <v>44695</v>
      </c>
      <c r="G107" s="34">
        <v>209130</v>
      </c>
      <c r="H107" s="34" t="s">
        <v>722</v>
      </c>
      <c r="I107" s="112" t="s">
        <v>441</v>
      </c>
      <c r="J107" s="88" t="s">
        <v>395</v>
      </c>
      <c r="K107" s="1"/>
      <c r="L107" s="1"/>
      <c r="M107" s="1"/>
      <c r="N107" s="1"/>
      <c r="O107" s="1"/>
      <c r="P107" s="1"/>
      <c r="Q107" s="1"/>
      <c r="R107" s="1"/>
      <c r="S107" s="1"/>
      <c r="T107" s="1"/>
      <c r="U107" s="1"/>
      <c r="V107" s="1"/>
      <c r="W107" s="1"/>
      <c r="X107" s="1"/>
      <c r="Y107" s="214"/>
      <c r="Z107" s="34"/>
      <c r="AA107" s="34"/>
      <c r="AB107" s="208" t="s">
        <v>726</v>
      </c>
      <c r="AC107" s="208"/>
      <c r="AD107" s="208" t="s">
        <v>50</v>
      </c>
      <c r="AE107" s="208"/>
      <c r="AF107" s="208"/>
      <c r="AG107" s="208"/>
      <c r="AH107" s="208"/>
      <c r="AI107" s="208"/>
      <c r="AJ107" s="208"/>
      <c r="AK107" s="208"/>
      <c r="AL107" s="208"/>
      <c r="AM107" s="208"/>
      <c r="AN107" s="208"/>
      <c r="AO107" s="208"/>
      <c r="AP107" s="208"/>
      <c r="AQ107" s="208"/>
      <c r="AR107" s="208"/>
      <c r="AS107" s="208"/>
      <c r="AT107" s="208"/>
      <c r="AU107" s="208"/>
      <c r="AV107" s="208"/>
      <c r="AW107" s="208"/>
      <c r="AX107" s="208"/>
      <c r="AY107" s="89" t="s">
        <v>50</v>
      </c>
    </row>
    <row r="108" spans="5:51" ht="60">
      <c r="E108" s="34" t="s">
        <v>334</v>
      </c>
      <c r="F108" s="80">
        <v>44694</v>
      </c>
      <c r="G108" s="34">
        <v>209075</v>
      </c>
      <c r="H108" s="34" t="s">
        <v>725</v>
      </c>
      <c r="I108" s="34"/>
      <c r="J108" s="88" t="s">
        <v>395</v>
      </c>
      <c r="K108" s="1"/>
      <c r="L108" s="1"/>
      <c r="M108" s="1"/>
      <c r="N108" s="1"/>
      <c r="O108" s="1"/>
      <c r="P108" s="1"/>
      <c r="Q108" s="1"/>
      <c r="R108" s="1"/>
      <c r="S108" s="1"/>
      <c r="T108" s="1"/>
      <c r="U108" s="1"/>
      <c r="V108" s="1"/>
      <c r="W108" s="1"/>
      <c r="X108" s="1"/>
      <c r="Y108" s="214"/>
      <c r="Z108" s="34"/>
      <c r="AA108" s="34"/>
      <c r="AB108" s="165" t="s">
        <v>473</v>
      </c>
      <c r="AC108" s="165"/>
      <c r="AD108" s="165" t="s">
        <v>473</v>
      </c>
      <c r="AE108" s="165"/>
      <c r="AF108" s="165" t="s">
        <v>50</v>
      </c>
      <c r="AG108" s="165"/>
      <c r="AH108" s="165"/>
      <c r="AI108" s="165"/>
      <c r="AJ108" s="165"/>
      <c r="AK108" s="165"/>
      <c r="AL108" s="165"/>
      <c r="AM108" s="165"/>
      <c r="AN108" s="165"/>
      <c r="AO108" s="165"/>
      <c r="AP108" s="165"/>
      <c r="AQ108" s="165"/>
      <c r="AR108" s="165"/>
      <c r="AS108" s="165"/>
      <c r="AT108" s="165"/>
      <c r="AU108" s="165"/>
      <c r="AV108" s="165"/>
      <c r="AW108" s="165"/>
      <c r="AX108" s="165"/>
      <c r="AY108" s="89" t="s">
        <v>50</v>
      </c>
    </row>
    <row r="109" spans="5:51" ht="120">
      <c r="E109" s="34" t="s">
        <v>336</v>
      </c>
      <c r="F109" s="80">
        <v>44694</v>
      </c>
      <c r="G109" s="34">
        <v>209178</v>
      </c>
      <c r="H109" s="34" t="s">
        <v>735</v>
      </c>
      <c r="I109" s="34"/>
      <c r="J109" s="141" t="s">
        <v>395</v>
      </c>
      <c r="Z109" s="34"/>
      <c r="AA109" s="34"/>
      <c r="AB109" s="34"/>
      <c r="AC109" s="165" t="s">
        <v>473</v>
      </c>
      <c r="AD109" s="165" t="s">
        <v>50</v>
      </c>
      <c r="AE109" s="165"/>
      <c r="AF109" s="165"/>
      <c r="AG109" s="165"/>
      <c r="AH109" s="165"/>
      <c r="AI109" s="165"/>
      <c r="AJ109" s="165"/>
      <c r="AK109" s="165"/>
      <c r="AL109" s="165"/>
      <c r="AM109" s="165"/>
      <c r="AN109" s="165"/>
      <c r="AO109" s="165"/>
      <c r="AP109" s="165"/>
      <c r="AQ109" s="165"/>
      <c r="AR109" s="165"/>
      <c r="AS109" s="165"/>
      <c r="AT109" s="165"/>
      <c r="AU109" s="165"/>
      <c r="AV109" s="165"/>
      <c r="AW109" s="165"/>
      <c r="AX109" s="165"/>
      <c r="AY109" s="89" t="s">
        <v>50</v>
      </c>
    </row>
    <row r="110" spans="5:51" ht="45">
      <c r="E110" s="34" t="s">
        <v>339</v>
      </c>
      <c r="F110" s="80">
        <v>44694</v>
      </c>
      <c r="G110" s="34">
        <v>210217</v>
      </c>
      <c r="H110" s="34" t="s">
        <v>720</v>
      </c>
      <c r="I110" s="34"/>
      <c r="J110" s="141" t="s">
        <v>395</v>
      </c>
      <c r="Z110" s="34"/>
      <c r="AA110" s="34"/>
      <c r="AB110" s="34"/>
      <c r="AC110" s="110" t="s">
        <v>736</v>
      </c>
      <c r="AD110" s="165" t="s">
        <v>473</v>
      </c>
      <c r="AE110" s="165"/>
      <c r="AF110" s="165" t="s">
        <v>50</v>
      </c>
      <c r="AG110" s="165"/>
      <c r="AH110" s="165"/>
      <c r="AI110" s="165"/>
      <c r="AJ110" s="165"/>
      <c r="AK110" s="165"/>
      <c r="AL110" s="165"/>
      <c r="AM110" s="165"/>
      <c r="AN110" s="165"/>
      <c r="AO110" s="165"/>
      <c r="AP110" s="165"/>
      <c r="AQ110" s="165"/>
      <c r="AR110" s="165"/>
      <c r="AS110" s="165"/>
      <c r="AT110" s="165"/>
      <c r="AU110" s="165"/>
      <c r="AV110" s="165"/>
      <c r="AW110" s="165"/>
      <c r="AX110" s="165"/>
      <c r="AY110" s="89" t="s">
        <v>50</v>
      </c>
    </row>
    <row r="111" spans="5:51" ht="120">
      <c r="E111" s="34" t="s">
        <v>339</v>
      </c>
      <c r="F111" s="80">
        <v>44697</v>
      </c>
      <c r="G111" s="34">
        <v>210354</v>
      </c>
      <c r="H111" s="34" t="s">
        <v>349</v>
      </c>
      <c r="I111" s="34"/>
      <c r="J111" s="141" t="s">
        <v>395</v>
      </c>
      <c r="Z111" s="34"/>
      <c r="AA111" s="34"/>
      <c r="AB111" s="34"/>
      <c r="AC111" s="165" t="s">
        <v>473</v>
      </c>
      <c r="AD111" s="165" t="s">
        <v>50</v>
      </c>
      <c r="AE111" s="165"/>
      <c r="AF111" s="165"/>
      <c r="AG111" s="165"/>
      <c r="AH111" s="165"/>
      <c r="AI111" s="165"/>
      <c r="AJ111" s="165"/>
      <c r="AK111" s="165"/>
      <c r="AL111" s="165"/>
      <c r="AM111" s="165"/>
      <c r="AN111" s="165"/>
      <c r="AO111" s="165"/>
      <c r="AP111" s="165"/>
      <c r="AQ111" s="165"/>
      <c r="AR111" s="165"/>
      <c r="AS111" s="165"/>
      <c r="AT111" s="165"/>
      <c r="AU111" s="165"/>
      <c r="AV111" s="165"/>
      <c r="AW111" s="165"/>
      <c r="AX111" s="165"/>
      <c r="AY111" s="89" t="s">
        <v>50</v>
      </c>
    </row>
    <row r="112" spans="5:51" ht="57" customHeight="1">
      <c r="E112" s="34" t="s">
        <v>339</v>
      </c>
      <c r="F112" s="80">
        <v>44697</v>
      </c>
      <c r="G112" s="34">
        <v>210352</v>
      </c>
      <c r="H112" s="34" t="s">
        <v>737</v>
      </c>
      <c r="I112" s="34"/>
      <c r="J112" s="141" t="s">
        <v>395</v>
      </c>
      <c r="Z112" s="34"/>
      <c r="AA112" s="34"/>
      <c r="AB112" s="34"/>
      <c r="AC112" s="88" t="s">
        <v>473</v>
      </c>
      <c r="AD112" s="88" t="s">
        <v>777</v>
      </c>
      <c r="AE112" s="88" t="s">
        <v>786</v>
      </c>
      <c r="AF112" s="88"/>
      <c r="AG112" s="88"/>
      <c r="AH112" s="88"/>
      <c r="AI112" s="88"/>
      <c r="AJ112" s="88"/>
      <c r="AK112" s="88"/>
      <c r="AL112" s="88"/>
      <c r="AM112" s="88"/>
      <c r="AN112" s="88"/>
      <c r="AO112" s="88"/>
      <c r="AP112" s="88"/>
      <c r="AQ112" s="88"/>
      <c r="AR112" s="88"/>
      <c r="AS112" s="88"/>
      <c r="AT112" s="88"/>
      <c r="AU112" s="88"/>
      <c r="AV112" s="88"/>
      <c r="AW112" s="88"/>
      <c r="AX112" s="88"/>
      <c r="AY112" s="89" t="s">
        <v>50</v>
      </c>
    </row>
    <row r="113" spans="5:51" ht="120">
      <c r="E113" s="34" t="s">
        <v>334</v>
      </c>
      <c r="F113" s="80">
        <v>44697</v>
      </c>
      <c r="G113" s="34">
        <v>210326</v>
      </c>
      <c r="H113" s="34" t="s">
        <v>739</v>
      </c>
      <c r="I113" s="34"/>
      <c r="J113" s="141" t="s">
        <v>395</v>
      </c>
      <c r="Z113" s="34"/>
      <c r="AA113" s="34"/>
      <c r="AB113" s="34"/>
      <c r="AC113" s="88" t="s">
        <v>473</v>
      </c>
      <c r="AD113" s="88"/>
      <c r="AE113" s="88"/>
      <c r="AF113" s="88" t="s">
        <v>50</v>
      </c>
      <c r="AG113" s="88"/>
      <c r="AH113" s="88"/>
      <c r="AI113" s="88"/>
      <c r="AJ113" s="88"/>
      <c r="AK113" s="88"/>
      <c r="AL113" s="88"/>
      <c r="AM113" s="88"/>
      <c r="AN113" s="88"/>
      <c r="AO113" s="88"/>
      <c r="AP113" s="88"/>
      <c r="AQ113" s="88"/>
      <c r="AR113" s="88"/>
      <c r="AS113" s="88"/>
      <c r="AT113" s="88"/>
      <c r="AU113" s="88"/>
      <c r="AV113" s="88"/>
      <c r="AW113" s="88"/>
      <c r="AX113" s="88"/>
      <c r="AY113" s="89" t="s">
        <v>50</v>
      </c>
    </row>
    <row r="114" spans="5:51" ht="120">
      <c r="E114" s="34" t="s">
        <v>334</v>
      </c>
      <c r="F114" s="80">
        <v>44697</v>
      </c>
      <c r="G114" s="34">
        <v>210252</v>
      </c>
      <c r="H114" s="34" t="s">
        <v>740</v>
      </c>
      <c r="I114" s="34"/>
      <c r="J114" s="141" t="s">
        <v>395</v>
      </c>
      <c r="Z114" s="34"/>
      <c r="AA114" s="34"/>
      <c r="AB114" s="34"/>
      <c r="AC114" s="88" t="s">
        <v>473</v>
      </c>
      <c r="AD114" s="88" t="s">
        <v>50</v>
      </c>
      <c r="AE114" s="88"/>
      <c r="AF114" s="88"/>
      <c r="AG114" s="88"/>
      <c r="AH114" s="88"/>
      <c r="AI114" s="88"/>
      <c r="AJ114" s="88"/>
      <c r="AK114" s="88"/>
      <c r="AL114" s="88"/>
      <c r="AM114" s="88"/>
      <c r="AN114" s="88"/>
      <c r="AO114" s="88"/>
      <c r="AP114" s="88"/>
      <c r="AQ114" s="88"/>
      <c r="AR114" s="88"/>
      <c r="AS114" s="88"/>
      <c r="AT114" s="88"/>
      <c r="AU114" s="88"/>
      <c r="AV114" s="88"/>
      <c r="AW114" s="88"/>
      <c r="AX114" s="88"/>
      <c r="AY114" s="89" t="s">
        <v>50</v>
      </c>
    </row>
    <row r="115" spans="5:51" ht="120">
      <c r="E115" s="34" t="s">
        <v>334</v>
      </c>
      <c r="F115" s="80">
        <v>44697</v>
      </c>
      <c r="G115" s="34">
        <v>210300</v>
      </c>
      <c r="H115" s="34" t="s">
        <v>741</v>
      </c>
      <c r="I115" s="34"/>
      <c r="J115" s="141" t="s">
        <v>395</v>
      </c>
      <c r="Z115" s="34"/>
      <c r="AA115" s="34"/>
      <c r="AB115" s="34"/>
      <c r="AC115" s="88" t="s">
        <v>473</v>
      </c>
      <c r="AD115" s="88" t="s">
        <v>50</v>
      </c>
      <c r="AE115" s="88"/>
      <c r="AF115" s="88"/>
      <c r="AG115" s="88"/>
      <c r="AH115" s="88"/>
      <c r="AI115" s="88"/>
      <c r="AJ115" s="88"/>
      <c r="AK115" s="88"/>
      <c r="AL115" s="88"/>
      <c r="AM115" s="88"/>
      <c r="AN115" s="88"/>
      <c r="AO115" s="88"/>
      <c r="AP115" s="88"/>
      <c r="AQ115" s="88"/>
      <c r="AR115" s="88"/>
      <c r="AS115" s="88"/>
      <c r="AT115" s="88"/>
      <c r="AU115" s="88"/>
      <c r="AV115" s="88"/>
      <c r="AW115" s="88"/>
      <c r="AX115" s="88"/>
      <c r="AY115" s="89" t="s">
        <v>50</v>
      </c>
    </row>
    <row r="116" spans="5:51" ht="120">
      <c r="E116" s="34" t="s">
        <v>339</v>
      </c>
      <c r="F116" s="80">
        <v>44697</v>
      </c>
      <c r="G116" s="34">
        <v>210452</v>
      </c>
      <c r="H116" s="34" t="s">
        <v>743</v>
      </c>
      <c r="I116" s="34"/>
      <c r="J116" s="141" t="s">
        <v>395</v>
      </c>
      <c r="Z116" s="34"/>
      <c r="AA116" s="119"/>
      <c r="AB116" s="119"/>
      <c r="AC116" s="120" t="s">
        <v>473</v>
      </c>
      <c r="AD116" s="120"/>
      <c r="AE116" s="120"/>
      <c r="AF116" s="120" t="s">
        <v>50</v>
      </c>
      <c r="AG116" s="120"/>
      <c r="AH116" s="120"/>
      <c r="AI116" s="120"/>
      <c r="AJ116" s="120"/>
      <c r="AK116" s="120"/>
      <c r="AL116" s="120"/>
      <c r="AM116" s="120"/>
      <c r="AN116" s="120"/>
      <c r="AO116" s="120"/>
      <c r="AP116" s="120"/>
      <c r="AQ116" s="120"/>
      <c r="AR116" s="120"/>
      <c r="AS116" s="120"/>
      <c r="AT116" s="120"/>
      <c r="AU116" s="120"/>
      <c r="AV116" s="120"/>
      <c r="AW116" s="120"/>
      <c r="AX116" s="120"/>
      <c r="AY116" s="127" t="s">
        <v>50</v>
      </c>
    </row>
    <row r="117" spans="5:51" ht="45">
      <c r="E117" s="34" t="s">
        <v>339</v>
      </c>
      <c r="F117" s="80">
        <v>44697</v>
      </c>
      <c r="G117" s="34">
        <v>210752</v>
      </c>
      <c r="H117" s="34" t="s">
        <v>765</v>
      </c>
      <c r="I117" s="34" t="s">
        <v>788</v>
      </c>
      <c r="J117" s="88" t="s">
        <v>395</v>
      </c>
      <c r="K117" s="34"/>
      <c r="L117" s="34"/>
      <c r="M117" s="34"/>
      <c r="N117" s="34"/>
      <c r="O117" s="34"/>
      <c r="P117" s="34"/>
      <c r="Q117" s="34"/>
      <c r="R117" s="34"/>
      <c r="S117" s="34"/>
      <c r="T117" s="34"/>
      <c r="U117" s="34"/>
      <c r="V117" s="34"/>
      <c r="W117" s="34"/>
      <c r="X117" s="34"/>
      <c r="Y117" s="34"/>
      <c r="Z117" s="34"/>
      <c r="AA117" s="34"/>
      <c r="AB117" s="34"/>
      <c r="AC117" s="34"/>
      <c r="AD117" s="88" t="s">
        <v>473</v>
      </c>
      <c r="AE117" s="88" t="s">
        <v>50</v>
      </c>
      <c r="AF117" s="88"/>
      <c r="AG117" s="88"/>
      <c r="AH117" s="88"/>
      <c r="AI117" s="88"/>
      <c r="AJ117" s="88"/>
      <c r="AK117" s="88"/>
      <c r="AL117" s="88"/>
      <c r="AM117" s="88"/>
      <c r="AN117" s="88"/>
      <c r="AO117" s="88"/>
      <c r="AP117" s="88"/>
      <c r="AQ117" s="88"/>
      <c r="AR117" s="88"/>
      <c r="AS117" s="88"/>
      <c r="AT117" s="88"/>
      <c r="AU117" s="88"/>
      <c r="AV117" s="88"/>
      <c r="AW117" s="88"/>
      <c r="AX117" s="88"/>
      <c r="AY117" s="89" t="s">
        <v>50</v>
      </c>
    </row>
    <row r="118" spans="5:51" ht="30">
      <c r="E118" s="34" t="s">
        <v>334</v>
      </c>
      <c r="F118" s="118">
        <v>44692</v>
      </c>
      <c r="G118" s="119">
        <v>208731</v>
      </c>
      <c r="H118" s="119" t="s">
        <v>507</v>
      </c>
      <c r="I118" s="155" t="s">
        <v>778</v>
      </c>
      <c r="J118" s="141" t="s">
        <v>395</v>
      </c>
      <c r="Z118" s="31"/>
      <c r="AA118" s="112"/>
      <c r="AB118" s="112"/>
      <c r="AC118" s="112"/>
      <c r="AD118" s="112"/>
      <c r="AE118" s="88" t="s">
        <v>812</v>
      </c>
      <c r="AF118" s="112"/>
      <c r="AG118" s="112" t="s">
        <v>50</v>
      </c>
      <c r="AH118" s="112"/>
      <c r="AI118" s="112"/>
      <c r="AJ118" s="112"/>
      <c r="AK118" s="112"/>
      <c r="AL118" s="112"/>
      <c r="AM118" s="112"/>
      <c r="AN118" s="112"/>
      <c r="AO118" s="112"/>
      <c r="AP118" s="112"/>
      <c r="AQ118" s="112"/>
      <c r="AR118" s="112"/>
      <c r="AS118" s="112"/>
      <c r="AT118" s="112"/>
      <c r="AU118" s="112"/>
      <c r="AV118" s="112"/>
      <c r="AW118" s="112"/>
      <c r="AX118" s="112"/>
      <c r="AY118" s="117" t="s">
        <v>50</v>
      </c>
    </row>
    <row r="119" spans="5:51" ht="45">
      <c r="E119" s="34" t="s">
        <v>338</v>
      </c>
      <c r="F119" s="80">
        <v>44698</v>
      </c>
      <c r="G119" s="34">
        <v>210792</v>
      </c>
      <c r="H119" s="34" t="s">
        <v>349</v>
      </c>
      <c r="I119" s="34" t="s">
        <v>779</v>
      </c>
      <c r="J119" s="141" t="s">
        <v>395</v>
      </c>
      <c r="Z119" s="155"/>
      <c r="AA119" s="34"/>
      <c r="AB119" s="34"/>
      <c r="AC119" s="34"/>
      <c r="AD119" s="88" t="s">
        <v>473</v>
      </c>
      <c r="AE119" s="88"/>
      <c r="AF119" s="88" t="s">
        <v>50</v>
      </c>
      <c r="AG119" s="88"/>
      <c r="AH119" s="88"/>
      <c r="AI119" s="88"/>
      <c r="AJ119" s="88"/>
      <c r="AK119" s="88"/>
      <c r="AL119" s="88"/>
      <c r="AM119" s="88"/>
      <c r="AN119" s="88"/>
      <c r="AO119" s="88"/>
      <c r="AP119" s="88"/>
      <c r="AQ119" s="88"/>
      <c r="AR119" s="88"/>
      <c r="AS119" s="88"/>
      <c r="AT119" s="88"/>
      <c r="AU119" s="88"/>
      <c r="AV119" s="88"/>
      <c r="AW119" s="88"/>
      <c r="AX119" s="88"/>
      <c r="AY119" s="89" t="s">
        <v>50</v>
      </c>
    </row>
    <row r="120" spans="5:51">
      <c r="E120" s="34" t="s">
        <v>334</v>
      </c>
      <c r="F120" s="80">
        <v>44698</v>
      </c>
      <c r="G120" s="34">
        <v>210789</v>
      </c>
      <c r="H120" s="34" t="s">
        <v>780</v>
      </c>
      <c r="I120" s="34" t="s">
        <v>781</v>
      </c>
      <c r="J120" s="141" t="s">
        <v>395</v>
      </c>
      <c r="Z120" s="31"/>
      <c r="AA120" s="207"/>
      <c r="AB120" s="207"/>
      <c r="AC120" s="207"/>
      <c r="AD120" s="34" t="s">
        <v>784</v>
      </c>
      <c r="AE120" s="31"/>
      <c r="AF120" s="31"/>
      <c r="AG120" s="31"/>
      <c r="AH120" s="31"/>
      <c r="AI120" s="70"/>
      <c r="AJ120" s="70"/>
      <c r="AK120" s="34"/>
      <c r="AL120" s="34"/>
      <c r="AM120" s="34" t="s">
        <v>50</v>
      </c>
      <c r="AN120" s="34"/>
      <c r="AO120" s="34"/>
      <c r="AP120" s="34"/>
      <c r="AQ120" s="34"/>
      <c r="AR120" s="34"/>
      <c r="AS120" s="34"/>
      <c r="AT120" s="34"/>
      <c r="AU120" s="34"/>
      <c r="AV120" s="34"/>
      <c r="AW120" s="34"/>
      <c r="AX120" s="34"/>
      <c r="AY120" s="89" t="s">
        <v>50</v>
      </c>
    </row>
    <row r="121" spans="5:51">
      <c r="E121" s="34" t="s">
        <v>334</v>
      </c>
      <c r="F121" s="80">
        <v>44698</v>
      </c>
      <c r="G121" s="34">
        <v>209456</v>
      </c>
      <c r="H121" s="34" t="s">
        <v>782</v>
      </c>
      <c r="I121" s="34" t="s">
        <v>783</v>
      </c>
      <c r="J121" s="141" t="s">
        <v>395</v>
      </c>
      <c r="Z121" s="31"/>
      <c r="AA121" s="31"/>
      <c r="AB121" s="31"/>
      <c r="AC121" s="31"/>
      <c r="AD121" s="34" t="s">
        <v>784</v>
      </c>
      <c r="AE121" s="31"/>
      <c r="AF121" s="31"/>
      <c r="AG121" s="34" t="s">
        <v>844</v>
      </c>
      <c r="AH121" s="31"/>
      <c r="AI121" s="70"/>
      <c r="AJ121" s="70"/>
      <c r="AK121" s="70"/>
      <c r="AL121" s="112"/>
      <c r="AM121" s="112"/>
      <c r="AN121" s="112"/>
      <c r="AO121" s="112" t="s">
        <v>1137</v>
      </c>
      <c r="AP121" s="112"/>
      <c r="AQ121" s="112"/>
      <c r="AR121" s="112" t="s">
        <v>50</v>
      </c>
      <c r="AS121" s="112"/>
      <c r="AT121" s="112"/>
      <c r="AU121" s="112"/>
      <c r="AV121" s="112"/>
      <c r="AW121" s="112"/>
      <c r="AX121" s="112"/>
      <c r="AY121" s="117" t="s">
        <v>50</v>
      </c>
    </row>
    <row r="122" spans="5:51" ht="60">
      <c r="E122" s="34" t="s">
        <v>339</v>
      </c>
      <c r="F122" s="80">
        <v>44698</v>
      </c>
      <c r="G122" s="34">
        <v>210895</v>
      </c>
      <c r="H122" s="34" t="s">
        <v>460</v>
      </c>
      <c r="I122" s="34" t="s">
        <v>779</v>
      </c>
      <c r="J122" s="141" t="s">
        <v>395</v>
      </c>
      <c r="K122" s="155"/>
      <c r="L122" s="155"/>
      <c r="M122" s="155"/>
      <c r="N122" s="155"/>
      <c r="O122" s="155"/>
      <c r="P122" s="155"/>
      <c r="Q122" s="155"/>
      <c r="R122" s="155"/>
      <c r="S122" s="155"/>
      <c r="T122" s="155"/>
      <c r="U122" s="155"/>
      <c r="V122" s="155"/>
      <c r="W122" s="155"/>
      <c r="X122" s="155"/>
      <c r="Y122" s="155"/>
      <c r="Z122" s="155"/>
      <c r="AA122" s="34"/>
      <c r="AB122" s="34"/>
      <c r="AC122" s="34"/>
      <c r="AD122" s="34"/>
      <c r="AE122" s="88" t="s">
        <v>787</v>
      </c>
      <c r="AF122" s="88"/>
      <c r="AG122" s="88"/>
      <c r="AH122" s="88"/>
      <c r="AI122" s="88"/>
      <c r="AJ122" s="88"/>
      <c r="AK122" s="88"/>
      <c r="AL122" s="88"/>
      <c r="AM122" s="88"/>
      <c r="AN122" s="88"/>
      <c r="AO122" s="88"/>
      <c r="AP122" s="88"/>
      <c r="AQ122" s="88"/>
      <c r="AR122" s="88"/>
      <c r="AS122" s="88"/>
      <c r="AT122" s="88"/>
      <c r="AU122" s="88"/>
      <c r="AV122" s="88"/>
      <c r="AW122" s="88"/>
      <c r="AX122" s="88"/>
      <c r="AY122" s="89" t="s">
        <v>50</v>
      </c>
    </row>
    <row r="123" spans="5:51">
      <c r="E123" s="34" t="s">
        <v>339</v>
      </c>
      <c r="F123" s="80">
        <v>44699</v>
      </c>
      <c r="G123" s="34">
        <v>211004</v>
      </c>
      <c r="H123" s="34" t="s">
        <v>785</v>
      </c>
      <c r="I123" s="34" t="s">
        <v>779</v>
      </c>
      <c r="J123" s="141" t="s">
        <v>395</v>
      </c>
      <c r="Z123" s="34"/>
      <c r="AA123" s="34"/>
      <c r="AB123" s="34"/>
      <c r="AC123" s="34"/>
      <c r="AD123" s="34" t="s">
        <v>784</v>
      </c>
      <c r="AE123" s="34"/>
      <c r="AF123" s="34" t="s">
        <v>50</v>
      </c>
      <c r="AG123" s="34"/>
      <c r="AH123" s="34"/>
      <c r="AI123" s="34"/>
      <c r="AJ123" s="34"/>
      <c r="AK123" s="34"/>
      <c r="AL123" s="34"/>
      <c r="AM123" s="34"/>
      <c r="AN123" s="34"/>
      <c r="AO123" s="34"/>
      <c r="AP123" s="34"/>
      <c r="AQ123" s="34"/>
      <c r="AR123" s="34"/>
      <c r="AS123" s="34"/>
      <c r="AT123" s="34"/>
      <c r="AU123" s="34"/>
      <c r="AV123" s="34"/>
      <c r="AW123" s="34"/>
      <c r="AX123" s="34"/>
      <c r="AY123" s="89" t="s">
        <v>50</v>
      </c>
    </row>
    <row r="124" spans="5:51" ht="60">
      <c r="E124" s="34" t="s">
        <v>339</v>
      </c>
      <c r="F124" s="80">
        <v>44699</v>
      </c>
      <c r="G124" s="34">
        <v>211193</v>
      </c>
      <c r="H124" s="34" t="s">
        <v>796</v>
      </c>
      <c r="I124" s="34" t="s">
        <v>779</v>
      </c>
      <c r="J124" s="141" t="s">
        <v>395</v>
      </c>
      <c r="Z124" s="34"/>
      <c r="AA124" s="34"/>
      <c r="AB124" s="34"/>
      <c r="AC124" s="34"/>
      <c r="AD124" s="34"/>
      <c r="AE124" s="88" t="s">
        <v>473</v>
      </c>
      <c r="AF124" s="88" t="s">
        <v>50</v>
      </c>
      <c r="AG124" s="88"/>
      <c r="AH124" s="88"/>
      <c r="AI124" s="88"/>
      <c r="AJ124" s="88"/>
      <c r="AK124" s="88"/>
      <c r="AL124" s="88"/>
      <c r="AM124" s="88"/>
      <c r="AN124" s="88"/>
      <c r="AO124" s="88"/>
      <c r="AP124" s="88"/>
      <c r="AQ124" s="88"/>
      <c r="AR124" s="88"/>
      <c r="AS124" s="88"/>
      <c r="AT124" s="88"/>
      <c r="AU124" s="88"/>
      <c r="AV124" s="88"/>
      <c r="AW124" s="88"/>
      <c r="AX124" s="88"/>
      <c r="AY124" s="89" t="s">
        <v>50</v>
      </c>
    </row>
    <row r="125" spans="5:51" ht="60">
      <c r="E125" s="34" t="s">
        <v>334</v>
      </c>
      <c r="F125" s="80">
        <v>44699</v>
      </c>
      <c r="G125" s="34">
        <v>210973</v>
      </c>
      <c r="H125" s="34" t="s">
        <v>741</v>
      </c>
      <c r="I125" s="34" t="s">
        <v>360</v>
      </c>
      <c r="J125" s="141" t="s">
        <v>395</v>
      </c>
      <c r="K125" s="155"/>
      <c r="L125" s="155"/>
      <c r="M125" s="155"/>
      <c r="N125" s="155"/>
      <c r="O125" s="155"/>
      <c r="P125" s="155"/>
      <c r="Q125" s="155"/>
      <c r="R125" s="155"/>
      <c r="S125" s="155"/>
      <c r="T125" s="155"/>
      <c r="U125" s="155"/>
      <c r="V125" s="155"/>
      <c r="W125" s="155"/>
      <c r="X125" s="155"/>
      <c r="Y125" s="155"/>
      <c r="Z125" s="155"/>
      <c r="AA125" s="34"/>
      <c r="AB125" s="34"/>
      <c r="AC125" s="34"/>
      <c r="AD125" s="34"/>
      <c r="AE125" s="88" t="s">
        <v>473</v>
      </c>
      <c r="AF125" s="88" t="s">
        <v>825</v>
      </c>
      <c r="AG125" s="88" t="s">
        <v>50</v>
      </c>
      <c r="AH125" s="88"/>
      <c r="AI125" s="88"/>
      <c r="AJ125" s="88"/>
      <c r="AK125" s="88"/>
      <c r="AL125" s="88"/>
      <c r="AM125" s="88"/>
      <c r="AN125" s="88"/>
      <c r="AO125" s="88"/>
      <c r="AP125" s="88"/>
      <c r="AQ125" s="88"/>
      <c r="AR125" s="88"/>
      <c r="AS125" s="88"/>
      <c r="AT125" s="88"/>
      <c r="AU125" s="88"/>
      <c r="AV125" s="88"/>
      <c r="AW125" s="88"/>
      <c r="AX125" s="88"/>
      <c r="AY125" s="89" t="s">
        <v>50</v>
      </c>
    </row>
    <row r="126" spans="5:51" ht="60">
      <c r="E126" s="34" t="s">
        <v>334</v>
      </c>
      <c r="F126" s="80">
        <v>44699</v>
      </c>
      <c r="G126" s="34">
        <v>211162</v>
      </c>
      <c r="H126" s="34" t="s">
        <v>321</v>
      </c>
      <c r="I126" s="34" t="s">
        <v>360</v>
      </c>
      <c r="J126" s="141" t="s">
        <v>395</v>
      </c>
      <c r="Z126" s="34"/>
      <c r="AA126" s="34"/>
      <c r="AB126" s="34"/>
      <c r="AC126" s="34"/>
      <c r="AD126" s="34"/>
      <c r="AE126" s="88" t="s">
        <v>800</v>
      </c>
      <c r="AF126" s="88" t="s">
        <v>473</v>
      </c>
      <c r="AG126" s="88" t="s">
        <v>845</v>
      </c>
      <c r="AH126" s="88" t="s">
        <v>50</v>
      </c>
      <c r="AI126" s="88"/>
      <c r="AJ126" s="88"/>
      <c r="AK126" s="88"/>
      <c r="AL126" s="88"/>
      <c r="AM126" s="88"/>
      <c r="AN126" s="88"/>
      <c r="AO126" s="88"/>
      <c r="AP126" s="88"/>
      <c r="AQ126" s="88"/>
      <c r="AR126" s="88"/>
      <c r="AS126" s="88"/>
      <c r="AT126" s="88"/>
      <c r="AU126" s="88"/>
      <c r="AV126" s="88"/>
      <c r="AW126" s="88"/>
      <c r="AX126" s="88"/>
      <c r="AY126" s="89" t="s">
        <v>50</v>
      </c>
    </row>
    <row r="127" spans="5:51" ht="30">
      <c r="E127" s="34" t="s">
        <v>334</v>
      </c>
      <c r="F127" s="80">
        <v>44699</v>
      </c>
      <c r="G127" s="34">
        <v>211163</v>
      </c>
      <c r="H127" s="34" t="s">
        <v>801</v>
      </c>
      <c r="I127" s="34" t="s">
        <v>229</v>
      </c>
      <c r="J127" s="141" t="s">
        <v>395</v>
      </c>
      <c r="Z127" s="31"/>
      <c r="AA127" s="31"/>
      <c r="AB127" s="31"/>
      <c r="AC127" s="31"/>
      <c r="AD127" s="31"/>
      <c r="AE127" s="88" t="s">
        <v>802</v>
      </c>
      <c r="AF127" s="88"/>
      <c r="AG127" s="88" t="s">
        <v>845</v>
      </c>
      <c r="AH127" s="88"/>
      <c r="AI127" s="88"/>
      <c r="AJ127" s="88"/>
      <c r="AK127" s="88"/>
      <c r="AL127" s="88"/>
      <c r="AM127" s="88" t="s">
        <v>1076</v>
      </c>
      <c r="AN127" s="88"/>
      <c r="AO127" s="88" t="s">
        <v>50</v>
      </c>
      <c r="AP127" s="88"/>
      <c r="AQ127" s="88"/>
      <c r="AR127" s="88"/>
      <c r="AS127" s="88"/>
      <c r="AT127" s="88"/>
      <c r="AU127" s="88"/>
      <c r="AV127" s="88"/>
      <c r="AW127" s="88"/>
      <c r="AX127" s="88"/>
      <c r="AY127" s="89" t="s">
        <v>50</v>
      </c>
    </row>
    <row r="128" spans="5:51" ht="60">
      <c r="E128" s="112" t="s">
        <v>339</v>
      </c>
      <c r="F128" s="118">
        <v>44699</v>
      </c>
      <c r="G128" s="112">
        <v>210997</v>
      </c>
      <c r="H128" s="112" t="s">
        <v>804</v>
      </c>
      <c r="I128" s="112" t="s">
        <v>779</v>
      </c>
      <c r="J128" s="141" t="s">
        <v>395</v>
      </c>
      <c r="Z128" s="34"/>
      <c r="AA128" s="34"/>
      <c r="AB128" s="34"/>
      <c r="AC128" s="34"/>
      <c r="AD128" s="34"/>
      <c r="AE128" s="88" t="s">
        <v>805</v>
      </c>
      <c r="AF128" s="88" t="s">
        <v>395</v>
      </c>
      <c r="AG128" s="88"/>
      <c r="AH128" s="88" t="s">
        <v>50</v>
      </c>
      <c r="AI128" s="88"/>
      <c r="AJ128" s="88"/>
      <c r="AK128" s="88"/>
      <c r="AL128" s="88"/>
      <c r="AM128" s="88"/>
      <c r="AN128" s="88"/>
      <c r="AO128" s="88"/>
      <c r="AP128" s="88"/>
      <c r="AQ128" s="88"/>
      <c r="AR128" s="88"/>
      <c r="AS128" s="88"/>
      <c r="AT128" s="88"/>
      <c r="AU128" s="88"/>
      <c r="AV128" s="88"/>
      <c r="AW128" s="88"/>
      <c r="AX128" s="88"/>
      <c r="AY128" s="89" t="s">
        <v>50</v>
      </c>
    </row>
    <row r="129" spans="5:51" ht="60">
      <c r="E129" s="34" t="s">
        <v>339</v>
      </c>
      <c r="F129" s="80">
        <v>44700</v>
      </c>
      <c r="G129" s="34">
        <v>211235</v>
      </c>
      <c r="H129" s="34" t="s">
        <v>806</v>
      </c>
      <c r="I129" s="34" t="s">
        <v>779</v>
      </c>
      <c r="J129" s="141" t="s">
        <v>395</v>
      </c>
      <c r="Z129" s="34"/>
      <c r="AA129" s="34"/>
      <c r="AB129" s="34"/>
      <c r="AC129" s="34"/>
      <c r="AD129" s="34"/>
      <c r="AE129" s="34"/>
      <c r="AF129" s="88" t="s">
        <v>808</v>
      </c>
      <c r="AG129" s="88"/>
      <c r="AH129" s="88"/>
      <c r="AI129" s="88"/>
      <c r="AJ129" s="88"/>
      <c r="AK129" s="88"/>
      <c r="AL129" s="88"/>
      <c r="AM129" s="88"/>
      <c r="AN129" s="88"/>
      <c r="AO129" s="88"/>
      <c r="AP129" s="88"/>
      <c r="AQ129" s="88"/>
      <c r="AR129" s="88"/>
      <c r="AS129" s="88"/>
      <c r="AT129" s="88"/>
      <c r="AU129" s="88"/>
      <c r="AV129" s="88"/>
      <c r="AW129" s="88"/>
      <c r="AX129" s="88"/>
      <c r="AY129" s="89" t="s">
        <v>50</v>
      </c>
    </row>
    <row r="130" spans="5:51" ht="60">
      <c r="E130" s="34" t="s">
        <v>339</v>
      </c>
      <c r="F130" s="80">
        <v>44700</v>
      </c>
      <c r="G130" s="34">
        <v>211492</v>
      </c>
      <c r="H130" s="34" t="s">
        <v>142</v>
      </c>
      <c r="I130" s="34" t="s">
        <v>807</v>
      </c>
      <c r="J130" s="141" t="s">
        <v>395</v>
      </c>
      <c r="Z130" s="34"/>
      <c r="AA130" s="34"/>
      <c r="AB130" s="34"/>
      <c r="AC130" s="34"/>
      <c r="AD130" s="34"/>
      <c r="AE130" s="34"/>
      <c r="AF130" s="88" t="s">
        <v>473</v>
      </c>
      <c r="AG130" s="141" t="s">
        <v>50</v>
      </c>
      <c r="AH130" s="141"/>
      <c r="AI130" s="141"/>
      <c r="AJ130" s="141"/>
      <c r="AK130" s="141"/>
      <c r="AL130" s="141"/>
      <c r="AM130" s="141"/>
      <c r="AN130" s="141"/>
      <c r="AO130" s="141"/>
      <c r="AP130" s="141"/>
      <c r="AQ130" s="141"/>
      <c r="AR130" s="141"/>
      <c r="AS130" s="141"/>
      <c r="AT130" s="141"/>
      <c r="AU130" s="141"/>
      <c r="AV130" s="141"/>
      <c r="AW130" s="141"/>
      <c r="AX130" s="141"/>
      <c r="AY130" s="117" t="s">
        <v>50</v>
      </c>
    </row>
    <row r="131" spans="5:51" ht="60">
      <c r="E131" s="34" t="s">
        <v>336</v>
      </c>
      <c r="F131" s="80">
        <v>44700</v>
      </c>
      <c r="G131" s="34">
        <v>211314</v>
      </c>
      <c r="H131" s="34" t="s">
        <v>813</v>
      </c>
      <c r="I131" s="34" t="s">
        <v>229</v>
      </c>
      <c r="J131" s="141" t="s">
        <v>395</v>
      </c>
      <c r="AA131" s="31"/>
      <c r="AB131" s="31"/>
      <c r="AC131" s="31"/>
      <c r="AD131" s="31"/>
      <c r="AE131" s="31"/>
      <c r="AF131" s="88" t="s">
        <v>473</v>
      </c>
      <c r="AG131" s="88"/>
      <c r="AH131" s="88"/>
      <c r="AI131" s="88"/>
      <c r="AJ131" s="88"/>
      <c r="AK131" s="88"/>
      <c r="AL131" s="88"/>
      <c r="AM131" s="88"/>
      <c r="AN131" s="88"/>
      <c r="AO131" s="88" t="s">
        <v>1138</v>
      </c>
      <c r="AP131" s="88"/>
      <c r="AQ131" s="88"/>
      <c r="AR131" s="88"/>
      <c r="AS131" s="88" t="s">
        <v>50</v>
      </c>
      <c r="AT131" s="88"/>
      <c r="AU131" s="88"/>
      <c r="AV131" s="88"/>
      <c r="AW131" s="88"/>
      <c r="AX131" s="88"/>
      <c r="AY131" s="89" t="s">
        <v>50</v>
      </c>
    </row>
    <row r="132" spans="5:51" ht="60">
      <c r="E132" s="34" t="s">
        <v>338</v>
      </c>
      <c r="F132" s="80">
        <v>44701</v>
      </c>
      <c r="G132" s="34">
        <v>211665</v>
      </c>
      <c r="H132" s="34" t="s">
        <v>333</v>
      </c>
      <c r="I132" s="34" t="s">
        <v>779</v>
      </c>
      <c r="J132" s="141" t="s">
        <v>395</v>
      </c>
      <c r="AA132" s="34"/>
      <c r="AB132" s="34"/>
      <c r="AC132" s="34"/>
      <c r="AD132" s="34"/>
      <c r="AE132" s="34"/>
      <c r="AF132" s="88" t="s">
        <v>473</v>
      </c>
      <c r="AG132" s="88"/>
      <c r="AH132" s="88" t="s">
        <v>50</v>
      </c>
      <c r="AI132" s="88"/>
      <c r="AJ132" s="88"/>
      <c r="AK132" s="88"/>
      <c r="AL132" s="88"/>
      <c r="AM132" s="88"/>
      <c r="AN132" s="88"/>
      <c r="AO132" s="88"/>
      <c r="AP132" s="88"/>
      <c r="AQ132" s="88"/>
      <c r="AR132" s="88"/>
      <c r="AS132" s="88"/>
      <c r="AT132" s="88"/>
      <c r="AU132" s="88"/>
      <c r="AV132" s="88"/>
      <c r="AW132" s="88"/>
      <c r="AX132" s="88"/>
      <c r="AY132" s="89" t="s">
        <v>50</v>
      </c>
    </row>
    <row r="133" spans="5:51">
      <c r="E133" s="34" t="s">
        <v>336</v>
      </c>
      <c r="F133" s="80">
        <v>44701</v>
      </c>
      <c r="G133" s="34">
        <v>211572</v>
      </c>
      <c r="H133" s="34" t="s">
        <v>739</v>
      </c>
      <c r="I133" s="34" t="s">
        <v>819</v>
      </c>
      <c r="J133" s="141" t="s">
        <v>395</v>
      </c>
      <c r="AA133" s="119"/>
      <c r="AB133" s="119"/>
      <c r="AC133" s="34"/>
      <c r="AD133" s="34"/>
      <c r="AE133" s="34"/>
      <c r="AF133" s="141" t="s">
        <v>395</v>
      </c>
      <c r="AG133" s="88"/>
      <c r="AH133" s="88" t="s">
        <v>50</v>
      </c>
      <c r="AI133" s="88"/>
      <c r="AJ133" s="88"/>
      <c r="AK133" s="88"/>
      <c r="AL133" s="88"/>
      <c r="AM133" s="88"/>
      <c r="AN133" s="88"/>
      <c r="AO133" s="88"/>
      <c r="AP133" s="88"/>
      <c r="AQ133" s="88"/>
      <c r="AR133" s="88"/>
      <c r="AS133" s="88"/>
      <c r="AT133" s="88"/>
      <c r="AU133" s="88"/>
      <c r="AV133" s="88"/>
      <c r="AW133" s="88"/>
      <c r="AX133" s="88"/>
      <c r="AY133" s="89" t="s">
        <v>49</v>
      </c>
    </row>
    <row r="134" spans="5:51" ht="45">
      <c r="E134" s="34" t="s">
        <v>338</v>
      </c>
      <c r="F134" s="80">
        <v>44701</v>
      </c>
      <c r="G134" s="34">
        <v>211845</v>
      </c>
      <c r="H134" s="34" t="s">
        <v>198</v>
      </c>
      <c r="I134" s="34" t="s">
        <v>675</v>
      </c>
      <c r="J134" s="141" t="s">
        <v>395</v>
      </c>
      <c r="Z134" s="34"/>
      <c r="AA134" s="34"/>
      <c r="AB134" s="34"/>
      <c r="AC134" s="119"/>
      <c r="AD134" s="119"/>
      <c r="AE134" s="119"/>
      <c r="AF134" s="141" t="s">
        <v>826</v>
      </c>
      <c r="AG134" s="34" t="s">
        <v>50</v>
      </c>
      <c r="AH134" s="34"/>
      <c r="AI134" s="34"/>
      <c r="AJ134" s="34"/>
      <c r="AK134" s="34"/>
      <c r="AL134" s="34"/>
      <c r="AM134" s="34"/>
      <c r="AN134" s="34"/>
      <c r="AO134" s="34"/>
      <c r="AP134" s="34"/>
      <c r="AQ134" s="34"/>
      <c r="AR134" s="34"/>
      <c r="AS134" s="34"/>
      <c r="AT134" s="34"/>
      <c r="AU134" s="34"/>
      <c r="AV134" s="34"/>
      <c r="AW134" s="34"/>
      <c r="AX134" s="34"/>
      <c r="AY134" s="89" t="s">
        <v>50</v>
      </c>
    </row>
    <row r="135" spans="5:51" ht="30">
      <c r="E135" s="34" t="s">
        <v>339</v>
      </c>
      <c r="F135" s="80">
        <v>44701</v>
      </c>
      <c r="G135" s="34">
        <v>211910</v>
      </c>
      <c r="H135" s="34" t="s">
        <v>142</v>
      </c>
      <c r="I135" s="34" t="s">
        <v>842</v>
      </c>
      <c r="J135" s="141" t="s">
        <v>395</v>
      </c>
      <c r="Z135" s="34"/>
      <c r="AA135" s="34"/>
      <c r="AB135" s="34"/>
      <c r="AC135" s="34"/>
      <c r="AD135" s="34"/>
      <c r="AE135" s="34"/>
      <c r="AF135" s="34"/>
      <c r="AG135" s="88" t="s">
        <v>843</v>
      </c>
      <c r="AH135" s="88" t="s">
        <v>885</v>
      </c>
      <c r="AI135" s="88"/>
      <c r="AJ135" s="88"/>
      <c r="AK135" s="88"/>
      <c r="AL135" s="88"/>
      <c r="AM135" s="88"/>
      <c r="AN135" s="88"/>
      <c r="AO135" s="88"/>
      <c r="AP135" s="88"/>
      <c r="AQ135" s="88"/>
      <c r="AR135" s="88"/>
      <c r="AS135" s="88"/>
      <c r="AT135" s="88"/>
      <c r="AU135" s="88"/>
      <c r="AV135" s="88"/>
      <c r="AW135" s="88"/>
      <c r="AX135" s="88"/>
      <c r="AY135" s="89" t="s">
        <v>50</v>
      </c>
    </row>
    <row r="136" spans="5:51" ht="30">
      <c r="E136" s="34" t="s">
        <v>855</v>
      </c>
      <c r="F136" s="80">
        <v>44702</v>
      </c>
      <c r="G136" s="34">
        <v>212065</v>
      </c>
      <c r="H136" s="34" t="s">
        <v>854</v>
      </c>
      <c r="I136" s="34" t="s">
        <v>842</v>
      </c>
      <c r="J136" s="141" t="s">
        <v>395</v>
      </c>
      <c r="AA136" s="207"/>
      <c r="AB136" s="207"/>
      <c r="AC136" s="31"/>
      <c r="AD136" s="31"/>
      <c r="AE136" s="31"/>
      <c r="AF136" s="31"/>
      <c r="AG136" s="212"/>
      <c r="AH136" s="88" t="s">
        <v>843</v>
      </c>
      <c r="AI136" s="212"/>
      <c r="AJ136" s="212"/>
      <c r="AK136" s="212"/>
      <c r="AL136" s="212"/>
      <c r="AM136" s="212"/>
      <c r="AN136" s="212"/>
      <c r="AO136" s="88" t="s">
        <v>395</v>
      </c>
      <c r="AP136" s="88"/>
      <c r="AQ136" s="88"/>
      <c r="AR136" s="88" t="s">
        <v>395</v>
      </c>
      <c r="AS136" s="88"/>
      <c r="AT136" s="88" t="s">
        <v>1221</v>
      </c>
      <c r="AU136" s="88"/>
      <c r="AV136" s="88" t="s">
        <v>1284</v>
      </c>
      <c r="AW136" s="88"/>
      <c r="AX136" s="88"/>
      <c r="AY136" s="89" t="s">
        <v>50</v>
      </c>
    </row>
    <row r="137" spans="5:51" ht="105">
      <c r="E137" s="34" t="s">
        <v>339</v>
      </c>
      <c r="F137" s="80">
        <v>44702</v>
      </c>
      <c r="G137" s="34">
        <v>212022</v>
      </c>
      <c r="H137" s="34" t="s">
        <v>198</v>
      </c>
      <c r="I137" s="34" t="s">
        <v>842</v>
      </c>
      <c r="J137" s="141" t="s">
        <v>395</v>
      </c>
      <c r="AA137" s="34"/>
      <c r="AB137" s="34"/>
      <c r="AC137" s="34"/>
      <c r="AD137" s="34"/>
      <c r="AE137" s="34"/>
      <c r="AF137" s="34"/>
      <c r="AG137" s="88"/>
      <c r="AH137" s="88" t="s">
        <v>891</v>
      </c>
      <c r="AI137" s="88"/>
      <c r="AJ137" s="88" t="s">
        <v>984</v>
      </c>
      <c r="AK137" s="88"/>
      <c r="AL137" s="88"/>
      <c r="AM137" s="88"/>
      <c r="AN137" s="88"/>
      <c r="AO137" s="88"/>
      <c r="AP137" s="88"/>
      <c r="AQ137" s="88"/>
      <c r="AR137" s="88"/>
      <c r="AS137" s="88"/>
      <c r="AT137" s="88"/>
      <c r="AU137" s="88"/>
      <c r="AV137" s="88"/>
      <c r="AW137" s="88"/>
      <c r="AX137" s="88"/>
      <c r="AY137" s="89" t="s">
        <v>50</v>
      </c>
    </row>
    <row r="138" spans="5:51" ht="105">
      <c r="E138" s="34" t="s">
        <v>339</v>
      </c>
      <c r="F138" s="80">
        <v>44702</v>
      </c>
      <c r="G138" s="34">
        <v>212156</v>
      </c>
      <c r="H138" s="34" t="s">
        <v>824</v>
      </c>
      <c r="I138" s="34" t="s">
        <v>842</v>
      </c>
      <c r="J138" s="141" t="s">
        <v>395</v>
      </c>
      <c r="AA138" s="34"/>
      <c r="AB138" s="34"/>
      <c r="AC138" s="34"/>
      <c r="AD138" s="34"/>
      <c r="AE138" s="34"/>
      <c r="AF138" s="34"/>
      <c r="AG138" s="88"/>
      <c r="AH138" s="88" t="s">
        <v>891</v>
      </c>
      <c r="AI138" s="88"/>
      <c r="AJ138" s="88"/>
      <c r="AK138" s="88" t="s">
        <v>50</v>
      </c>
      <c r="AL138" s="88" t="s">
        <v>1022</v>
      </c>
      <c r="AM138" s="88" t="s">
        <v>1053</v>
      </c>
      <c r="AN138" s="88"/>
      <c r="AO138" s="88"/>
      <c r="AP138" s="88"/>
      <c r="AQ138" s="88"/>
      <c r="AR138" s="88"/>
      <c r="AS138" s="88"/>
      <c r="AT138" s="88"/>
      <c r="AU138" s="88"/>
      <c r="AV138" s="88"/>
      <c r="AW138" s="88"/>
      <c r="AX138" s="88"/>
      <c r="AY138" s="88" t="s">
        <v>1052</v>
      </c>
    </row>
    <row r="139" spans="5:51" ht="30">
      <c r="E139" s="34" t="s">
        <v>339</v>
      </c>
      <c r="F139" s="80">
        <v>44702</v>
      </c>
      <c r="G139" s="34">
        <v>212134</v>
      </c>
      <c r="H139" s="34" t="s">
        <v>862</v>
      </c>
      <c r="I139" s="34" t="s">
        <v>842</v>
      </c>
      <c r="J139" s="141" t="s">
        <v>395</v>
      </c>
      <c r="AA139" s="34"/>
      <c r="AB139" s="34"/>
      <c r="AC139" s="34"/>
      <c r="AD139" s="34"/>
      <c r="AE139" s="34"/>
      <c r="AF139" s="34"/>
      <c r="AG139" s="88"/>
      <c r="AH139" s="88" t="s">
        <v>843</v>
      </c>
      <c r="AI139" s="88"/>
      <c r="AJ139" s="88"/>
      <c r="AK139" s="88" t="s">
        <v>50</v>
      </c>
      <c r="AL139" s="88"/>
      <c r="AM139" s="88"/>
      <c r="AN139" s="88"/>
      <c r="AO139" s="88"/>
      <c r="AP139" s="88"/>
      <c r="AQ139" s="88"/>
      <c r="AR139" s="88"/>
      <c r="AS139" s="88"/>
      <c r="AT139" s="88"/>
      <c r="AU139" s="88"/>
      <c r="AV139" s="88"/>
      <c r="AW139" s="88"/>
      <c r="AX139" s="88"/>
      <c r="AY139" s="89" t="s">
        <v>50</v>
      </c>
    </row>
    <row r="140" spans="5:51" ht="30">
      <c r="E140" s="34" t="s">
        <v>336</v>
      </c>
      <c r="F140" s="80">
        <v>44702</v>
      </c>
      <c r="G140" s="34">
        <v>211553</v>
      </c>
      <c r="H140" s="34" t="s">
        <v>887</v>
      </c>
      <c r="I140" s="34" t="s">
        <v>285</v>
      </c>
      <c r="J140" s="141" t="s">
        <v>395</v>
      </c>
      <c r="AA140" s="31"/>
      <c r="AB140" s="34"/>
      <c r="AC140" s="34"/>
      <c r="AD140" s="34"/>
      <c r="AE140" s="34"/>
      <c r="AF140" s="34"/>
      <c r="AG140" s="34"/>
      <c r="AH140" s="88" t="s">
        <v>888</v>
      </c>
      <c r="AI140" s="88" t="s">
        <v>904</v>
      </c>
      <c r="AJ140" s="88"/>
      <c r="AK140" s="88"/>
      <c r="AL140" s="88"/>
      <c r="AM140" s="88"/>
      <c r="AN140" s="88"/>
      <c r="AO140" s="88"/>
      <c r="AP140" s="88"/>
      <c r="AQ140" s="88"/>
      <c r="AR140" s="88"/>
      <c r="AS140" s="88"/>
      <c r="AT140" s="88"/>
      <c r="AU140" s="88"/>
      <c r="AV140" s="88"/>
      <c r="AW140" s="88"/>
      <c r="AX140" s="88"/>
      <c r="AY140" s="89" t="s">
        <v>50</v>
      </c>
    </row>
    <row r="141" spans="5:51" ht="75">
      <c r="E141" s="34" t="s">
        <v>338</v>
      </c>
      <c r="F141" s="80">
        <v>44702</v>
      </c>
      <c r="G141" s="119">
        <v>212237</v>
      </c>
      <c r="H141" s="119" t="s">
        <v>889</v>
      </c>
      <c r="I141" s="119" t="s">
        <v>842</v>
      </c>
      <c r="J141" s="141" t="s">
        <v>395</v>
      </c>
      <c r="AA141" s="34"/>
      <c r="AB141" s="34"/>
      <c r="AC141" s="34"/>
      <c r="AD141" s="34"/>
      <c r="AE141" s="34"/>
      <c r="AF141" s="34"/>
      <c r="AG141" s="34"/>
      <c r="AH141" s="88" t="s">
        <v>892</v>
      </c>
      <c r="AI141" s="88"/>
      <c r="AJ141" s="88" t="s">
        <v>924</v>
      </c>
      <c r="AK141" s="88" t="s">
        <v>50</v>
      </c>
      <c r="AL141" s="88"/>
      <c r="AM141" s="88"/>
      <c r="AN141" s="88"/>
      <c r="AO141" s="88"/>
      <c r="AP141" s="88"/>
      <c r="AQ141" s="88"/>
      <c r="AR141" s="88"/>
      <c r="AS141" s="88"/>
      <c r="AT141" s="88"/>
      <c r="AU141" s="88"/>
      <c r="AV141" s="88"/>
      <c r="AW141" s="88"/>
      <c r="AX141" s="88"/>
      <c r="AY141" s="89" t="s">
        <v>50</v>
      </c>
    </row>
    <row r="142" spans="5:51" ht="75">
      <c r="E142" s="34" t="s">
        <v>336</v>
      </c>
      <c r="F142" s="80">
        <v>44704</v>
      </c>
      <c r="G142" s="34">
        <v>212579</v>
      </c>
      <c r="H142" s="34" t="s">
        <v>923</v>
      </c>
      <c r="I142" s="34" t="s">
        <v>925</v>
      </c>
      <c r="J142" s="115" t="s">
        <v>395</v>
      </c>
      <c r="AA142" s="31"/>
      <c r="AB142" s="31"/>
      <c r="AC142" s="31"/>
      <c r="AD142" s="31"/>
      <c r="AE142" s="31"/>
      <c r="AF142" s="31"/>
      <c r="AG142" s="31"/>
      <c r="AH142" s="31"/>
      <c r="AI142" s="31"/>
      <c r="AJ142" s="88" t="s">
        <v>924</v>
      </c>
      <c r="AK142" s="88"/>
      <c r="AL142" s="88"/>
      <c r="AM142" s="88" t="s">
        <v>50</v>
      </c>
      <c r="AN142" s="88"/>
      <c r="AO142" s="88"/>
      <c r="AP142" s="88"/>
      <c r="AQ142" s="88"/>
      <c r="AR142" s="88"/>
      <c r="AS142" s="88"/>
      <c r="AT142" s="88"/>
      <c r="AU142" s="88"/>
      <c r="AV142" s="88"/>
      <c r="AW142" s="88"/>
      <c r="AX142" s="88"/>
      <c r="AY142" s="89" t="s">
        <v>50</v>
      </c>
    </row>
    <row r="143" spans="5:51">
      <c r="E143" s="34" t="s">
        <v>339</v>
      </c>
      <c r="F143" s="80">
        <v>44704</v>
      </c>
      <c r="G143" s="34">
        <v>212489</v>
      </c>
      <c r="H143" s="34" t="s">
        <v>926</v>
      </c>
      <c r="I143" s="34" t="s">
        <v>233</v>
      </c>
      <c r="J143" s="115" t="s">
        <v>395</v>
      </c>
      <c r="AD143" s="31"/>
      <c r="AE143" s="31"/>
      <c r="AF143" s="31"/>
      <c r="AG143" s="31"/>
      <c r="AH143" s="31"/>
      <c r="AI143" s="31"/>
      <c r="AJ143" s="89" t="s">
        <v>927</v>
      </c>
      <c r="AK143" s="89"/>
      <c r="AL143" s="89"/>
      <c r="AM143" s="89" t="s">
        <v>50</v>
      </c>
      <c r="AN143" s="89"/>
      <c r="AO143" s="89"/>
      <c r="AP143" s="89"/>
      <c r="AQ143" s="89"/>
      <c r="AR143" s="89"/>
      <c r="AS143" s="89"/>
      <c r="AT143" s="89"/>
      <c r="AU143" s="89"/>
      <c r="AV143" s="89"/>
      <c r="AW143" s="89"/>
      <c r="AX143" s="89"/>
      <c r="AY143" s="89" t="s">
        <v>50</v>
      </c>
    </row>
    <row r="144" spans="5:51" ht="30">
      <c r="E144" s="34" t="s">
        <v>339</v>
      </c>
      <c r="F144" s="80">
        <v>44704</v>
      </c>
      <c r="G144" s="34">
        <v>212380</v>
      </c>
      <c r="H144" s="34" t="s">
        <v>928</v>
      </c>
      <c r="I144" s="34" t="s">
        <v>842</v>
      </c>
      <c r="J144" s="116" t="s">
        <v>395</v>
      </c>
      <c r="AD144" s="31"/>
      <c r="AE144" s="31"/>
      <c r="AF144" s="31"/>
      <c r="AG144" s="31"/>
      <c r="AH144" s="31"/>
      <c r="AI144" s="31"/>
      <c r="AJ144" s="88" t="s">
        <v>843</v>
      </c>
      <c r="AK144" s="88"/>
      <c r="AL144" s="88" t="s">
        <v>1020</v>
      </c>
      <c r="AM144" s="88" t="s">
        <v>50</v>
      </c>
      <c r="AN144" s="88"/>
      <c r="AO144" s="88"/>
      <c r="AP144" s="88"/>
      <c r="AQ144" s="88"/>
      <c r="AR144" s="88"/>
      <c r="AS144" s="88"/>
      <c r="AT144" s="88"/>
      <c r="AU144" s="88"/>
      <c r="AV144" s="88"/>
      <c r="AW144" s="88"/>
      <c r="AX144" s="88"/>
      <c r="AY144" s="89" t="s">
        <v>50</v>
      </c>
    </row>
    <row r="145" spans="5:51" ht="30">
      <c r="E145" s="34" t="s">
        <v>339</v>
      </c>
      <c r="F145" s="80">
        <v>44704</v>
      </c>
      <c r="G145" s="34">
        <v>212859</v>
      </c>
      <c r="H145" s="34" t="s">
        <v>237</v>
      </c>
      <c r="I145" s="34" t="s">
        <v>842</v>
      </c>
      <c r="J145" s="116" t="s">
        <v>395</v>
      </c>
      <c r="AD145" s="34"/>
      <c r="AE145" s="34"/>
      <c r="AF145" s="34"/>
      <c r="AG145" s="34"/>
      <c r="AH145" s="34"/>
      <c r="AI145" s="34"/>
      <c r="AJ145" s="88" t="s">
        <v>843</v>
      </c>
      <c r="AK145" s="88"/>
      <c r="AL145" s="88" t="s">
        <v>50</v>
      </c>
      <c r="AM145" s="88"/>
      <c r="AN145" s="88"/>
      <c r="AO145" s="88"/>
      <c r="AP145" s="88"/>
      <c r="AQ145" s="88"/>
      <c r="AR145" s="88"/>
      <c r="AS145" s="88"/>
      <c r="AT145" s="88"/>
      <c r="AU145" s="88"/>
      <c r="AV145" s="88"/>
      <c r="AW145" s="88"/>
      <c r="AX145" s="88"/>
      <c r="AY145" s="89" t="s">
        <v>50</v>
      </c>
    </row>
    <row r="146" spans="5:51" ht="60">
      <c r="E146" s="34" t="s">
        <v>339</v>
      </c>
      <c r="F146" s="80">
        <v>44704</v>
      </c>
      <c r="G146" s="34">
        <v>213327</v>
      </c>
      <c r="H146" s="34" t="s">
        <v>988</v>
      </c>
      <c r="I146" s="34" t="s">
        <v>842</v>
      </c>
      <c r="J146" s="116" t="s">
        <v>395</v>
      </c>
      <c r="AE146" s="34"/>
      <c r="AF146" s="34"/>
      <c r="AG146" s="34"/>
      <c r="AH146" s="34"/>
      <c r="AI146" s="34"/>
      <c r="AJ146" s="34"/>
      <c r="AK146" s="34" t="s">
        <v>989</v>
      </c>
      <c r="AL146" s="88" t="s">
        <v>1017</v>
      </c>
      <c r="AM146" s="88"/>
      <c r="AN146" s="88"/>
      <c r="AO146" s="88"/>
      <c r="AP146" s="88"/>
      <c r="AQ146" s="88"/>
      <c r="AR146" s="88"/>
      <c r="AS146" s="88"/>
      <c r="AT146" s="88"/>
      <c r="AU146" s="88"/>
      <c r="AV146" s="88"/>
      <c r="AW146" s="88"/>
      <c r="AX146" s="88"/>
      <c r="AY146" s="89" t="s">
        <v>50</v>
      </c>
    </row>
    <row r="147" spans="5:51" ht="60">
      <c r="E147" s="34" t="s">
        <v>334</v>
      </c>
      <c r="F147" s="80">
        <v>44706</v>
      </c>
      <c r="G147" s="34">
        <v>213605</v>
      </c>
      <c r="H147" s="34" t="s">
        <v>1002</v>
      </c>
      <c r="I147" s="34" t="s">
        <v>1003</v>
      </c>
      <c r="J147" s="194" t="s">
        <v>395</v>
      </c>
      <c r="AE147" s="31"/>
      <c r="AF147" s="31"/>
      <c r="AG147" s="31"/>
      <c r="AH147" s="31"/>
      <c r="AI147" s="31"/>
      <c r="AJ147" s="31"/>
      <c r="AK147" s="34"/>
      <c r="AL147" s="88" t="s">
        <v>1004</v>
      </c>
      <c r="AM147" s="88" t="s">
        <v>50</v>
      </c>
      <c r="AN147" s="88"/>
      <c r="AO147" s="88"/>
      <c r="AP147" s="88"/>
      <c r="AQ147" s="88"/>
      <c r="AR147" s="88"/>
      <c r="AS147" s="88"/>
      <c r="AT147" s="88"/>
      <c r="AU147" s="88"/>
      <c r="AV147" s="88"/>
      <c r="AW147" s="88"/>
      <c r="AX147" s="88"/>
      <c r="AY147" s="89" t="s">
        <v>50</v>
      </c>
    </row>
    <row r="148" spans="5:51" ht="60">
      <c r="E148" s="34" t="s">
        <v>334</v>
      </c>
      <c r="F148" s="80">
        <v>44706</v>
      </c>
      <c r="G148" s="34">
        <v>213621</v>
      </c>
      <c r="H148" s="34" t="s">
        <v>1005</v>
      </c>
      <c r="I148" s="34" t="s">
        <v>1003</v>
      </c>
      <c r="J148" s="194" t="s">
        <v>1008</v>
      </c>
      <c r="AE148" s="31"/>
      <c r="AF148" s="31"/>
      <c r="AG148" s="31"/>
      <c r="AH148" s="31"/>
      <c r="AI148" s="31"/>
      <c r="AJ148" s="31"/>
      <c r="AK148" s="34"/>
      <c r="AL148" s="88" t="s">
        <v>1004</v>
      </c>
      <c r="AM148" s="88"/>
      <c r="AN148" s="88"/>
      <c r="AO148" s="88" t="s">
        <v>50</v>
      </c>
      <c r="AP148" s="88"/>
      <c r="AQ148" s="88"/>
      <c r="AR148" s="88"/>
      <c r="AS148" s="88"/>
      <c r="AT148" s="88"/>
      <c r="AU148" s="88"/>
      <c r="AV148" s="88"/>
      <c r="AW148" s="88"/>
      <c r="AX148" s="88"/>
      <c r="AY148" s="89" t="s">
        <v>50</v>
      </c>
    </row>
    <row r="149" spans="5:51" ht="60">
      <c r="E149" s="34" t="s">
        <v>334</v>
      </c>
      <c r="F149" s="80">
        <v>44706</v>
      </c>
      <c r="G149" s="34">
        <v>213660</v>
      </c>
      <c r="H149" s="34" t="s">
        <v>1006</v>
      </c>
      <c r="I149" s="34" t="s">
        <v>1007</v>
      </c>
      <c r="J149" s="194" t="s">
        <v>395</v>
      </c>
      <c r="AF149" s="31"/>
      <c r="AG149" s="31"/>
      <c r="AH149" s="31"/>
      <c r="AI149" s="31"/>
      <c r="AJ149" s="31"/>
      <c r="AK149" s="34"/>
      <c r="AL149" s="88" t="s">
        <v>1004</v>
      </c>
      <c r="AM149" s="88"/>
      <c r="AN149" s="88"/>
      <c r="AO149" s="88" t="s">
        <v>50</v>
      </c>
      <c r="AP149" s="88"/>
      <c r="AQ149" s="88"/>
      <c r="AR149" s="88"/>
      <c r="AS149" s="88"/>
      <c r="AT149" s="88"/>
      <c r="AU149" s="88"/>
      <c r="AV149" s="88"/>
      <c r="AW149" s="88"/>
      <c r="AX149" s="88"/>
      <c r="AY149" s="89" t="s">
        <v>50</v>
      </c>
    </row>
    <row r="150" spans="5:51" ht="60">
      <c r="E150" s="34" t="s">
        <v>334</v>
      </c>
      <c r="F150" s="118">
        <v>44706</v>
      </c>
      <c r="G150" s="119">
        <v>213555</v>
      </c>
      <c r="H150" s="119" t="s">
        <v>507</v>
      </c>
      <c r="I150" s="119" t="s">
        <v>461</v>
      </c>
      <c r="J150" s="194" t="s">
        <v>395</v>
      </c>
      <c r="AF150" s="31"/>
      <c r="AG150" s="31"/>
      <c r="AH150" s="31"/>
      <c r="AI150" s="31"/>
      <c r="AJ150" s="31"/>
      <c r="AK150" s="34"/>
      <c r="AL150" s="88" t="s">
        <v>1004</v>
      </c>
      <c r="AM150" s="88"/>
      <c r="AN150" s="88"/>
      <c r="AO150" s="88" t="s">
        <v>50</v>
      </c>
      <c r="AP150" s="88"/>
      <c r="AQ150" s="88"/>
      <c r="AR150" s="88"/>
      <c r="AS150" s="88"/>
      <c r="AT150" s="88"/>
      <c r="AU150" s="88"/>
      <c r="AV150" s="88"/>
      <c r="AW150" s="88"/>
      <c r="AX150" s="88"/>
      <c r="AY150" s="89" t="s">
        <v>50</v>
      </c>
    </row>
    <row r="151" spans="5:51" ht="60">
      <c r="E151" s="34" t="s">
        <v>339</v>
      </c>
      <c r="F151" s="80">
        <v>44706</v>
      </c>
      <c r="G151" s="34">
        <v>213769</v>
      </c>
      <c r="H151" s="34" t="s">
        <v>1009</v>
      </c>
      <c r="I151" s="34" t="s">
        <v>1010</v>
      </c>
      <c r="J151" s="194" t="s">
        <v>395</v>
      </c>
      <c r="AF151" s="31"/>
      <c r="AG151" s="31"/>
      <c r="AH151" s="31"/>
      <c r="AI151" s="31"/>
      <c r="AJ151" s="31"/>
      <c r="AK151" s="34"/>
      <c r="AL151" s="88" t="s">
        <v>1004</v>
      </c>
      <c r="AM151" s="88"/>
      <c r="AN151" s="115"/>
      <c r="AO151" s="115"/>
      <c r="AP151" s="115"/>
      <c r="AQ151" s="115"/>
      <c r="AR151" s="115"/>
      <c r="AS151" s="115"/>
      <c r="AT151" s="115"/>
      <c r="AU151" s="115"/>
      <c r="AV151" s="115"/>
      <c r="AW151" s="115"/>
      <c r="AX151" s="115"/>
      <c r="AY151" s="223" t="s">
        <v>49</v>
      </c>
    </row>
    <row r="152" spans="5:51" ht="75">
      <c r="E152" s="34" t="s">
        <v>337</v>
      </c>
      <c r="F152" s="80">
        <v>44706</v>
      </c>
      <c r="G152" s="34">
        <v>213383</v>
      </c>
      <c r="H152" s="34" t="s">
        <v>1011</v>
      </c>
      <c r="I152" s="34" t="s">
        <v>1012</v>
      </c>
      <c r="J152" s="194" t="s">
        <v>395</v>
      </c>
      <c r="AF152" s="155"/>
      <c r="AG152" s="119"/>
      <c r="AH152" s="119"/>
      <c r="AI152" s="119"/>
      <c r="AJ152" s="119"/>
      <c r="AK152" s="112"/>
      <c r="AL152" s="141" t="s">
        <v>1016</v>
      </c>
      <c r="AM152" s="120"/>
      <c r="AN152" s="194"/>
      <c r="AO152" s="194"/>
      <c r="AP152" s="194"/>
      <c r="AQ152" s="194"/>
      <c r="AR152" s="194"/>
      <c r="AS152" s="194"/>
      <c r="AT152" s="194"/>
      <c r="AU152" s="194"/>
      <c r="AV152" s="194"/>
      <c r="AW152" s="194"/>
      <c r="AX152" s="194"/>
      <c r="AY152" s="110" t="s">
        <v>50</v>
      </c>
    </row>
    <row r="153" spans="5:51" ht="30">
      <c r="E153" s="34" t="s">
        <v>339</v>
      </c>
      <c r="F153" s="80">
        <v>44706</v>
      </c>
      <c r="G153" s="34">
        <v>213796</v>
      </c>
      <c r="H153" s="34" t="s">
        <v>237</v>
      </c>
      <c r="I153" s="34" t="s">
        <v>1013</v>
      </c>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88" t="s">
        <v>1030</v>
      </c>
      <c r="AM153" s="88" t="s">
        <v>1020</v>
      </c>
      <c r="AN153" s="88"/>
      <c r="AO153" s="88" t="s">
        <v>50</v>
      </c>
      <c r="AP153" s="88"/>
      <c r="AQ153" s="88"/>
      <c r="AR153" s="88"/>
      <c r="AS153" s="88"/>
      <c r="AT153" s="88"/>
      <c r="AU153" s="88"/>
      <c r="AV153" s="88"/>
      <c r="AW153" s="88"/>
      <c r="AX153" s="88"/>
      <c r="AY153" s="89" t="s">
        <v>50</v>
      </c>
    </row>
    <row r="154" spans="5:51" ht="60">
      <c r="E154" s="34" t="s">
        <v>339</v>
      </c>
      <c r="F154" s="80">
        <v>44706</v>
      </c>
      <c r="G154" s="34">
        <v>213798</v>
      </c>
      <c r="H154" s="34" t="s">
        <v>237</v>
      </c>
      <c r="I154" s="34" t="s">
        <v>1014</v>
      </c>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88" t="s">
        <v>1015</v>
      </c>
      <c r="AM154" s="88"/>
      <c r="AN154" s="88"/>
      <c r="AO154" s="88" t="s">
        <v>50</v>
      </c>
      <c r="AP154" s="88"/>
      <c r="AQ154" s="88"/>
      <c r="AR154" s="88"/>
      <c r="AS154" s="88"/>
      <c r="AT154" s="88"/>
      <c r="AU154" s="88"/>
      <c r="AV154" s="88"/>
      <c r="AW154" s="88"/>
      <c r="AX154" s="88"/>
      <c r="AY154" s="89" t="s">
        <v>50</v>
      </c>
    </row>
    <row r="155" spans="5:51" ht="75">
      <c r="E155" s="31" t="s">
        <v>339</v>
      </c>
      <c r="F155" s="76">
        <v>44706</v>
      </c>
      <c r="G155" s="31">
        <v>213920</v>
      </c>
      <c r="H155" s="31" t="s">
        <v>1018</v>
      </c>
      <c r="I155" s="31" t="s">
        <v>779</v>
      </c>
      <c r="J155" s="88" t="s">
        <v>395</v>
      </c>
      <c r="AF155" s="207"/>
      <c r="AG155" s="207"/>
      <c r="AH155" s="207"/>
      <c r="AI155" s="207"/>
      <c r="AJ155" s="207"/>
      <c r="AK155" s="31"/>
      <c r="AL155" s="88" t="s">
        <v>1019</v>
      </c>
      <c r="AM155" s="88"/>
      <c r="AN155" s="88"/>
      <c r="AO155" s="88"/>
      <c r="AP155" s="88"/>
      <c r="AQ155" s="88"/>
      <c r="AR155" s="88"/>
      <c r="AS155" s="88"/>
      <c r="AT155" s="88"/>
      <c r="AU155" s="88"/>
      <c r="AV155" s="88"/>
      <c r="AW155" s="88"/>
      <c r="AX155" s="88"/>
      <c r="AY155" s="31" t="s">
        <v>49</v>
      </c>
    </row>
    <row r="156" spans="5:51" ht="60">
      <c r="E156" s="34" t="s">
        <v>855</v>
      </c>
      <c r="F156" s="80">
        <v>44706</v>
      </c>
      <c r="G156" s="34">
        <v>213936</v>
      </c>
      <c r="H156" s="34" t="s">
        <v>277</v>
      </c>
      <c r="I156" s="34" t="s">
        <v>1021</v>
      </c>
      <c r="J156" s="88" t="s">
        <v>395</v>
      </c>
      <c r="AF156" s="31"/>
      <c r="AG156" s="31"/>
      <c r="AH156" s="31"/>
      <c r="AI156" s="31"/>
      <c r="AJ156" s="31"/>
      <c r="AK156" s="34"/>
      <c r="AL156" s="88" t="s">
        <v>1004</v>
      </c>
      <c r="AM156" s="88" t="s">
        <v>395</v>
      </c>
      <c r="AN156" s="88"/>
      <c r="AO156" s="88"/>
      <c r="AP156" s="88" t="s">
        <v>50</v>
      </c>
      <c r="AQ156" s="88"/>
      <c r="AR156" s="88"/>
      <c r="AS156" s="88"/>
      <c r="AT156" s="88"/>
      <c r="AU156" s="88"/>
      <c r="AV156" s="88"/>
      <c r="AW156" s="88"/>
      <c r="AX156" s="88"/>
      <c r="AY156" s="89" t="s">
        <v>50</v>
      </c>
    </row>
    <row r="157" spans="5:51" ht="60">
      <c r="E157" s="34" t="s">
        <v>339</v>
      </c>
      <c r="F157" s="80">
        <v>44706</v>
      </c>
      <c r="G157" s="34">
        <v>213990</v>
      </c>
      <c r="H157" s="34" t="s">
        <v>487</v>
      </c>
      <c r="I157" s="34" t="s">
        <v>779</v>
      </c>
      <c r="J157" s="88" t="s">
        <v>395</v>
      </c>
      <c r="AF157" s="31"/>
      <c r="AG157" s="31"/>
      <c r="AH157" s="31"/>
      <c r="AI157" s="31"/>
      <c r="AJ157" s="31"/>
      <c r="AK157" s="34"/>
      <c r="AL157" s="88" t="s">
        <v>1004</v>
      </c>
      <c r="AM157" s="88"/>
      <c r="AN157" s="88" t="s">
        <v>50</v>
      </c>
      <c r="AO157" s="88"/>
      <c r="AP157" s="88"/>
      <c r="AQ157" s="88"/>
      <c r="AR157" s="88"/>
      <c r="AS157" s="88"/>
      <c r="AT157" s="88"/>
      <c r="AU157" s="88"/>
      <c r="AV157" s="88"/>
      <c r="AW157" s="88"/>
      <c r="AX157" s="88"/>
      <c r="AY157" s="89" t="s">
        <v>50</v>
      </c>
    </row>
    <row r="158" spans="5:51" ht="60">
      <c r="E158" s="34" t="s">
        <v>334</v>
      </c>
      <c r="F158" s="80">
        <v>44707</v>
      </c>
      <c r="G158" s="34">
        <v>213797</v>
      </c>
      <c r="H158" s="34" t="s">
        <v>1043</v>
      </c>
      <c r="I158" s="34" t="s">
        <v>1044</v>
      </c>
      <c r="J158" s="88" t="s">
        <v>395</v>
      </c>
      <c r="AK158" s="34"/>
      <c r="AL158" s="34"/>
      <c r="AM158" s="88" t="s">
        <v>1004</v>
      </c>
      <c r="AN158" s="88"/>
      <c r="AO158" s="88" t="s">
        <v>50</v>
      </c>
      <c r="AP158" s="88"/>
      <c r="AQ158" s="88"/>
      <c r="AR158" s="88"/>
      <c r="AS158" s="88"/>
      <c r="AT158" s="88"/>
      <c r="AU158" s="88"/>
      <c r="AV158" s="88"/>
      <c r="AW158" s="88"/>
      <c r="AX158" s="88"/>
      <c r="AY158" s="89" t="s">
        <v>50</v>
      </c>
    </row>
    <row r="159" spans="5:51" ht="90">
      <c r="E159" s="34" t="s">
        <v>338</v>
      </c>
      <c r="F159" s="80">
        <v>44707</v>
      </c>
      <c r="G159" s="34">
        <v>214211</v>
      </c>
      <c r="H159" s="34" t="s">
        <v>1045</v>
      </c>
      <c r="I159" s="34" t="s">
        <v>1012</v>
      </c>
      <c r="J159" s="194" t="s">
        <v>395</v>
      </c>
      <c r="AK159" s="34"/>
      <c r="AL159" s="34"/>
      <c r="AM159" s="88" t="s">
        <v>1051</v>
      </c>
      <c r="AN159" s="88" t="s">
        <v>1082</v>
      </c>
      <c r="AO159" s="88"/>
      <c r="AP159" s="88"/>
      <c r="AQ159" s="88"/>
      <c r="AR159" s="88"/>
      <c r="AS159" s="88"/>
      <c r="AT159" s="88"/>
      <c r="AU159" s="88"/>
      <c r="AV159" s="88"/>
      <c r="AW159" s="88"/>
      <c r="AX159" s="88"/>
      <c r="AY159" s="89" t="s">
        <v>50</v>
      </c>
    </row>
    <row r="160" spans="5:51" ht="90">
      <c r="E160" s="34" t="s">
        <v>338</v>
      </c>
      <c r="F160" s="80">
        <v>44707</v>
      </c>
      <c r="G160" s="34">
        <v>214044</v>
      </c>
      <c r="H160" s="34" t="s">
        <v>1046</v>
      </c>
      <c r="I160" s="34" t="s">
        <v>1047</v>
      </c>
      <c r="J160" s="194" t="s">
        <v>395</v>
      </c>
      <c r="AK160" s="87"/>
      <c r="AL160" s="34"/>
      <c r="AM160" s="88" t="s">
        <v>1069</v>
      </c>
      <c r="AN160" s="88" t="s">
        <v>1095</v>
      </c>
      <c r="AO160" s="88"/>
      <c r="AP160" s="88"/>
      <c r="AQ160" s="88"/>
      <c r="AR160" s="88"/>
      <c r="AS160" s="88"/>
      <c r="AT160" s="88"/>
      <c r="AU160" s="88"/>
      <c r="AV160" s="88"/>
      <c r="AW160" s="88"/>
      <c r="AX160" s="88"/>
      <c r="AY160" s="89" t="s">
        <v>50</v>
      </c>
    </row>
    <row r="161" spans="5:53" ht="60">
      <c r="E161" s="34" t="s">
        <v>334</v>
      </c>
      <c r="F161" s="80">
        <v>44707</v>
      </c>
      <c r="G161" s="34">
        <v>212954</v>
      </c>
      <c r="H161" s="34" t="s">
        <v>1048</v>
      </c>
      <c r="I161" s="34" t="s">
        <v>1049</v>
      </c>
      <c r="J161" s="194" t="s">
        <v>395</v>
      </c>
      <c r="AK161" s="34"/>
      <c r="AL161" s="34"/>
      <c r="AM161" s="88" t="s">
        <v>1004</v>
      </c>
      <c r="AN161" s="88"/>
      <c r="AO161" s="88" t="s">
        <v>50</v>
      </c>
      <c r="AP161" s="88"/>
      <c r="AQ161" s="88"/>
      <c r="AR161" s="88"/>
      <c r="AS161" s="88"/>
      <c r="AT161" s="88"/>
      <c r="AU161" s="88"/>
      <c r="AV161" s="88"/>
      <c r="AW161" s="88"/>
      <c r="AX161" s="88"/>
      <c r="AY161" s="89" t="s">
        <v>50</v>
      </c>
    </row>
    <row r="162" spans="5:53" ht="90">
      <c r="E162" s="34" t="s">
        <v>338</v>
      </c>
      <c r="F162" s="80">
        <v>44707</v>
      </c>
      <c r="G162" s="34">
        <v>214035</v>
      </c>
      <c r="H162" s="34" t="s">
        <v>442</v>
      </c>
      <c r="I162" s="34" t="s">
        <v>1050</v>
      </c>
      <c r="J162" s="194" t="s">
        <v>395</v>
      </c>
      <c r="AK162" s="34"/>
      <c r="AL162" s="87"/>
      <c r="AM162" s="108" t="s">
        <v>1004</v>
      </c>
      <c r="AN162" s="141" t="s">
        <v>1096</v>
      </c>
      <c r="AO162" s="88"/>
      <c r="AP162" s="88"/>
      <c r="AQ162" s="88"/>
      <c r="AR162" s="88"/>
      <c r="AS162" s="88"/>
      <c r="AT162" s="88"/>
      <c r="AU162" s="88"/>
      <c r="AV162" s="88"/>
      <c r="AW162" s="88"/>
      <c r="AX162" s="88"/>
      <c r="AY162" s="89" t="s">
        <v>50</v>
      </c>
      <c r="AZ162" s="255" t="s">
        <v>1056</v>
      </c>
      <c r="BA162" s="34" t="s">
        <v>1089</v>
      </c>
    </row>
    <row r="163" spans="5:53" ht="60">
      <c r="E163" s="34" t="s">
        <v>338</v>
      </c>
      <c r="F163" s="80">
        <v>44707</v>
      </c>
      <c r="G163" s="34">
        <v>214146</v>
      </c>
      <c r="H163" s="34" t="s">
        <v>720</v>
      </c>
      <c r="I163" s="34" t="s">
        <v>675</v>
      </c>
      <c r="J163" s="194" t="s">
        <v>395</v>
      </c>
      <c r="AK163" s="34"/>
      <c r="AL163" s="34"/>
      <c r="AM163" s="88" t="s">
        <v>1004</v>
      </c>
      <c r="AN163" s="88" t="s">
        <v>450</v>
      </c>
      <c r="AO163" s="88" t="s">
        <v>50</v>
      </c>
      <c r="AP163" s="88"/>
      <c r="AQ163" s="88"/>
      <c r="AR163" s="88"/>
      <c r="AS163" s="88"/>
      <c r="AT163" s="88"/>
      <c r="AU163" s="88"/>
      <c r="AV163" s="88"/>
      <c r="AW163" s="88"/>
      <c r="AX163" s="88"/>
      <c r="AY163" s="89" t="s">
        <v>50</v>
      </c>
    </row>
    <row r="164" spans="5:53" ht="90">
      <c r="E164" s="34" t="s">
        <v>338</v>
      </c>
      <c r="F164" s="80">
        <v>44707</v>
      </c>
      <c r="G164" s="34">
        <v>214002</v>
      </c>
      <c r="H164" s="34" t="s">
        <v>1046</v>
      </c>
      <c r="I164" s="34" t="s">
        <v>842</v>
      </c>
      <c r="J164" s="194" t="s">
        <v>395</v>
      </c>
      <c r="AK164" s="119"/>
      <c r="AL164" s="119"/>
      <c r="AM164" s="88" t="s">
        <v>1071</v>
      </c>
      <c r="AN164" s="88"/>
      <c r="AO164" s="88"/>
      <c r="AP164" s="88"/>
      <c r="AQ164" s="88"/>
      <c r="AR164" s="88"/>
      <c r="AS164" s="88"/>
      <c r="AT164" s="88"/>
      <c r="AU164" s="88"/>
      <c r="AV164" s="88"/>
      <c r="AW164" s="88"/>
      <c r="AX164" s="88"/>
      <c r="AY164" s="89" t="s">
        <v>50</v>
      </c>
    </row>
    <row r="165" spans="5:53" ht="60">
      <c r="E165" s="34" t="s">
        <v>855</v>
      </c>
      <c r="F165" s="80">
        <v>44707</v>
      </c>
      <c r="G165" s="34">
        <v>213991</v>
      </c>
      <c r="H165" s="34" t="s">
        <v>1055</v>
      </c>
      <c r="I165" s="34" t="s">
        <v>1054</v>
      </c>
      <c r="J165" s="88" t="s">
        <v>395</v>
      </c>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88" t="s">
        <v>1004</v>
      </c>
      <c r="AN165" s="88"/>
      <c r="AO165" s="88" t="s">
        <v>1124</v>
      </c>
      <c r="AP165" s="88" t="s">
        <v>50</v>
      </c>
      <c r="AQ165" s="88"/>
      <c r="AR165" s="88"/>
      <c r="AS165" s="88"/>
      <c r="AT165" s="88"/>
      <c r="AU165" s="88"/>
      <c r="AV165" s="88"/>
      <c r="AW165" s="88"/>
      <c r="AX165" s="88"/>
      <c r="AY165" s="89" t="s">
        <v>50</v>
      </c>
    </row>
    <row r="166" spans="5:53" ht="30">
      <c r="E166" s="34" t="s">
        <v>336</v>
      </c>
      <c r="F166" s="80">
        <v>44707</v>
      </c>
      <c r="G166" s="34">
        <v>212594</v>
      </c>
      <c r="H166" s="34" t="s">
        <v>256</v>
      </c>
      <c r="I166" s="34" t="s">
        <v>229</v>
      </c>
      <c r="J166" s="88" t="s">
        <v>395</v>
      </c>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34"/>
      <c r="AL166" s="34"/>
      <c r="AM166" s="141" t="s">
        <v>177</v>
      </c>
      <c r="AN166" s="88" t="s">
        <v>1088</v>
      </c>
      <c r="AO166" s="88"/>
      <c r="AP166" s="88"/>
      <c r="AQ166" s="88"/>
      <c r="AR166" s="88"/>
      <c r="AS166" s="88"/>
      <c r="AT166" s="88"/>
      <c r="AU166" s="88"/>
      <c r="AV166" s="88"/>
      <c r="AW166" s="88"/>
      <c r="AX166" s="88"/>
      <c r="AY166" s="89" t="s">
        <v>50</v>
      </c>
    </row>
    <row r="167" spans="5:53" ht="75">
      <c r="E167" s="112" t="s">
        <v>336</v>
      </c>
      <c r="F167" s="80">
        <v>44707</v>
      </c>
      <c r="G167" s="34">
        <v>214027</v>
      </c>
      <c r="H167" s="34" t="s">
        <v>725</v>
      </c>
      <c r="I167" s="34" t="s">
        <v>1060</v>
      </c>
      <c r="J167" s="88" t="s">
        <v>395</v>
      </c>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19"/>
      <c r="AL167" s="119"/>
      <c r="AM167" s="120" t="s">
        <v>1075</v>
      </c>
      <c r="AN167" s="120"/>
      <c r="AO167" s="88" t="s">
        <v>50</v>
      </c>
      <c r="AP167" s="88"/>
      <c r="AQ167" s="88"/>
      <c r="AR167" s="88"/>
      <c r="AS167" s="88"/>
      <c r="AT167" s="88"/>
      <c r="AU167" s="88"/>
      <c r="AV167" s="88"/>
      <c r="AW167" s="88"/>
      <c r="AX167" s="88"/>
      <c r="AY167" s="89" t="s">
        <v>50</v>
      </c>
    </row>
    <row r="168" spans="5:53" ht="60">
      <c r="E168" s="112" t="s">
        <v>334</v>
      </c>
      <c r="F168" s="80">
        <v>44708</v>
      </c>
      <c r="G168" s="34">
        <v>212566</v>
      </c>
      <c r="H168" s="34" t="s">
        <v>1061</v>
      </c>
      <c r="I168" s="34" t="s">
        <v>1062</v>
      </c>
      <c r="J168" s="88" t="s">
        <v>395</v>
      </c>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34"/>
      <c r="AL168" s="34"/>
      <c r="AM168" s="88" t="s">
        <v>1004</v>
      </c>
      <c r="AN168" s="88"/>
      <c r="AO168" s="88" t="s">
        <v>50</v>
      </c>
      <c r="AP168" s="88"/>
      <c r="AQ168" s="88"/>
      <c r="AR168" s="88"/>
      <c r="AS168" s="88"/>
      <c r="AT168" s="115"/>
      <c r="AU168" s="115"/>
      <c r="AV168" s="115"/>
      <c r="AW168" s="115"/>
      <c r="AX168" s="115"/>
      <c r="AY168" s="223" t="s">
        <v>50</v>
      </c>
    </row>
    <row r="169" spans="5:53" ht="30">
      <c r="E169" s="112" t="s">
        <v>336</v>
      </c>
      <c r="F169" s="80">
        <v>44708</v>
      </c>
      <c r="G169" s="34">
        <v>212154</v>
      </c>
      <c r="H169" s="34" t="s">
        <v>1063</v>
      </c>
      <c r="I169" s="34" t="s">
        <v>229</v>
      </c>
      <c r="J169" s="88" t="s">
        <v>395</v>
      </c>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34"/>
      <c r="AL169" s="34"/>
      <c r="AM169" s="88" t="s">
        <v>1064</v>
      </c>
      <c r="AN169" s="88"/>
      <c r="AO169" s="88"/>
      <c r="AP169" s="88"/>
      <c r="AQ169" s="88" t="s">
        <v>50</v>
      </c>
      <c r="AR169" s="88"/>
      <c r="AS169" s="88"/>
      <c r="AT169" s="88"/>
      <c r="AU169" s="88"/>
      <c r="AV169" s="88"/>
      <c r="AW169" s="88"/>
      <c r="AX169" s="88"/>
      <c r="AY169" s="110" t="s">
        <v>50</v>
      </c>
    </row>
    <row r="170" spans="5:53" ht="30">
      <c r="E170" s="112" t="s">
        <v>336</v>
      </c>
      <c r="F170" s="118">
        <v>44708</v>
      </c>
      <c r="G170" s="119">
        <v>214261</v>
      </c>
      <c r="H170" s="119" t="s">
        <v>1065</v>
      </c>
      <c r="I170" s="119" t="s">
        <v>1066</v>
      </c>
      <c r="J170" s="88" t="s">
        <v>395</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31"/>
      <c r="AL170" s="31"/>
      <c r="AM170" s="88" t="s">
        <v>1084</v>
      </c>
      <c r="AN170" s="88" t="s">
        <v>1085</v>
      </c>
      <c r="AO170" s="88" t="s">
        <v>1125</v>
      </c>
      <c r="AP170" s="212"/>
      <c r="AQ170" s="212"/>
      <c r="AR170" s="212"/>
      <c r="AS170" s="88" t="s">
        <v>1198</v>
      </c>
      <c r="AT170" s="88"/>
      <c r="AU170" s="88"/>
      <c r="AV170" s="88"/>
      <c r="AW170" s="88"/>
      <c r="AX170" s="88"/>
      <c r="AY170" s="110" t="s">
        <v>50</v>
      </c>
    </row>
    <row r="171" spans="5:53" ht="60">
      <c r="E171" s="34" t="s">
        <v>339</v>
      </c>
      <c r="F171" s="80">
        <v>44708</v>
      </c>
      <c r="G171" s="34">
        <v>214365</v>
      </c>
      <c r="H171" s="34" t="s">
        <v>151</v>
      </c>
      <c r="I171" s="34" t="s">
        <v>1074</v>
      </c>
      <c r="J171" s="120" t="s">
        <v>395</v>
      </c>
      <c r="K171" s="52"/>
      <c r="L171" s="52"/>
      <c r="M171" s="52"/>
      <c r="N171" s="52"/>
      <c r="O171" s="52"/>
      <c r="P171" s="52"/>
      <c r="Q171" s="52"/>
      <c r="R171" s="52"/>
      <c r="S171" s="52"/>
      <c r="T171" s="52"/>
      <c r="U171" s="52"/>
      <c r="V171" s="52"/>
      <c r="W171" s="52"/>
      <c r="X171" s="52"/>
      <c r="Y171" s="52"/>
      <c r="Z171" s="52"/>
      <c r="AA171" s="52"/>
      <c r="AB171" s="52"/>
      <c r="AC171" s="52"/>
      <c r="AD171" s="52"/>
      <c r="AE171" s="52"/>
      <c r="AF171" s="52"/>
      <c r="AG171" s="52"/>
      <c r="AH171" s="52"/>
      <c r="AI171" s="52"/>
      <c r="AJ171" s="52"/>
      <c r="AK171" s="34"/>
      <c r="AL171" s="34"/>
      <c r="AM171" s="88" t="s">
        <v>1073</v>
      </c>
      <c r="AN171" s="88" t="s">
        <v>1004</v>
      </c>
      <c r="AO171" s="88" t="s">
        <v>50</v>
      </c>
      <c r="AP171" s="88"/>
      <c r="AQ171" s="88"/>
      <c r="AR171" s="88"/>
      <c r="AS171" s="88"/>
      <c r="AT171" s="115"/>
      <c r="AU171" s="115"/>
      <c r="AV171" s="115"/>
      <c r="AW171" s="115"/>
      <c r="AX171" s="115"/>
      <c r="AY171" s="223" t="s">
        <v>50</v>
      </c>
    </row>
    <row r="172" spans="5:53" ht="60">
      <c r="E172" s="34" t="s">
        <v>334</v>
      </c>
      <c r="F172" s="80">
        <v>44708</v>
      </c>
      <c r="G172" s="34">
        <v>214296</v>
      </c>
      <c r="H172" s="34" t="s">
        <v>321</v>
      </c>
      <c r="I172" s="34" t="s">
        <v>1077</v>
      </c>
      <c r="J172" s="89" t="s">
        <v>395</v>
      </c>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220"/>
      <c r="AK172" s="70"/>
      <c r="AL172" s="34"/>
      <c r="AM172" s="34"/>
      <c r="AN172" s="88" t="s">
        <v>1004</v>
      </c>
      <c r="AO172" s="88" t="s">
        <v>395</v>
      </c>
      <c r="AP172" s="88"/>
      <c r="AQ172" s="88" t="s">
        <v>50</v>
      </c>
      <c r="AR172" s="88"/>
      <c r="AS172" s="88"/>
      <c r="AT172" s="115"/>
      <c r="AU172" s="115"/>
      <c r="AV172" s="115"/>
      <c r="AW172" s="115"/>
      <c r="AX172" s="115"/>
      <c r="AY172" s="223" t="s">
        <v>50</v>
      </c>
      <c r="AZ172" s="34" t="s">
        <v>1078</v>
      </c>
      <c r="BA172" s="34" t="s">
        <v>1090</v>
      </c>
    </row>
    <row r="173" spans="5:53" ht="60">
      <c r="E173" s="34" t="s">
        <v>334</v>
      </c>
      <c r="F173" s="80">
        <v>44708</v>
      </c>
      <c r="G173" s="34">
        <v>214594</v>
      </c>
      <c r="H173" s="34" t="s">
        <v>375</v>
      </c>
      <c r="I173" s="34" t="s">
        <v>1091</v>
      </c>
      <c r="J173" s="89" t="s">
        <v>395</v>
      </c>
      <c r="AK173" s="34"/>
      <c r="AL173" s="34"/>
      <c r="AM173" s="34"/>
      <c r="AN173" s="88" t="s">
        <v>1004</v>
      </c>
      <c r="AO173" s="88" t="s">
        <v>1135</v>
      </c>
      <c r="AP173" s="88"/>
      <c r="AQ173" s="88"/>
      <c r="AR173" s="88"/>
      <c r="AS173" s="88"/>
      <c r="AT173" s="88"/>
      <c r="AU173" s="88"/>
      <c r="AV173" s="88"/>
      <c r="AW173" s="88"/>
      <c r="AX173" s="88"/>
      <c r="AY173" s="89" t="s">
        <v>50</v>
      </c>
    </row>
    <row r="174" spans="5:53" ht="45">
      <c r="E174" s="34" t="s">
        <v>338</v>
      </c>
      <c r="F174" s="80">
        <v>44708</v>
      </c>
      <c r="G174" s="34">
        <v>214579</v>
      </c>
      <c r="H174" s="34" t="s">
        <v>1011</v>
      </c>
      <c r="I174" s="34" t="s">
        <v>1094</v>
      </c>
      <c r="J174" s="141" t="s">
        <v>395</v>
      </c>
      <c r="AK174" s="87"/>
      <c r="AL174" s="87"/>
      <c r="AM174" s="112"/>
      <c r="AN174" s="108" t="s">
        <v>1105</v>
      </c>
      <c r="AO174" s="108" t="s">
        <v>1128</v>
      </c>
      <c r="AP174" s="88"/>
      <c r="AQ174" s="88"/>
      <c r="AR174" s="88"/>
      <c r="AS174" s="88"/>
      <c r="AT174" s="194"/>
      <c r="AU174" s="194"/>
      <c r="AV174" s="194"/>
      <c r="AW174" s="194"/>
      <c r="AX174" s="194"/>
      <c r="AY174" s="110" t="s">
        <v>50</v>
      </c>
    </row>
    <row r="175" spans="5:53" ht="60">
      <c r="E175" s="34" t="s">
        <v>334</v>
      </c>
      <c r="F175" s="34" t="s">
        <v>1104</v>
      </c>
      <c r="G175" s="34">
        <v>214508</v>
      </c>
      <c r="H175" s="34" t="s">
        <v>887</v>
      </c>
      <c r="I175" s="34" t="s">
        <v>1049</v>
      </c>
      <c r="J175" s="141" t="s">
        <v>395</v>
      </c>
      <c r="AK175" s="34"/>
      <c r="AL175" s="34"/>
      <c r="AM175" s="34"/>
      <c r="AN175" s="88" t="s">
        <v>1004</v>
      </c>
      <c r="AO175" s="88" t="s">
        <v>395</v>
      </c>
      <c r="AP175" s="88"/>
      <c r="AQ175" s="88" t="s">
        <v>50</v>
      </c>
      <c r="AR175" s="88"/>
      <c r="AS175" s="88"/>
      <c r="AT175" s="88"/>
      <c r="AU175" s="88"/>
      <c r="AV175" s="88"/>
      <c r="AW175" s="88"/>
      <c r="AX175" s="88"/>
      <c r="AY175" s="89" t="s">
        <v>50</v>
      </c>
    </row>
    <row r="176" spans="5:53" ht="60">
      <c r="E176" s="34" t="s">
        <v>1120</v>
      </c>
      <c r="F176" s="80">
        <v>44709</v>
      </c>
      <c r="G176" s="34">
        <v>214697</v>
      </c>
      <c r="H176" s="34" t="s">
        <v>1122</v>
      </c>
      <c r="I176" s="34" t="s">
        <v>1119</v>
      </c>
      <c r="J176" s="141" t="s">
        <v>395</v>
      </c>
      <c r="AK176" s="31"/>
      <c r="AL176" s="31"/>
      <c r="AM176" s="31"/>
      <c r="AN176" s="88"/>
      <c r="AO176" s="88" t="s">
        <v>1121</v>
      </c>
      <c r="AP176" s="88"/>
      <c r="AQ176" s="88"/>
      <c r="AR176" s="88" t="s">
        <v>395</v>
      </c>
      <c r="AS176" s="88"/>
      <c r="AT176" s="88"/>
      <c r="AU176" s="88"/>
      <c r="AV176" s="88" t="s">
        <v>1278</v>
      </c>
      <c r="AW176" s="88" t="s">
        <v>50</v>
      </c>
      <c r="AX176" s="88"/>
      <c r="AY176" s="89" t="s">
        <v>50</v>
      </c>
    </row>
    <row r="177" spans="5:51" ht="105">
      <c r="E177" s="34" t="s">
        <v>1120</v>
      </c>
      <c r="F177" s="80">
        <v>44709</v>
      </c>
      <c r="G177" s="34">
        <v>214693</v>
      </c>
      <c r="H177" s="34" t="s">
        <v>1122</v>
      </c>
      <c r="I177" s="34" t="s">
        <v>1123</v>
      </c>
      <c r="J177" s="141" t="s">
        <v>395</v>
      </c>
      <c r="AK177" s="34"/>
      <c r="AL177" s="34"/>
      <c r="AM177" s="34"/>
      <c r="AN177" s="88"/>
      <c r="AO177" s="88" t="s">
        <v>1121</v>
      </c>
      <c r="AP177" s="88" t="s">
        <v>1146</v>
      </c>
      <c r="AQ177" s="88"/>
      <c r="AR177" s="88" t="s">
        <v>50</v>
      </c>
      <c r="AS177" s="88"/>
      <c r="AT177" s="88"/>
      <c r="AU177" s="88"/>
      <c r="AV177" s="88"/>
      <c r="AW177" s="88"/>
      <c r="AX177" s="88"/>
      <c r="AY177" s="89" t="s">
        <v>50</v>
      </c>
    </row>
    <row r="178" spans="5:51" ht="90">
      <c r="E178" s="112" t="s">
        <v>1120</v>
      </c>
      <c r="F178" s="158">
        <v>44709</v>
      </c>
      <c r="G178" s="112">
        <v>214675</v>
      </c>
      <c r="H178" s="112" t="s">
        <v>1122</v>
      </c>
      <c r="I178" s="112" t="s">
        <v>1129</v>
      </c>
      <c r="J178" s="141" t="s">
        <v>395</v>
      </c>
      <c r="AK178" s="31"/>
      <c r="AL178" s="34"/>
      <c r="AM178" s="34"/>
      <c r="AN178" s="34"/>
      <c r="AO178" s="88" t="s">
        <v>1139</v>
      </c>
      <c r="AP178" s="88" t="s">
        <v>395</v>
      </c>
      <c r="AQ178" s="88"/>
      <c r="AR178" s="88" t="s">
        <v>50</v>
      </c>
      <c r="AS178" s="88"/>
      <c r="AT178" s="88"/>
      <c r="AU178" s="88"/>
      <c r="AV178" s="88"/>
      <c r="AW178" s="88"/>
      <c r="AX178" s="88"/>
      <c r="AY178" s="89" t="s">
        <v>50</v>
      </c>
    </row>
    <row r="179" spans="5:51" ht="30">
      <c r="E179" s="34" t="s">
        <v>334</v>
      </c>
      <c r="F179" s="80">
        <v>44709</v>
      </c>
      <c r="G179" s="34">
        <v>214561</v>
      </c>
      <c r="H179" s="34" t="s">
        <v>1130</v>
      </c>
      <c r="I179" s="34" t="s">
        <v>1131</v>
      </c>
      <c r="J179" s="141" t="s">
        <v>395</v>
      </c>
      <c r="AK179" s="34"/>
      <c r="AL179" s="34"/>
      <c r="AM179" s="34"/>
      <c r="AN179" s="34"/>
      <c r="AO179" s="88" t="s">
        <v>1132</v>
      </c>
      <c r="AP179" s="88"/>
      <c r="AQ179" s="88"/>
      <c r="AR179" s="88"/>
      <c r="AS179" s="88"/>
      <c r="AT179" s="88"/>
      <c r="AU179" s="88"/>
      <c r="AV179" s="88"/>
      <c r="AW179" s="88"/>
      <c r="AX179" s="88"/>
      <c r="AY179" s="89" t="s">
        <v>50</v>
      </c>
    </row>
    <row r="180" spans="5:51">
      <c r="E180" s="31" t="s">
        <v>336</v>
      </c>
      <c r="F180" s="76">
        <v>44709</v>
      </c>
      <c r="G180" s="31">
        <v>214572</v>
      </c>
      <c r="H180" s="31" t="s">
        <v>782</v>
      </c>
      <c r="I180" s="31" t="s">
        <v>1133</v>
      </c>
      <c r="J180" s="141" t="s">
        <v>395</v>
      </c>
      <c r="AK180" s="31"/>
      <c r="AL180" s="31"/>
      <c r="AM180" s="31"/>
      <c r="AN180" s="31"/>
      <c r="AO180" s="88" t="s">
        <v>1134</v>
      </c>
      <c r="AP180" s="194"/>
      <c r="AQ180" s="194"/>
      <c r="AR180" s="194"/>
      <c r="AS180" s="194"/>
      <c r="AT180" s="194"/>
      <c r="AU180" s="194"/>
      <c r="AV180" s="194"/>
      <c r="AW180" s="194"/>
      <c r="AX180" s="194"/>
      <c r="AY180" s="218" t="s">
        <v>49</v>
      </c>
    </row>
    <row r="181" spans="5:51" ht="60">
      <c r="E181" s="34" t="s">
        <v>334</v>
      </c>
      <c r="F181" s="80">
        <v>44709</v>
      </c>
      <c r="G181" s="34">
        <v>214796</v>
      </c>
      <c r="H181" s="34" t="s">
        <v>375</v>
      </c>
      <c r="I181" s="34" t="s">
        <v>1136</v>
      </c>
      <c r="J181" s="141" t="s">
        <v>395</v>
      </c>
      <c r="AK181" s="119"/>
      <c r="AL181" s="119"/>
      <c r="AM181" s="119"/>
      <c r="AN181" s="119"/>
      <c r="AO181" s="120" t="s">
        <v>1004</v>
      </c>
      <c r="AP181" s="88" t="s">
        <v>50</v>
      </c>
      <c r="AQ181" s="88"/>
      <c r="AR181" s="88"/>
      <c r="AS181" s="88"/>
      <c r="AT181" s="88"/>
      <c r="AU181" s="88"/>
      <c r="AV181" s="88"/>
      <c r="AW181" s="88"/>
      <c r="AX181" s="88"/>
      <c r="AY181" s="89" t="s">
        <v>50</v>
      </c>
    </row>
    <row r="182" spans="5:51" ht="60">
      <c r="E182" s="112" t="s">
        <v>1120</v>
      </c>
      <c r="F182" s="118">
        <v>44709</v>
      </c>
      <c r="G182" s="112">
        <v>214692</v>
      </c>
      <c r="H182" s="155" t="s">
        <v>1122</v>
      </c>
      <c r="I182" s="112" t="s">
        <v>779</v>
      </c>
      <c r="J182" s="141" t="s">
        <v>395</v>
      </c>
      <c r="AK182" s="34"/>
      <c r="AL182" s="34"/>
      <c r="AM182" s="34"/>
      <c r="AN182" s="34"/>
      <c r="AO182" s="88" t="s">
        <v>1004</v>
      </c>
      <c r="AP182" s="88" t="s">
        <v>50</v>
      </c>
      <c r="AQ182" s="88"/>
      <c r="AR182" s="88"/>
      <c r="AS182" s="88"/>
      <c r="AT182" s="88"/>
      <c r="AU182" s="88"/>
      <c r="AV182" s="88"/>
      <c r="AW182" s="88"/>
      <c r="AX182" s="88"/>
      <c r="AY182" s="89" t="s">
        <v>50</v>
      </c>
    </row>
    <row r="183" spans="5:51">
      <c r="E183" s="34" t="s">
        <v>339</v>
      </c>
      <c r="F183" s="80">
        <v>44711</v>
      </c>
      <c r="G183" s="34">
        <v>215613</v>
      </c>
      <c r="H183" s="34" t="s">
        <v>237</v>
      </c>
      <c r="I183" s="34" t="s">
        <v>779</v>
      </c>
      <c r="J183" s="141" t="s">
        <v>395</v>
      </c>
      <c r="AK183" s="34"/>
      <c r="AL183" s="34"/>
      <c r="AM183" s="34"/>
      <c r="AN183" s="34"/>
      <c r="AO183" s="34"/>
      <c r="AP183" s="88" t="s">
        <v>726</v>
      </c>
      <c r="AQ183" s="88" t="s">
        <v>1174</v>
      </c>
      <c r="AR183" s="88"/>
      <c r="AS183" s="88"/>
      <c r="AT183" s="88"/>
      <c r="AU183" s="88"/>
      <c r="AV183" s="88"/>
      <c r="AW183" s="88"/>
      <c r="AX183" s="88"/>
      <c r="AY183" s="89" t="s">
        <v>50</v>
      </c>
    </row>
    <row r="184" spans="5:51" ht="30">
      <c r="E184" s="34" t="s">
        <v>339</v>
      </c>
      <c r="F184" s="80">
        <v>44711</v>
      </c>
      <c r="G184" s="34">
        <v>215636</v>
      </c>
      <c r="H184" s="34" t="s">
        <v>237</v>
      </c>
      <c r="I184" s="34" t="s">
        <v>1131</v>
      </c>
      <c r="J184" s="141" t="s">
        <v>395</v>
      </c>
      <c r="AK184" s="34"/>
      <c r="AL184" s="34"/>
      <c r="AM184" s="34"/>
      <c r="AN184" s="34"/>
      <c r="AO184" s="34"/>
      <c r="AP184" s="88" t="s">
        <v>1141</v>
      </c>
      <c r="AQ184" s="88" t="s">
        <v>1174</v>
      </c>
      <c r="AR184" s="88"/>
      <c r="AS184" s="88"/>
      <c r="AT184" s="88"/>
      <c r="AU184" s="88"/>
      <c r="AV184" s="88"/>
      <c r="AW184" s="88"/>
      <c r="AX184" s="88"/>
      <c r="AY184" s="89" t="s">
        <v>50</v>
      </c>
    </row>
    <row r="185" spans="5:51">
      <c r="E185" s="34" t="s">
        <v>339</v>
      </c>
      <c r="F185" s="80">
        <v>44711</v>
      </c>
      <c r="G185" s="34">
        <v>215635</v>
      </c>
      <c r="H185" s="34" t="s">
        <v>1142</v>
      </c>
      <c r="I185" s="34" t="s">
        <v>779</v>
      </c>
      <c r="J185" s="141" t="s">
        <v>395</v>
      </c>
      <c r="AK185" s="31"/>
      <c r="AL185" s="34"/>
      <c r="AM185" s="34"/>
      <c r="AN185" s="34"/>
      <c r="AO185" s="34"/>
      <c r="AP185" s="88" t="s">
        <v>1143</v>
      </c>
      <c r="AQ185" s="88"/>
      <c r="AR185" s="88" t="s">
        <v>50</v>
      </c>
      <c r="AS185" s="88"/>
      <c r="AT185" s="88"/>
      <c r="AU185" s="88"/>
      <c r="AV185" s="88"/>
      <c r="AW185" s="88"/>
      <c r="AX185" s="88"/>
      <c r="AY185" s="89" t="s">
        <v>50</v>
      </c>
    </row>
    <row r="186" spans="5:51" ht="60">
      <c r="E186" s="34" t="s">
        <v>339</v>
      </c>
      <c r="F186" s="80">
        <v>44711</v>
      </c>
      <c r="G186" s="34">
        <v>215684</v>
      </c>
      <c r="H186" s="34" t="s">
        <v>1144</v>
      </c>
      <c r="I186" s="34" t="s">
        <v>1145</v>
      </c>
      <c r="J186" s="141" t="s">
        <v>395</v>
      </c>
      <c r="AK186" s="34"/>
      <c r="AL186" s="34"/>
      <c r="AM186" s="34"/>
      <c r="AN186" s="34"/>
      <c r="AO186" s="34"/>
      <c r="AP186" s="88" t="s">
        <v>1004</v>
      </c>
      <c r="AQ186" s="88" t="s">
        <v>50</v>
      </c>
      <c r="AR186" s="88"/>
      <c r="AS186" s="88"/>
      <c r="AT186" s="88"/>
      <c r="AU186" s="88"/>
      <c r="AV186" s="88"/>
      <c r="AW186" s="88"/>
      <c r="AX186" s="88"/>
      <c r="AY186" s="89" t="s">
        <v>50</v>
      </c>
    </row>
    <row r="187" spans="5:51" ht="60">
      <c r="E187" s="34" t="s">
        <v>1120</v>
      </c>
      <c r="F187" s="80">
        <v>44711</v>
      </c>
      <c r="G187" s="34">
        <v>215736</v>
      </c>
      <c r="H187" s="34" t="s">
        <v>1148</v>
      </c>
      <c r="I187" s="34" t="s">
        <v>1149</v>
      </c>
      <c r="J187" s="141" t="s">
        <v>395</v>
      </c>
      <c r="AK187" s="31"/>
      <c r="AL187" s="31"/>
      <c r="AM187" s="31"/>
      <c r="AN187" s="31"/>
      <c r="AO187" s="34"/>
      <c r="AP187" s="165" t="s">
        <v>1004</v>
      </c>
      <c r="AQ187" s="165"/>
      <c r="AR187" s="165" t="s">
        <v>395</v>
      </c>
      <c r="AS187" s="165"/>
      <c r="AT187" s="165" t="s">
        <v>1223</v>
      </c>
      <c r="AU187" s="165" t="s">
        <v>50</v>
      </c>
      <c r="AV187" s="165"/>
      <c r="AW187" s="165"/>
      <c r="AX187" s="165"/>
      <c r="AY187" s="89" t="s">
        <v>50</v>
      </c>
    </row>
    <row r="188" spans="5:51" ht="30">
      <c r="E188" s="34" t="s">
        <v>339</v>
      </c>
      <c r="F188" s="80">
        <v>44711</v>
      </c>
      <c r="G188" s="34">
        <v>215502</v>
      </c>
      <c r="H188" s="34" t="s">
        <v>737</v>
      </c>
      <c r="I188" s="34" t="s">
        <v>1151</v>
      </c>
      <c r="J188" s="141" t="s">
        <v>395</v>
      </c>
      <c r="AK188" s="34"/>
      <c r="AL188" s="34"/>
      <c r="AM188" s="34"/>
      <c r="AN188" s="34"/>
      <c r="AO188" s="34"/>
      <c r="AP188" s="138" t="s">
        <v>927</v>
      </c>
      <c r="AQ188" s="138" t="s">
        <v>1172</v>
      </c>
      <c r="AR188" s="138"/>
      <c r="AS188" s="138"/>
      <c r="AT188" s="138"/>
      <c r="AU188" s="138"/>
      <c r="AV188" s="138"/>
      <c r="AW188" s="138"/>
      <c r="AX188" s="138"/>
      <c r="AY188" s="89" t="s">
        <v>50</v>
      </c>
    </row>
    <row r="189" spans="5:51" ht="60">
      <c r="E189" s="34" t="s">
        <v>334</v>
      </c>
      <c r="F189" s="80">
        <v>44711</v>
      </c>
      <c r="G189" s="34">
        <v>215841</v>
      </c>
      <c r="H189" s="34" t="s">
        <v>1156</v>
      </c>
      <c r="I189" s="34" t="s">
        <v>403</v>
      </c>
      <c r="J189" s="141" t="s">
        <v>395</v>
      </c>
      <c r="AK189" s="31"/>
      <c r="AL189" s="34"/>
      <c r="AM189" s="34"/>
      <c r="AN189" s="34"/>
      <c r="AO189" s="34"/>
      <c r="AP189" s="165" t="s">
        <v>1004</v>
      </c>
      <c r="AQ189" s="165"/>
      <c r="AR189" s="165" t="s">
        <v>50</v>
      </c>
      <c r="AS189" s="165"/>
      <c r="AT189" s="165"/>
      <c r="AU189" s="165"/>
      <c r="AV189" s="165"/>
      <c r="AW189" s="165"/>
      <c r="AX189" s="165"/>
      <c r="AY189" s="89" t="s">
        <v>50</v>
      </c>
    </row>
    <row r="190" spans="5:51" ht="75">
      <c r="E190" s="34" t="s">
        <v>334</v>
      </c>
      <c r="F190" s="80">
        <v>44712</v>
      </c>
      <c r="G190" s="34">
        <v>215306</v>
      </c>
      <c r="H190" s="34" t="s">
        <v>575</v>
      </c>
      <c r="I190" s="34" t="s">
        <v>1157</v>
      </c>
      <c r="J190" s="141" t="s">
        <v>395</v>
      </c>
      <c r="AK190" s="31"/>
      <c r="AL190" s="119"/>
      <c r="AM190" s="119"/>
      <c r="AN190" s="119"/>
      <c r="AO190" s="119"/>
      <c r="AP190" s="34"/>
      <c r="AQ190" s="88" t="s">
        <v>1175</v>
      </c>
      <c r="AR190" s="88" t="s">
        <v>50</v>
      </c>
      <c r="AS190" s="88"/>
      <c r="AT190" s="88"/>
      <c r="AU190" s="88"/>
      <c r="AV190" s="88"/>
      <c r="AW190" s="88"/>
      <c r="AX190" s="88"/>
      <c r="AY190" s="89" t="s">
        <v>50</v>
      </c>
    </row>
    <row r="191" spans="5:51" ht="60">
      <c r="E191" s="34" t="s">
        <v>334</v>
      </c>
      <c r="F191" s="80">
        <v>44712</v>
      </c>
      <c r="G191" s="34">
        <v>215842</v>
      </c>
      <c r="H191" s="34" t="s">
        <v>1156</v>
      </c>
      <c r="I191" s="34" t="s">
        <v>1158</v>
      </c>
      <c r="J191" s="141" t="s">
        <v>395</v>
      </c>
      <c r="AK191" s="68"/>
      <c r="AL191" s="31"/>
      <c r="AM191" s="34"/>
      <c r="AN191" s="34"/>
      <c r="AO191" s="34"/>
      <c r="AP191" s="34"/>
      <c r="AQ191" s="88" t="s">
        <v>1004</v>
      </c>
      <c r="AR191" s="88" t="s">
        <v>395</v>
      </c>
      <c r="AS191" s="88"/>
      <c r="AT191" s="88"/>
      <c r="AU191" s="88"/>
      <c r="AV191" s="88"/>
      <c r="AW191" s="88"/>
      <c r="AX191" s="88"/>
      <c r="AY191" s="89" t="s">
        <v>50</v>
      </c>
    </row>
    <row r="192" spans="5:51" ht="60">
      <c r="E192" s="34" t="s">
        <v>334</v>
      </c>
      <c r="F192" s="80">
        <v>44712</v>
      </c>
      <c r="G192" s="34">
        <v>215775</v>
      </c>
      <c r="H192" s="34" t="s">
        <v>1159</v>
      </c>
      <c r="I192" s="34" t="s">
        <v>1160</v>
      </c>
      <c r="J192" s="141" t="s">
        <v>395</v>
      </c>
      <c r="AK192" s="31"/>
      <c r="AL192" s="227"/>
      <c r="AM192" s="112"/>
      <c r="AN192" s="112"/>
      <c r="AO192" s="112"/>
      <c r="AP192" s="112"/>
      <c r="AQ192" s="138" t="s">
        <v>1004</v>
      </c>
      <c r="AR192" s="88" t="s">
        <v>50</v>
      </c>
      <c r="AS192" s="88"/>
      <c r="AT192" s="88"/>
      <c r="AU192" s="88"/>
      <c r="AV192" s="88"/>
      <c r="AW192" s="88"/>
      <c r="AX192" s="88"/>
      <c r="AY192" s="89" t="s">
        <v>50</v>
      </c>
    </row>
    <row r="193" spans="5:51" ht="60">
      <c r="E193" s="34" t="s">
        <v>334</v>
      </c>
      <c r="F193" s="80">
        <v>44712</v>
      </c>
      <c r="G193" s="34">
        <v>215482</v>
      </c>
      <c r="H193" s="34" t="s">
        <v>1218</v>
      </c>
      <c r="I193" s="34" t="s">
        <v>1161</v>
      </c>
      <c r="J193" s="141" t="s">
        <v>395</v>
      </c>
      <c r="AK193" s="31"/>
      <c r="AL193" s="34"/>
      <c r="AM193" s="34"/>
      <c r="AN193" s="34"/>
      <c r="AO193" s="34"/>
      <c r="AP193" s="34"/>
      <c r="AQ193" s="165" t="s">
        <v>1004</v>
      </c>
      <c r="AR193" s="88" t="s">
        <v>50</v>
      </c>
      <c r="AS193" s="88" t="s">
        <v>1219</v>
      </c>
      <c r="AT193" s="88"/>
      <c r="AU193" s="88"/>
      <c r="AV193" s="88"/>
      <c r="AW193" s="88"/>
      <c r="AX193" s="88"/>
      <c r="AY193" s="89" t="s">
        <v>50</v>
      </c>
    </row>
    <row r="194" spans="5:51" ht="60">
      <c r="E194" s="34" t="s">
        <v>334</v>
      </c>
      <c r="F194" s="80">
        <v>44712</v>
      </c>
      <c r="G194" s="34">
        <v>215535</v>
      </c>
      <c r="H194" s="34" t="s">
        <v>573</v>
      </c>
      <c r="I194" s="34" t="s">
        <v>1161</v>
      </c>
      <c r="J194" s="141" t="s">
        <v>395</v>
      </c>
      <c r="AK194" s="31"/>
      <c r="AL194" s="207"/>
      <c r="AM194" s="207"/>
      <c r="AN194" s="207"/>
      <c r="AO194" s="87"/>
      <c r="AP194" s="87"/>
      <c r="AQ194" s="165" t="s">
        <v>1004</v>
      </c>
      <c r="AR194" s="88" t="s">
        <v>395</v>
      </c>
      <c r="AS194" s="88"/>
      <c r="AT194" s="88"/>
      <c r="AU194" s="88" t="s">
        <v>50</v>
      </c>
      <c r="AV194" s="88"/>
      <c r="AW194" s="88"/>
      <c r="AX194" s="88"/>
      <c r="AY194" s="89" t="s">
        <v>50</v>
      </c>
    </row>
    <row r="195" spans="5:51" ht="60">
      <c r="E195" s="34" t="s">
        <v>339</v>
      </c>
      <c r="F195" s="80">
        <v>44712</v>
      </c>
      <c r="G195" s="34">
        <v>215990</v>
      </c>
      <c r="H195" s="34" t="s">
        <v>1162</v>
      </c>
      <c r="I195" s="34" t="s">
        <v>1163</v>
      </c>
      <c r="J195" s="141" t="s">
        <v>395</v>
      </c>
      <c r="AK195" s="68"/>
      <c r="AL195" s="119"/>
      <c r="AM195" s="119"/>
      <c r="AN195" s="119"/>
      <c r="AO195" s="119"/>
      <c r="AP195" s="119"/>
      <c r="AQ195" s="138" t="s">
        <v>1004</v>
      </c>
      <c r="AR195" s="88" t="s">
        <v>50</v>
      </c>
      <c r="AS195" s="88"/>
      <c r="AT195" s="88"/>
      <c r="AU195" s="88"/>
      <c r="AV195" s="88"/>
      <c r="AW195" s="88"/>
      <c r="AX195" s="88"/>
      <c r="AY195" s="89" t="s">
        <v>50</v>
      </c>
    </row>
    <row r="196" spans="5:51" ht="30">
      <c r="E196" s="34" t="s">
        <v>338</v>
      </c>
      <c r="F196" s="80">
        <v>44712</v>
      </c>
      <c r="G196" s="34">
        <v>216176</v>
      </c>
      <c r="H196" s="34" t="s">
        <v>1164</v>
      </c>
      <c r="I196" s="34" t="s">
        <v>1165</v>
      </c>
      <c r="J196" s="34" t="s">
        <v>395</v>
      </c>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208"/>
      <c r="AK196" s="34"/>
      <c r="AL196" s="34"/>
      <c r="AM196" s="34"/>
      <c r="AN196" s="34"/>
      <c r="AO196" s="34"/>
      <c r="AP196" s="34"/>
      <c r="AQ196" s="165" t="s">
        <v>1166</v>
      </c>
      <c r="AR196" s="88"/>
      <c r="AS196" s="88"/>
      <c r="AT196" s="88"/>
      <c r="AU196" s="88"/>
      <c r="AV196" s="88"/>
      <c r="AW196" s="88"/>
      <c r="AX196" s="88"/>
      <c r="AY196" s="89" t="s">
        <v>50</v>
      </c>
    </row>
    <row r="197" spans="5:51" ht="30">
      <c r="E197" s="112" t="s">
        <v>336</v>
      </c>
      <c r="F197" s="158">
        <v>44708</v>
      </c>
      <c r="G197" s="112">
        <v>214752</v>
      </c>
      <c r="H197" s="112" t="s">
        <v>782</v>
      </c>
      <c r="I197" s="112" t="s">
        <v>1131</v>
      </c>
      <c r="J197" s="34" t="s">
        <v>395</v>
      </c>
      <c r="AK197" s="34"/>
      <c r="AL197" s="34"/>
      <c r="AM197" s="34"/>
      <c r="AN197" s="34"/>
      <c r="AO197" s="34"/>
      <c r="AP197" s="34"/>
      <c r="AQ197" s="165" t="s">
        <v>1166</v>
      </c>
      <c r="AR197" s="88"/>
      <c r="AS197" s="88"/>
      <c r="AT197" s="88"/>
      <c r="AU197" s="88"/>
      <c r="AV197" s="88"/>
      <c r="AW197" s="88"/>
      <c r="AX197" s="88"/>
      <c r="AY197" s="89" t="s">
        <v>50</v>
      </c>
    </row>
    <row r="198" spans="5:51" ht="90">
      <c r="E198" s="34" t="s">
        <v>334</v>
      </c>
      <c r="F198" s="80">
        <v>44712</v>
      </c>
      <c r="G198" s="34">
        <v>215899</v>
      </c>
      <c r="H198" s="34" t="s">
        <v>1167</v>
      </c>
      <c r="I198" s="34" t="s">
        <v>1168</v>
      </c>
      <c r="J198" s="34" t="s">
        <v>395</v>
      </c>
      <c r="AK198" s="31"/>
      <c r="AL198" s="34"/>
      <c r="AM198" s="34"/>
      <c r="AN198" s="34"/>
      <c r="AO198" s="34"/>
      <c r="AP198" s="34"/>
      <c r="AQ198" s="88" t="s">
        <v>1173</v>
      </c>
      <c r="AR198" s="88" t="s">
        <v>50</v>
      </c>
      <c r="AS198" s="88"/>
      <c r="AT198" s="115"/>
      <c r="AU198" s="115"/>
      <c r="AV198" s="115"/>
      <c r="AW198" s="115"/>
      <c r="AX198" s="115"/>
      <c r="AY198" s="223" t="s">
        <v>50</v>
      </c>
    </row>
    <row r="199" spans="5:51" ht="75">
      <c r="E199" s="34" t="s">
        <v>336</v>
      </c>
      <c r="F199" s="80">
        <v>44712</v>
      </c>
      <c r="G199" s="34">
        <v>215797</v>
      </c>
      <c r="H199" s="34" t="s">
        <v>1169</v>
      </c>
      <c r="I199" s="34" t="s">
        <v>1170</v>
      </c>
      <c r="J199" s="34" t="s">
        <v>395</v>
      </c>
      <c r="AK199" s="31"/>
      <c r="AL199" s="34"/>
      <c r="AM199" s="34"/>
      <c r="AN199" s="34"/>
      <c r="AO199" s="34"/>
      <c r="AP199" s="34"/>
      <c r="AQ199" s="88" t="s">
        <v>1176</v>
      </c>
      <c r="AR199" s="88" t="s">
        <v>50</v>
      </c>
      <c r="AS199" s="88" t="s">
        <v>50</v>
      </c>
      <c r="AT199" s="115"/>
      <c r="AU199" s="115"/>
      <c r="AV199" s="115"/>
      <c r="AW199" s="115"/>
      <c r="AX199" s="115"/>
      <c r="AY199" s="223" t="s">
        <v>50</v>
      </c>
    </row>
    <row r="200" spans="5:51" ht="60">
      <c r="E200" s="34" t="s">
        <v>334</v>
      </c>
      <c r="F200" s="80">
        <v>44712</v>
      </c>
      <c r="G200" s="34">
        <v>216041</v>
      </c>
      <c r="H200" s="34" t="s">
        <v>467</v>
      </c>
      <c r="I200" s="34" t="s">
        <v>1171</v>
      </c>
      <c r="J200" s="34" t="s">
        <v>395</v>
      </c>
      <c r="AK200" s="31"/>
      <c r="AL200" s="180"/>
      <c r="AM200" s="180"/>
      <c r="AN200" s="180"/>
      <c r="AO200" s="180"/>
      <c r="AP200" s="31"/>
      <c r="AQ200" s="88" t="s">
        <v>1004</v>
      </c>
      <c r="AR200" s="88" t="s">
        <v>50</v>
      </c>
      <c r="AS200" s="88"/>
      <c r="AT200" s="88"/>
      <c r="AU200" s="88"/>
      <c r="AV200" s="88"/>
      <c r="AW200" s="88"/>
      <c r="AX200" s="88"/>
      <c r="AY200" s="89" t="s">
        <v>50</v>
      </c>
    </row>
    <row r="201" spans="5:51" ht="30">
      <c r="E201" s="112" t="s">
        <v>338</v>
      </c>
      <c r="F201" s="158">
        <v>44713</v>
      </c>
      <c r="G201" s="112">
        <v>216546</v>
      </c>
      <c r="H201" s="112" t="s">
        <v>1177</v>
      </c>
      <c r="I201" s="112" t="s">
        <v>779</v>
      </c>
      <c r="J201" s="119" t="s">
        <v>395</v>
      </c>
      <c r="AL201" s="34"/>
      <c r="AM201" s="119"/>
      <c r="AN201" s="119"/>
      <c r="AO201" s="119"/>
      <c r="AP201" s="119"/>
      <c r="AQ201" s="119"/>
      <c r="AR201" s="181"/>
      <c r="AS201" s="181" t="s">
        <v>1178</v>
      </c>
      <c r="AT201" s="181"/>
      <c r="AU201" s="181"/>
      <c r="AV201" s="181"/>
      <c r="AW201" s="181"/>
      <c r="AX201" s="181"/>
      <c r="AY201" s="127" t="s">
        <v>50</v>
      </c>
    </row>
    <row r="202" spans="5:51" ht="60">
      <c r="E202" s="155" t="s">
        <v>338</v>
      </c>
      <c r="F202" s="80">
        <v>44714</v>
      </c>
      <c r="G202" s="34">
        <v>216844</v>
      </c>
      <c r="H202" s="34" t="s">
        <v>1194</v>
      </c>
      <c r="I202" s="34" t="s">
        <v>1195</v>
      </c>
      <c r="J202" s="31" t="s">
        <v>1200</v>
      </c>
      <c r="AL202" s="68"/>
      <c r="AM202" s="31"/>
      <c r="AN202" s="34"/>
      <c r="AO202" s="34"/>
      <c r="AP202" s="34"/>
      <c r="AQ202" s="34"/>
      <c r="AR202" s="34"/>
      <c r="AS202" s="34"/>
      <c r="AT202" s="34"/>
      <c r="AU202" s="34"/>
      <c r="AV202" s="88" t="s">
        <v>1004</v>
      </c>
      <c r="AW202" s="88"/>
      <c r="AX202" s="88"/>
      <c r="AY202" s="89" t="s">
        <v>50</v>
      </c>
    </row>
    <row r="203" spans="5:51">
      <c r="E203" s="34" t="s">
        <v>338</v>
      </c>
      <c r="F203" s="209">
        <v>44714</v>
      </c>
      <c r="G203" s="112">
        <v>216774</v>
      </c>
      <c r="H203" s="112" t="s">
        <v>198</v>
      </c>
      <c r="I203" s="112" t="s">
        <v>1196</v>
      </c>
      <c r="J203" s="155" t="s">
        <v>395</v>
      </c>
      <c r="AL203" s="34"/>
      <c r="AM203" s="34"/>
      <c r="AN203" s="34"/>
      <c r="AO203" s="34"/>
      <c r="AP203" s="34"/>
      <c r="AQ203" s="34"/>
      <c r="AR203" s="88"/>
      <c r="AS203" s="88" t="s">
        <v>1197</v>
      </c>
      <c r="AT203" s="88"/>
      <c r="AU203" s="88"/>
      <c r="AV203" s="88"/>
      <c r="AW203" s="88"/>
      <c r="AX203" s="88"/>
      <c r="AY203" s="89" t="s">
        <v>793</v>
      </c>
    </row>
    <row r="204" spans="5:51" ht="75">
      <c r="E204" s="34" t="s">
        <v>339</v>
      </c>
      <c r="F204" s="80">
        <v>44714</v>
      </c>
      <c r="G204" s="34">
        <v>216952</v>
      </c>
      <c r="H204" s="34" t="s">
        <v>1199</v>
      </c>
      <c r="I204" s="34" t="s">
        <v>1145</v>
      </c>
      <c r="J204" s="34" t="s">
        <v>395</v>
      </c>
      <c r="AM204" s="34"/>
      <c r="AN204" s="34"/>
      <c r="AO204" s="34"/>
      <c r="AP204" s="34"/>
      <c r="AQ204" s="34"/>
      <c r="AR204" s="34"/>
      <c r="AS204" s="88" t="s">
        <v>1209</v>
      </c>
      <c r="AT204" s="88"/>
      <c r="AU204" s="88"/>
      <c r="AV204" s="88"/>
      <c r="AW204" s="88"/>
      <c r="AX204" s="88"/>
      <c r="AY204" s="34" t="s">
        <v>50</v>
      </c>
    </row>
    <row r="205" spans="5:51" ht="75">
      <c r="E205" s="34" t="s">
        <v>339</v>
      </c>
      <c r="F205" s="80">
        <v>44714</v>
      </c>
      <c r="G205" s="34">
        <v>216938</v>
      </c>
      <c r="H205" s="34" t="s">
        <v>1201</v>
      </c>
      <c r="I205" s="34" t="s">
        <v>1202</v>
      </c>
      <c r="J205" s="34" t="s">
        <v>395</v>
      </c>
      <c r="AM205" s="31"/>
      <c r="AN205" s="31"/>
      <c r="AO205" s="31"/>
      <c r="AP205" s="31"/>
      <c r="AQ205" s="31"/>
      <c r="AR205" s="31"/>
      <c r="AS205" s="88" t="s">
        <v>1176</v>
      </c>
      <c r="AT205" s="88" t="s">
        <v>50</v>
      </c>
      <c r="AU205" s="88"/>
      <c r="AV205" s="88"/>
      <c r="AW205" s="88"/>
      <c r="AX205" s="88"/>
      <c r="AY205" s="34" t="s">
        <v>50</v>
      </c>
    </row>
    <row r="206" spans="5:51" ht="60">
      <c r="E206" s="34" t="s">
        <v>334</v>
      </c>
      <c r="F206" s="80">
        <v>44714</v>
      </c>
      <c r="G206" s="34">
        <v>216778</v>
      </c>
      <c r="H206" s="34" t="s">
        <v>1203</v>
      </c>
      <c r="I206" s="34" t="s">
        <v>1204</v>
      </c>
      <c r="J206" s="31"/>
      <c r="AM206" s="31"/>
      <c r="AN206" s="31"/>
      <c r="AO206" s="31"/>
      <c r="AP206" s="31"/>
      <c r="AQ206" s="31"/>
      <c r="AR206" s="31"/>
      <c r="AS206" s="88" t="s">
        <v>1352</v>
      </c>
      <c r="AT206" s="88"/>
      <c r="AU206" s="88"/>
      <c r="AV206" s="88"/>
      <c r="AW206" s="88"/>
      <c r="AX206" s="88"/>
      <c r="AY206" s="89" t="s">
        <v>50</v>
      </c>
    </row>
    <row r="207" spans="5:51" ht="60">
      <c r="E207" s="34" t="s">
        <v>338</v>
      </c>
      <c r="F207" s="80">
        <v>44714</v>
      </c>
      <c r="G207" s="34">
        <v>216907</v>
      </c>
      <c r="H207" s="34" t="s">
        <v>1205</v>
      </c>
      <c r="I207" s="34" t="s">
        <v>1206</v>
      </c>
      <c r="J207" s="34" t="s">
        <v>395</v>
      </c>
      <c r="AM207" s="31"/>
      <c r="AN207" s="34"/>
      <c r="AO207" s="34"/>
      <c r="AP207" s="34"/>
      <c r="AQ207" s="34"/>
      <c r="AR207" s="34"/>
      <c r="AS207" s="88" t="s">
        <v>1210</v>
      </c>
      <c r="AT207" s="88" t="s">
        <v>50</v>
      </c>
      <c r="AU207" s="88"/>
      <c r="AV207" s="88"/>
      <c r="AW207" s="88"/>
      <c r="AX207" s="88"/>
      <c r="AY207" s="34" t="s">
        <v>50</v>
      </c>
    </row>
    <row r="208" spans="5:51" ht="75">
      <c r="E208" s="34" t="s">
        <v>338</v>
      </c>
      <c r="F208" s="80">
        <v>44714</v>
      </c>
      <c r="G208" s="34">
        <v>216748</v>
      </c>
      <c r="H208" s="34" t="s">
        <v>1207</v>
      </c>
      <c r="I208" s="34" t="s">
        <v>1208</v>
      </c>
      <c r="J208" s="34" t="s">
        <v>395</v>
      </c>
      <c r="AM208" s="31"/>
      <c r="AN208" s="31"/>
      <c r="AO208" s="31"/>
      <c r="AP208" s="31"/>
      <c r="AQ208" s="31"/>
      <c r="AR208" s="31"/>
      <c r="AS208" s="88" t="s">
        <v>1176</v>
      </c>
      <c r="AT208" s="88" t="s">
        <v>50</v>
      </c>
      <c r="AU208" s="88"/>
      <c r="AV208" s="34"/>
      <c r="AW208" s="34"/>
      <c r="AX208" s="34"/>
      <c r="AY208" s="89" t="s">
        <v>50</v>
      </c>
    </row>
    <row r="209" spans="5:51" ht="60">
      <c r="E209" s="34" t="s">
        <v>334</v>
      </c>
      <c r="F209" s="80">
        <v>44718</v>
      </c>
      <c r="G209" s="34">
        <v>217913</v>
      </c>
      <c r="H209" s="34" t="s">
        <v>782</v>
      </c>
      <c r="I209" s="34" t="s">
        <v>1091</v>
      </c>
      <c r="J209" s="34" t="s">
        <v>395</v>
      </c>
      <c r="AP209" s="31"/>
      <c r="AQ209" s="31"/>
      <c r="AR209" s="31"/>
      <c r="AS209" s="34"/>
      <c r="AT209" s="34"/>
      <c r="AU209" s="34"/>
      <c r="AV209" s="88" t="s">
        <v>1210</v>
      </c>
      <c r="AW209" s="88"/>
      <c r="AX209" s="88" t="s">
        <v>50</v>
      </c>
      <c r="AY209" s="34" t="s">
        <v>50</v>
      </c>
    </row>
    <row r="210" spans="5:51" ht="75">
      <c r="E210" s="34" t="s">
        <v>334</v>
      </c>
      <c r="F210" s="80">
        <v>44718</v>
      </c>
      <c r="G210" s="34">
        <v>218413</v>
      </c>
      <c r="H210" s="34" t="s">
        <v>1277</v>
      </c>
      <c r="I210" s="112" t="s">
        <v>1091</v>
      </c>
      <c r="AP210" s="31"/>
      <c r="AQ210" s="34"/>
      <c r="AR210" s="34"/>
      <c r="AS210" s="34"/>
      <c r="AT210" s="34"/>
      <c r="AU210" s="34"/>
      <c r="AV210" s="88" t="s">
        <v>1279</v>
      </c>
      <c r="AW210" s="88" t="s">
        <v>50</v>
      </c>
      <c r="AX210" s="88"/>
      <c r="AY210" s="34" t="s">
        <v>50</v>
      </c>
    </row>
    <row r="218" spans="5:51">
      <c r="E218">
        <v>212065</v>
      </c>
      <c r="F218" t="s">
        <v>1038</v>
      </c>
      <c r="G218" t="s">
        <v>125</v>
      </c>
      <c r="H218" s="179">
        <v>44702</v>
      </c>
    </row>
    <row r="219" spans="5:51">
      <c r="E219">
        <v>211314</v>
      </c>
      <c r="F219" t="s">
        <v>813</v>
      </c>
      <c r="G219" t="s">
        <v>834</v>
      </c>
      <c r="H219" s="179">
        <v>44699</v>
      </c>
    </row>
    <row r="220" spans="5:51">
      <c r="E220">
        <v>210789</v>
      </c>
      <c r="F220" t="s">
        <v>1039</v>
      </c>
      <c r="G220" t="s">
        <v>55</v>
      </c>
      <c r="H220" s="179">
        <v>44698</v>
      </c>
    </row>
    <row r="221" spans="5:51">
      <c r="E221">
        <v>209456</v>
      </c>
      <c r="F221" t="s">
        <v>1040</v>
      </c>
      <c r="G221" t="s">
        <v>834</v>
      </c>
      <c r="H221" s="179">
        <v>44695</v>
      </c>
    </row>
    <row r="222" spans="5:51">
      <c r="E222">
        <v>212579</v>
      </c>
      <c r="F222" t="s">
        <v>1041</v>
      </c>
      <c r="G222" t="s">
        <v>834</v>
      </c>
      <c r="H222" s="179">
        <v>44695</v>
      </c>
    </row>
    <row r="223" spans="5:51">
      <c r="E223">
        <v>213605</v>
      </c>
      <c r="F223" t="s">
        <v>1042</v>
      </c>
    </row>
  </sheetData>
  <mergeCells count="6">
    <mergeCell ref="J30:Q30"/>
    <mergeCell ref="F6:F8"/>
    <mergeCell ref="F10:F11"/>
    <mergeCell ref="F12:F13"/>
    <mergeCell ref="F14:F21"/>
    <mergeCell ref="F22:F28"/>
  </mergeCells>
  <hyperlinks>
    <hyperlink ref="H22" r:id="rId1" display="https://olympus.mygreatlearning.com/accounts/1/users/4013751" xr:uid="{62764441-A636-4C72-A714-BE0EAD9AD884}"/>
    <hyperlink ref="H59" r:id="rId2" display="https://olympus.mygreatlearning.com/accounts/1/users/4859467" xr:uid="{69BA9F64-9D1E-4C78-A6F2-A71E764A6E7D}"/>
    <hyperlink ref="H60" r:id="rId3" display="https://olympus.mygreatlearning.com/accounts/1/users/4859467" xr:uid="{D55A99E3-F5A6-46FB-BBD9-AEC550269160}"/>
    <hyperlink ref="H61" r:id="rId4" display="https://olympus.mygreatlearning.com/accounts/1/users/4859467" xr:uid="{207DE8AF-9BCD-4EB8-A12B-0D54C22355EE}"/>
    <hyperlink ref="H89" r:id="rId5" display="https://olympus.mygreatlearning.com/accounts/1/users/4725532" xr:uid="{5DA1E06F-3D8C-43FD-ACF6-B267C59486AB}"/>
    <hyperlink ref="H90" r:id="rId6" display="https://olympus.mygreatlearning.com/accounts/1/users/4220376" xr:uid="{2217239B-9FED-456E-8638-AFB4BE4C8D9C}"/>
    <hyperlink ref="H108" r:id="rId7" display="https://olympus.mygreatlearning.com/accounts/1/users/4599311" xr:uid="{7415AF61-0ADA-46B5-BAE6-EC64EF8A4496}"/>
    <hyperlink ref="H167" r:id="rId8" display="https://olympus.mygreatlearning.com/accounts/1/users/4599311" xr:uid="{8CBE0E4A-DD22-4D7E-8C46-7C2A528D94CF}"/>
    <hyperlink ref="H173" r:id="rId9" display="https://olympus.mygreatlearning.com/accounts/1/users/4859467" xr:uid="{6845AD1F-202A-4E8D-8CC3-4FD432B99599}"/>
    <hyperlink ref="H181" r:id="rId10" display="https://olympus.mygreatlearning.com/accounts/1/users/4859467" xr:uid="{67CE263D-5DDB-43EE-9A71-1D6B39A6DA1B}"/>
    <hyperlink ref="H198" r:id="rId11" display="https://olympus.mygreatlearning.com/accounts/1/users/4805172" xr:uid="{2FC96ED4-6E7A-40AB-A395-A664C29F883C}"/>
    <hyperlink ref="H205" r:id="rId12" display="https://olympus.mygreatlearning.com/accounts/1/users/3642259" xr:uid="{67F7EB3A-F5F2-4477-B085-C64A0C04149A}"/>
    <hyperlink ref="H210" r:id="rId13" display="https://olympus.mygreatlearning.com/accounts/1/users/4795406" xr:uid="{3F1252CD-8CC5-4DFE-AF6E-0B43D4E04C9A}"/>
  </hyperlinks>
  <pageMargins left="0.7" right="0.7" top="0.75" bottom="0.75" header="0.3" footer="0.3"/>
  <pageSetup orientation="portrait" horizontalDpi="300" verticalDpi="300"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93968-9142-4C3A-B72E-B388C6122C83}">
  <dimension ref="E6:AL143"/>
  <sheetViews>
    <sheetView topLeftCell="E7" zoomScale="96" zoomScaleNormal="96" workbookViewId="0">
      <pane xSplit="8520" ySplit="1395" topLeftCell="AI127" activePane="bottomRight"/>
      <selection activeCell="G125" sqref="G125"/>
      <selection pane="topRight" activeCell="AJ7" sqref="AJ7"/>
      <selection pane="bottomLeft" activeCell="G86" sqref="G86"/>
      <selection pane="bottomRight" activeCell="AE138" sqref="AE138"/>
    </sheetView>
  </sheetViews>
  <sheetFormatPr defaultRowHeight="15"/>
  <cols>
    <col min="5" max="5" width="18.7109375" bestFit="1" customWidth="1"/>
    <col min="6" max="6" width="10.28515625" bestFit="1" customWidth="1"/>
    <col min="8" max="8" width="19.140625" customWidth="1"/>
    <col min="9" max="9" width="27" customWidth="1"/>
    <col min="10" max="10" width="13" customWidth="1"/>
    <col min="11" max="11" width="9.7109375" customWidth="1"/>
    <col min="12" max="14" width="17.5703125" customWidth="1"/>
    <col min="15" max="15" width="11.28515625" customWidth="1"/>
    <col min="16" max="22" width="16.5703125" customWidth="1"/>
    <col min="23" max="33" width="15.42578125" customWidth="1"/>
    <col min="34" max="34" width="16.140625" bestFit="1" customWidth="1"/>
    <col min="35" max="36" width="16.140625" customWidth="1"/>
    <col min="37" max="37" width="10" bestFit="1" customWidth="1"/>
    <col min="39" max="39" width="10.42578125" bestFit="1" customWidth="1"/>
  </cols>
  <sheetData>
    <row r="6" spans="5:37" ht="15.75" thickBot="1">
      <c r="J6" s="226" t="s">
        <v>0</v>
      </c>
      <c r="K6" s="125"/>
      <c r="L6" s="125"/>
      <c r="M6" s="125"/>
      <c r="N6" s="125"/>
      <c r="O6" s="125"/>
      <c r="P6" s="125"/>
      <c r="Q6" s="125"/>
      <c r="R6" s="125"/>
      <c r="S6" s="125"/>
      <c r="T6" s="125"/>
      <c r="U6" s="125"/>
      <c r="V6" s="125"/>
      <c r="W6" s="125"/>
      <c r="AH6" t="s">
        <v>1498</v>
      </c>
    </row>
    <row r="7" spans="5:37" ht="45.75" thickBot="1">
      <c r="E7" s="109" t="s">
        <v>15</v>
      </c>
      <c r="F7" s="144" t="s">
        <v>340</v>
      </c>
      <c r="G7" s="145" t="s">
        <v>257</v>
      </c>
      <c r="H7" s="145" t="s">
        <v>11</v>
      </c>
      <c r="I7" s="145" t="s">
        <v>43</v>
      </c>
      <c r="J7" s="146" t="s">
        <v>259</v>
      </c>
      <c r="K7" s="153">
        <v>44713</v>
      </c>
      <c r="L7" s="153">
        <v>44714</v>
      </c>
      <c r="M7" s="153">
        <v>44715</v>
      </c>
      <c r="N7" s="153">
        <v>44716</v>
      </c>
      <c r="O7" s="153">
        <v>44718</v>
      </c>
      <c r="P7" s="153">
        <v>44719</v>
      </c>
      <c r="Q7" s="153">
        <v>44720</v>
      </c>
      <c r="R7" s="153">
        <v>44721</v>
      </c>
      <c r="S7" s="153">
        <v>44722</v>
      </c>
      <c r="T7" s="153">
        <v>44723</v>
      </c>
      <c r="U7" s="153">
        <v>44725</v>
      </c>
      <c r="V7" s="153">
        <v>44726</v>
      </c>
      <c r="W7" s="258">
        <v>44727</v>
      </c>
      <c r="X7" s="257">
        <v>44728</v>
      </c>
      <c r="Y7" s="257">
        <v>44729</v>
      </c>
      <c r="Z7" s="257">
        <v>44730</v>
      </c>
      <c r="AA7" s="257">
        <v>44732</v>
      </c>
      <c r="AB7" s="257" t="s">
        <v>1433</v>
      </c>
      <c r="AC7" s="257">
        <v>44734</v>
      </c>
      <c r="AD7" s="257">
        <v>44735</v>
      </c>
      <c r="AE7" s="257">
        <v>44736</v>
      </c>
      <c r="AF7" s="257" t="s">
        <v>1468</v>
      </c>
      <c r="AG7" s="257">
        <v>44739</v>
      </c>
      <c r="AH7" s="257">
        <v>44741</v>
      </c>
      <c r="AI7" s="257">
        <v>44742</v>
      </c>
      <c r="AJ7" s="257">
        <v>44714</v>
      </c>
      <c r="AK7" s="3" t="s">
        <v>258</v>
      </c>
    </row>
    <row r="8" spans="5:37" ht="30">
      <c r="E8" s="112" t="s">
        <v>338</v>
      </c>
      <c r="F8" s="158">
        <v>44713</v>
      </c>
      <c r="G8" s="112">
        <v>216546</v>
      </c>
      <c r="H8" s="112" t="s">
        <v>1177</v>
      </c>
      <c r="I8" s="228" t="s">
        <v>779</v>
      </c>
      <c r="J8" s="119" t="s">
        <v>395</v>
      </c>
      <c r="K8" s="181"/>
      <c r="L8" s="181" t="s">
        <v>1178</v>
      </c>
      <c r="M8" s="181"/>
      <c r="N8" s="181"/>
      <c r="O8" s="181"/>
      <c r="P8" s="181"/>
      <c r="Q8" s="181"/>
      <c r="R8" s="181"/>
      <c r="S8" s="181"/>
      <c r="T8" s="181"/>
      <c r="U8" s="181"/>
      <c r="V8" s="181"/>
      <c r="W8" s="181"/>
      <c r="X8" s="181"/>
      <c r="Y8" s="181"/>
      <c r="Z8" s="181"/>
      <c r="AA8" s="181"/>
      <c r="AB8" s="181"/>
      <c r="AC8" s="181"/>
      <c r="AD8" s="181">
        <v>6</v>
      </c>
      <c r="AE8" s="181"/>
      <c r="AF8" s="181"/>
      <c r="AG8" s="181"/>
      <c r="AH8" s="181"/>
      <c r="AI8" s="181"/>
      <c r="AJ8" s="181"/>
      <c r="AK8" s="127" t="s">
        <v>50</v>
      </c>
    </row>
    <row r="9" spans="5:37">
      <c r="E9" s="155" t="s">
        <v>338</v>
      </c>
      <c r="F9" s="80">
        <v>44714</v>
      </c>
      <c r="G9" s="34">
        <v>216844</v>
      </c>
      <c r="H9" s="34" t="s">
        <v>1194</v>
      </c>
      <c r="I9" s="192" t="s">
        <v>1195</v>
      </c>
      <c r="J9" s="34" t="s">
        <v>1200</v>
      </c>
      <c r="K9" s="34"/>
      <c r="L9" s="34"/>
      <c r="M9" s="34"/>
      <c r="N9" s="34"/>
      <c r="O9" s="34"/>
      <c r="P9" s="34" t="s">
        <v>50</v>
      </c>
      <c r="Q9" s="34"/>
      <c r="R9" s="34"/>
      <c r="S9" s="34"/>
      <c r="T9" s="34"/>
      <c r="U9" s="34"/>
      <c r="V9" s="34"/>
      <c r="W9" s="34"/>
      <c r="X9" s="34"/>
      <c r="Y9" s="34"/>
      <c r="Z9" s="34"/>
      <c r="AA9" s="34"/>
      <c r="AB9" s="34"/>
      <c r="AC9" s="34"/>
      <c r="AD9" s="34"/>
      <c r="AE9" s="34"/>
      <c r="AF9" s="34"/>
      <c r="AG9" s="34"/>
      <c r="AH9" s="34"/>
      <c r="AI9" s="34"/>
      <c r="AJ9" s="34"/>
      <c r="AK9" s="89" t="s">
        <v>50</v>
      </c>
    </row>
    <row r="10" spans="5:37">
      <c r="E10" s="34" t="s">
        <v>338</v>
      </c>
      <c r="F10" s="209">
        <v>44714</v>
      </c>
      <c r="G10" s="112">
        <v>216774</v>
      </c>
      <c r="H10" s="112" t="s">
        <v>198</v>
      </c>
      <c r="I10" s="228" t="s">
        <v>1196</v>
      </c>
      <c r="J10" s="155" t="s">
        <v>395</v>
      </c>
      <c r="K10" s="88"/>
      <c r="L10" s="88" t="s">
        <v>1197</v>
      </c>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9" t="s">
        <v>793</v>
      </c>
    </row>
    <row r="11" spans="5:37" ht="75">
      <c r="E11" s="34" t="s">
        <v>339</v>
      </c>
      <c r="F11" s="80">
        <v>44714</v>
      </c>
      <c r="G11" s="34">
        <v>216952</v>
      </c>
      <c r="H11" s="34" t="s">
        <v>1199</v>
      </c>
      <c r="I11" s="192" t="s">
        <v>1145</v>
      </c>
      <c r="J11" s="34" t="s">
        <v>395</v>
      </c>
      <c r="K11" s="34"/>
      <c r="L11" s="88" t="s">
        <v>1209</v>
      </c>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34" t="s">
        <v>50</v>
      </c>
    </row>
    <row r="12" spans="5:37" ht="75">
      <c r="E12" s="34" t="s">
        <v>339</v>
      </c>
      <c r="F12" s="80">
        <v>44714</v>
      </c>
      <c r="G12" s="34">
        <v>216938</v>
      </c>
      <c r="H12" s="34" t="s">
        <v>1201</v>
      </c>
      <c r="I12" s="192" t="s">
        <v>1202</v>
      </c>
      <c r="J12" s="34" t="s">
        <v>395</v>
      </c>
      <c r="K12" s="34"/>
      <c r="L12" s="88" t="s">
        <v>1176</v>
      </c>
      <c r="M12" s="88" t="s">
        <v>50</v>
      </c>
      <c r="N12" s="88"/>
      <c r="O12" s="88"/>
      <c r="P12" s="88"/>
      <c r="Q12" s="88"/>
      <c r="R12" s="88"/>
      <c r="S12" s="88"/>
      <c r="T12" s="88"/>
      <c r="U12" s="88"/>
      <c r="V12" s="88"/>
      <c r="W12" s="88"/>
      <c r="X12" s="88"/>
      <c r="Y12" s="88"/>
      <c r="Z12" s="88"/>
      <c r="AA12" s="88"/>
      <c r="AB12" s="88"/>
      <c r="AC12" s="88"/>
      <c r="AD12" s="88"/>
      <c r="AE12" s="88"/>
      <c r="AF12" s="88"/>
      <c r="AG12" s="88"/>
      <c r="AH12" s="88"/>
      <c r="AI12" s="88"/>
      <c r="AJ12" s="88"/>
      <c r="AK12" s="34" t="s">
        <v>50</v>
      </c>
    </row>
    <row r="13" spans="5:37" ht="60">
      <c r="E13" s="34" t="s">
        <v>334</v>
      </c>
      <c r="F13" s="80">
        <v>44714</v>
      </c>
      <c r="G13" s="34">
        <v>216778</v>
      </c>
      <c r="H13" s="34" t="s">
        <v>1203</v>
      </c>
      <c r="I13" s="192" t="s">
        <v>1204</v>
      </c>
      <c r="J13" s="34" t="s">
        <v>395</v>
      </c>
      <c r="K13" s="34"/>
      <c r="L13" s="88" t="s">
        <v>1210</v>
      </c>
      <c r="M13" s="88"/>
      <c r="N13" s="88" t="s">
        <v>50</v>
      </c>
      <c r="O13" s="88"/>
      <c r="P13" s="88"/>
      <c r="Q13" s="88"/>
      <c r="R13" s="88"/>
      <c r="S13" s="88"/>
      <c r="T13" s="88"/>
      <c r="U13" s="88"/>
      <c r="V13" s="88"/>
      <c r="W13" s="88"/>
      <c r="X13" s="88"/>
      <c r="Y13" s="88"/>
      <c r="Z13" s="88"/>
      <c r="AA13" s="88"/>
      <c r="AB13" s="88"/>
      <c r="AC13" s="88"/>
      <c r="AD13" s="88"/>
      <c r="AE13" s="88"/>
      <c r="AF13" s="88"/>
      <c r="AG13" s="88"/>
      <c r="AH13" s="88"/>
      <c r="AI13" s="88"/>
      <c r="AJ13" s="88"/>
      <c r="AK13" s="89" t="s">
        <v>50</v>
      </c>
    </row>
    <row r="14" spans="5:37" ht="60">
      <c r="E14" s="34" t="s">
        <v>338</v>
      </c>
      <c r="F14" s="80">
        <v>44714</v>
      </c>
      <c r="G14" s="34">
        <v>216907</v>
      </c>
      <c r="H14" s="34" t="s">
        <v>1205</v>
      </c>
      <c r="I14" s="192" t="s">
        <v>1206</v>
      </c>
      <c r="J14" s="34" t="s">
        <v>395</v>
      </c>
      <c r="K14" s="34"/>
      <c r="L14" s="88" t="s">
        <v>1210</v>
      </c>
      <c r="M14" s="88" t="s">
        <v>50</v>
      </c>
      <c r="N14" s="88"/>
      <c r="O14" s="88"/>
      <c r="P14" s="88"/>
      <c r="Q14" s="88"/>
      <c r="R14" s="88"/>
      <c r="S14" s="88"/>
      <c r="T14" s="88"/>
      <c r="U14" s="88"/>
      <c r="V14" s="88"/>
      <c r="W14" s="88"/>
      <c r="X14" s="88"/>
      <c r="Y14" s="88"/>
      <c r="Z14" s="88"/>
      <c r="AA14" s="88"/>
      <c r="AB14" s="88"/>
      <c r="AC14" s="88"/>
      <c r="AD14" s="88"/>
      <c r="AE14" s="88"/>
      <c r="AF14" s="88"/>
      <c r="AG14" s="88"/>
      <c r="AH14" s="88"/>
      <c r="AI14" s="88"/>
      <c r="AJ14" s="88"/>
      <c r="AK14" s="89" t="s">
        <v>50</v>
      </c>
    </row>
    <row r="15" spans="5:37" ht="75">
      <c r="E15" s="34" t="s">
        <v>338</v>
      </c>
      <c r="F15" s="80">
        <v>44714</v>
      </c>
      <c r="G15" s="34">
        <v>216748</v>
      </c>
      <c r="H15" s="34" t="s">
        <v>1207</v>
      </c>
      <c r="I15" s="192" t="s">
        <v>1208</v>
      </c>
      <c r="J15" s="34" t="s">
        <v>395</v>
      </c>
      <c r="K15" s="34"/>
      <c r="L15" s="88" t="s">
        <v>1176</v>
      </c>
      <c r="M15" s="88" t="s">
        <v>50</v>
      </c>
      <c r="N15" s="88"/>
      <c r="O15" s="88"/>
      <c r="P15" s="88"/>
      <c r="Q15" s="88"/>
      <c r="R15" s="88"/>
      <c r="S15" s="88"/>
      <c r="T15" s="88"/>
      <c r="U15" s="88"/>
      <c r="V15" s="88"/>
      <c r="W15" s="88"/>
      <c r="X15" s="88"/>
      <c r="Y15" s="88"/>
      <c r="Z15" s="88"/>
      <c r="AA15" s="88"/>
      <c r="AB15" s="88"/>
      <c r="AC15" s="88"/>
      <c r="AD15" s="88"/>
      <c r="AE15" s="88"/>
      <c r="AF15" s="88"/>
      <c r="AG15" s="88"/>
      <c r="AH15" s="88"/>
      <c r="AI15" s="88"/>
      <c r="AJ15" s="88"/>
      <c r="AK15" s="89" t="s">
        <v>50</v>
      </c>
    </row>
    <row r="16" spans="5:37" ht="30">
      <c r="E16" s="34" t="s">
        <v>338</v>
      </c>
      <c r="F16" s="80">
        <v>44714</v>
      </c>
      <c r="G16" s="34">
        <v>217007</v>
      </c>
      <c r="H16" s="34" t="s">
        <v>1217</v>
      </c>
      <c r="I16" s="192" t="s">
        <v>1206</v>
      </c>
      <c r="J16" s="34" t="s">
        <v>395</v>
      </c>
      <c r="K16" s="34"/>
      <c r="L16" s="34"/>
      <c r="M16" s="88" t="s">
        <v>1222</v>
      </c>
      <c r="N16" s="88"/>
      <c r="O16" s="88"/>
      <c r="P16" s="88"/>
      <c r="Q16" s="88"/>
      <c r="R16" s="88"/>
      <c r="S16" s="88"/>
      <c r="T16" s="88"/>
      <c r="U16" s="88"/>
      <c r="V16" s="88"/>
      <c r="W16" s="88"/>
      <c r="X16" s="88"/>
      <c r="Y16" s="88"/>
      <c r="Z16" s="88"/>
      <c r="AA16" s="88"/>
      <c r="AB16" s="88"/>
      <c r="AC16" s="88"/>
      <c r="AD16" s="88"/>
      <c r="AE16" s="88"/>
      <c r="AF16" s="88"/>
      <c r="AG16" s="88"/>
      <c r="AH16" s="88"/>
      <c r="AI16" s="88"/>
      <c r="AJ16" s="88"/>
      <c r="AK16" s="89" t="s">
        <v>50</v>
      </c>
    </row>
    <row r="17" spans="5:37" ht="90">
      <c r="E17" s="34" t="s">
        <v>339</v>
      </c>
      <c r="F17" s="80">
        <v>44715</v>
      </c>
      <c r="G17" s="34">
        <v>217179</v>
      </c>
      <c r="H17" s="34" t="s">
        <v>1220</v>
      </c>
      <c r="I17" s="192" t="s">
        <v>1129</v>
      </c>
      <c r="J17" s="34" t="s">
        <v>395</v>
      </c>
      <c r="K17" s="34"/>
      <c r="L17" s="34"/>
      <c r="M17" s="88" t="s">
        <v>1224</v>
      </c>
      <c r="N17" s="88" t="s">
        <v>50</v>
      </c>
      <c r="O17" s="88"/>
      <c r="P17" s="88"/>
      <c r="Q17" s="88"/>
      <c r="R17" s="88"/>
      <c r="S17" s="88"/>
      <c r="T17" s="88"/>
      <c r="U17" s="88"/>
      <c r="V17" s="88"/>
      <c r="W17" s="88"/>
      <c r="X17" s="88"/>
      <c r="Y17" s="88"/>
      <c r="Z17" s="88"/>
      <c r="AA17" s="88"/>
      <c r="AB17" s="88"/>
      <c r="AC17" s="88"/>
      <c r="AD17" s="88"/>
      <c r="AE17" s="88"/>
      <c r="AF17" s="88"/>
      <c r="AG17" s="88"/>
      <c r="AH17" s="88"/>
      <c r="AI17" s="88"/>
      <c r="AJ17" s="88"/>
      <c r="AK17" s="89" t="s">
        <v>50</v>
      </c>
    </row>
    <row r="18" spans="5:37" ht="120">
      <c r="E18" s="112" t="s">
        <v>338</v>
      </c>
      <c r="F18" s="158">
        <v>44714</v>
      </c>
      <c r="G18" s="112">
        <v>216954</v>
      </c>
      <c r="H18" s="112" t="s">
        <v>1148</v>
      </c>
      <c r="I18" s="228" t="s">
        <v>779</v>
      </c>
      <c r="J18" s="112" t="s">
        <v>395</v>
      </c>
      <c r="K18" s="34"/>
      <c r="L18" s="34"/>
      <c r="M18" s="34"/>
      <c r="N18" s="34"/>
      <c r="O18" s="120" t="s">
        <v>1004</v>
      </c>
      <c r="P18" s="120" t="s">
        <v>1291</v>
      </c>
      <c r="Q18" s="120"/>
      <c r="R18" s="120"/>
      <c r="S18" s="120"/>
      <c r="T18" s="120"/>
      <c r="U18" s="120"/>
      <c r="V18" s="120"/>
      <c r="W18" s="120"/>
      <c r="X18" s="120"/>
      <c r="Y18" s="120"/>
      <c r="Z18" s="120"/>
      <c r="AA18" s="120"/>
      <c r="AB18" s="120"/>
      <c r="AC18" s="120"/>
      <c r="AD18" s="120"/>
      <c r="AE18" s="120"/>
      <c r="AF18" s="120"/>
      <c r="AG18" s="120"/>
      <c r="AH18" s="120"/>
      <c r="AI18" s="120"/>
      <c r="AJ18" s="120"/>
      <c r="AK18" s="34" t="s">
        <v>50</v>
      </c>
    </row>
    <row r="19" spans="5:37" ht="60">
      <c r="E19" s="34" t="s">
        <v>1227</v>
      </c>
      <c r="F19" s="80">
        <v>44715</v>
      </c>
      <c r="G19" s="34">
        <v>217040</v>
      </c>
      <c r="H19" s="34" t="s">
        <v>1225</v>
      </c>
      <c r="I19" s="192" t="s">
        <v>1226</v>
      </c>
      <c r="J19" s="34" t="s">
        <v>395</v>
      </c>
      <c r="K19" s="119"/>
      <c r="L19" s="119"/>
      <c r="M19" s="120" t="s">
        <v>1004</v>
      </c>
      <c r="N19" s="120" t="s">
        <v>1240</v>
      </c>
      <c r="O19" s="120"/>
      <c r="P19" s="120"/>
      <c r="Q19" s="120"/>
      <c r="R19" s="120"/>
      <c r="S19" s="120"/>
      <c r="T19" s="120"/>
      <c r="U19" s="120"/>
      <c r="V19" s="120"/>
      <c r="W19" s="120"/>
      <c r="X19" s="120"/>
      <c r="Y19" s="120"/>
      <c r="Z19" s="120"/>
      <c r="AA19" s="120"/>
      <c r="AB19" s="120"/>
      <c r="AC19" s="120"/>
      <c r="AD19" s="120"/>
      <c r="AE19" s="120"/>
      <c r="AF19" s="120"/>
      <c r="AG19" s="120"/>
      <c r="AH19" s="120"/>
      <c r="AI19" s="120"/>
      <c r="AJ19" s="120"/>
      <c r="AK19" s="34" t="s">
        <v>50</v>
      </c>
    </row>
    <row r="20" spans="5:37" ht="60">
      <c r="E20" s="34" t="s">
        <v>338</v>
      </c>
      <c r="F20" s="80">
        <v>44716</v>
      </c>
      <c r="G20" s="34">
        <v>217471</v>
      </c>
      <c r="H20" s="34" t="s">
        <v>678</v>
      </c>
      <c r="I20" s="192" t="s">
        <v>1129</v>
      </c>
      <c r="J20" s="46" t="s">
        <v>395</v>
      </c>
      <c r="K20" s="34"/>
      <c r="L20" s="34"/>
      <c r="M20" s="34"/>
      <c r="N20" s="88" t="s">
        <v>1004</v>
      </c>
      <c r="O20" s="88" t="s">
        <v>395</v>
      </c>
      <c r="P20" s="88" t="s">
        <v>1281</v>
      </c>
      <c r="Q20" s="88"/>
      <c r="R20" s="88"/>
      <c r="S20" s="88"/>
      <c r="T20" s="88"/>
      <c r="U20" s="88"/>
      <c r="V20" s="88"/>
      <c r="W20" s="88"/>
      <c r="X20" s="88"/>
      <c r="Y20" s="88"/>
      <c r="Z20" s="88"/>
      <c r="AA20" s="88"/>
      <c r="AB20" s="88"/>
      <c r="AC20" s="88"/>
      <c r="AD20" s="88"/>
      <c r="AE20" s="88"/>
      <c r="AF20" s="88"/>
      <c r="AG20" s="88"/>
      <c r="AH20" s="88"/>
      <c r="AI20" s="88"/>
      <c r="AJ20" s="88"/>
      <c r="AK20" s="89" t="s">
        <v>50</v>
      </c>
    </row>
    <row r="21" spans="5:37" ht="60">
      <c r="E21" s="34" t="s">
        <v>334</v>
      </c>
      <c r="F21" s="80">
        <v>44716</v>
      </c>
      <c r="G21" s="34">
        <v>217163</v>
      </c>
      <c r="H21" s="34" t="s">
        <v>1040</v>
      </c>
      <c r="I21" s="192" t="s">
        <v>1204</v>
      </c>
      <c r="J21" s="46" t="s">
        <v>395</v>
      </c>
      <c r="K21" s="31"/>
      <c r="L21" s="31"/>
      <c r="M21" s="31"/>
      <c r="N21" s="88" t="s">
        <v>1004</v>
      </c>
      <c r="O21" s="88" t="s">
        <v>395</v>
      </c>
      <c r="P21" s="88"/>
      <c r="Q21" s="88"/>
      <c r="R21" s="88"/>
      <c r="S21" s="88"/>
      <c r="T21" s="88"/>
      <c r="U21" s="88"/>
      <c r="V21" s="88"/>
      <c r="W21" s="88"/>
      <c r="X21" s="88"/>
      <c r="Y21" s="88"/>
      <c r="Z21" s="88"/>
      <c r="AA21" s="88"/>
      <c r="AB21" s="88"/>
      <c r="AC21" s="88"/>
      <c r="AD21" s="88"/>
      <c r="AE21" s="88"/>
      <c r="AF21" s="88"/>
      <c r="AG21" s="88"/>
      <c r="AH21" s="88"/>
      <c r="AI21" s="88"/>
      <c r="AJ21" s="88"/>
      <c r="AK21" s="89" t="s">
        <v>50</v>
      </c>
    </row>
    <row r="22" spans="5:37" ht="60">
      <c r="E22" s="112" t="s">
        <v>334</v>
      </c>
      <c r="F22" s="158">
        <v>44716</v>
      </c>
      <c r="G22" s="112">
        <v>217526</v>
      </c>
      <c r="H22" s="112" t="s">
        <v>1233</v>
      </c>
      <c r="I22" s="228" t="s">
        <v>1204</v>
      </c>
      <c r="J22" s="46" t="s">
        <v>395</v>
      </c>
      <c r="K22" s="31"/>
      <c r="L22" s="31"/>
      <c r="M22" s="31"/>
      <c r="N22" s="88" t="s">
        <v>1004</v>
      </c>
      <c r="O22" s="88" t="s">
        <v>1276</v>
      </c>
      <c r="P22" s="88"/>
      <c r="Q22" s="88"/>
      <c r="R22" s="88"/>
      <c r="S22" s="88"/>
      <c r="T22" s="88"/>
      <c r="U22" s="88"/>
      <c r="V22" s="88"/>
      <c r="W22" s="88"/>
      <c r="X22" s="88"/>
      <c r="Y22" s="88"/>
      <c r="Z22" s="88"/>
      <c r="AA22" s="88"/>
      <c r="AB22" s="88"/>
      <c r="AC22" s="88"/>
      <c r="AD22" s="88"/>
      <c r="AE22" s="88"/>
      <c r="AF22" s="88"/>
      <c r="AG22" s="88"/>
      <c r="AH22" s="88"/>
      <c r="AI22" s="88"/>
      <c r="AJ22" s="88"/>
      <c r="AK22" s="89" t="s">
        <v>50</v>
      </c>
    </row>
    <row r="23" spans="5:37" ht="60">
      <c r="E23" s="34" t="s">
        <v>1120</v>
      </c>
      <c r="F23" s="80">
        <v>44716</v>
      </c>
      <c r="G23" s="34">
        <v>216868</v>
      </c>
      <c r="H23" s="34" t="s">
        <v>1234</v>
      </c>
      <c r="I23" s="240" t="s">
        <v>1235</v>
      </c>
      <c r="J23" s="34" t="s">
        <v>395</v>
      </c>
      <c r="K23" s="155"/>
      <c r="L23" s="119"/>
      <c r="M23" s="119"/>
      <c r="N23" s="120" t="s">
        <v>1004</v>
      </c>
      <c r="O23" s="88"/>
      <c r="P23" s="88" t="s">
        <v>50</v>
      </c>
      <c r="Q23" s="88"/>
      <c r="R23" s="88"/>
      <c r="S23" s="88"/>
      <c r="T23" s="88"/>
      <c r="U23" s="88"/>
      <c r="V23" s="88"/>
      <c r="W23" s="88"/>
      <c r="X23" s="88"/>
      <c r="Y23" s="88"/>
      <c r="Z23" s="88"/>
      <c r="AA23" s="88"/>
      <c r="AB23" s="88"/>
      <c r="AC23" s="88"/>
      <c r="AD23" s="88"/>
      <c r="AE23" s="88"/>
      <c r="AF23" s="88"/>
      <c r="AG23" s="88"/>
      <c r="AH23" s="88"/>
      <c r="AI23" s="88"/>
      <c r="AJ23" s="88"/>
      <c r="AK23" s="89" t="s">
        <v>50</v>
      </c>
    </row>
    <row r="24" spans="5:37" ht="45">
      <c r="E24" s="34" t="s">
        <v>343</v>
      </c>
      <c r="F24" s="80">
        <v>44718</v>
      </c>
      <c r="G24" s="34">
        <v>218351</v>
      </c>
      <c r="H24" s="34" t="s">
        <v>639</v>
      </c>
      <c r="I24" s="240" t="s">
        <v>1241</v>
      </c>
      <c r="J24" s="34" t="s">
        <v>395</v>
      </c>
      <c r="K24" s="74"/>
      <c r="L24" s="34"/>
      <c r="M24" s="34"/>
      <c r="N24" s="34"/>
      <c r="O24" s="88" t="s">
        <v>687</v>
      </c>
      <c r="P24" s="88" t="s">
        <v>1305</v>
      </c>
      <c r="Q24" s="88" t="s">
        <v>50</v>
      </c>
      <c r="R24" s="88"/>
      <c r="S24" s="88"/>
      <c r="T24" s="88"/>
      <c r="U24" s="88"/>
      <c r="V24" s="88"/>
      <c r="W24" s="88"/>
      <c r="X24" s="88"/>
      <c r="Y24" s="88"/>
      <c r="Z24" s="88"/>
      <c r="AA24" s="88"/>
      <c r="AB24" s="88"/>
      <c r="AC24" s="88"/>
      <c r="AD24" s="88"/>
      <c r="AE24" s="88"/>
      <c r="AF24" s="88"/>
      <c r="AG24" s="88"/>
      <c r="AH24" s="88"/>
      <c r="AI24" s="88"/>
      <c r="AJ24" s="88"/>
      <c r="AK24" s="89" t="s">
        <v>50</v>
      </c>
    </row>
    <row r="25" spans="5:37" ht="120">
      <c r="E25" s="34" t="s">
        <v>339</v>
      </c>
      <c r="F25" s="80">
        <v>44718</v>
      </c>
      <c r="G25" s="34">
        <v>218155</v>
      </c>
      <c r="H25" s="80" t="s">
        <v>1242</v>
      </c>
      <c r="I25" s="240" t="s">
        <v>1206</v>
      </c>
      <c r="J25" s="34" t="s">
        <v>395</v>
      </c>
      <c r="K25" s="74"/>
      <c r="L25" s="34"/>
      <c r="M25" s="34"/>
      <c r="N25" s="34"/>
      <c r="O25" s="88" t="s">
        <v>1004</v>
      </c>
      <c r="P25" s="88" t="s">
        <v>50</v>
      </c>
      <c r="Q25" s="88"/>
      <c r="R25" s="88"/>
      <c r="S25" s="88"/>
      <c r="T25" s="88"/>
      <c r="U25" s="88"/>
      <c r="V25" s="88"/>
      <c r="W25" s="88"/>
      <c r="X25" s="88"/>
      <c r="Y25" s="88"/>
      <c r="Z25" s="88"/>
      <c r="AA25" s="88"/>
      <c r="AB25" s="88"/>
      <c r="AC25" s="88"/>
      <c r="AD25" s="88"/>
      <c r="AE25" s="88"/>
      <c r="AF25" s="88"/>
      <c r="AG25" s="88"/>
      <c r="AH25" s="88"/>
      <c r="AI25" s="88"/>
      <c r="AJ25" s="88"/>
      <c r="AK25" s="89" t="s">
        <v>50</v>
      </c>
    </row>
    <row r="26" spans="5:37" ht="30">
      <c r="E26" s="34" t="s">
        <v>339</v>
      </c>
      <c r="F26" s="80">
        <v>44718</v>
      </c>
      <c r="G26" s="34">
        <v>217840</v>
      </c>
      <c r="H26" s="80" t="s">
        <v>1243</v>
      </c>
      <c r="I26" s="240" t="s">
        <v>1206</v>
      </c>
      <c r="J26" s="34" t="s">
        <v>395</v>
      </c>
      <c r="K26" s="74"/>
      <c r="L26" s="34"/>
      <c r="M26" s="34"/>
      <c r="N26" s="34"/>
      <c r="O26" s="88" t="s">
        <v>687</v>
      </c>
      <c r="P26" s="88" t="s">
        <v>50</v>
      </c>
      <c r="Q26" s="88"/>
      <c r="R26" s="88"/>
      <c r="S26" s="88"/>
      <c r="T26" s="88"/>
      <c r="U26" s="88"/>
      <c r="V26" s="88"/>
      <c r="W26" s="88"/>
      <c r="X26" s="88"/>
      <c r="Y26" s="88"/>
      <c r="Z26" s="88"/>
      <c r="AA26" s="88"/>
      <c r="AB26" s="88"/>
      <c r="AC26" s="88"/>
      <c r="AD26" s="88"/>
      <c r="AE26" s="88"/>
      <c r="AF26" s="88"/>
      <c r="AG26" s="88"/>
      <c r="AH26" s="88"/>
      <c r="AI26" s="88"/>
      <c r="AJ26" s="88"/>
      <c r="AK26" s="89" t="s">
        <v>50</v>
      </c>
    </row>
    <row r="27" spans="5:37" ht="45">
      <c r="E27" s="34" t="s">
        <v>339</v>
      </c>
      <c r="F27" s="80">
        <v>44718</v>
      </c>
      <c r="G27" s="34">
        <v>218342</v>
      </c>
      <c r="H27" s="80" t="s">
        <v>1244</v>
      </c>
      <c r="I27" s="240" t="s">
        <v>1129</v>
      </c>
      <c r="J27" s="34" t="s">
        <v>395</v>
      </c>
      <c r="K27" s="74"/>
      <c r="L27" s="34"/>
      <c r="M27" s="34"/>
      <c r="N27" s="34"/>
      <c r="O27" s="88" t="s">
        <v>687</v>
      </c>
      <c r="P27" s="88" t="s">
        <v>1306</v>
      </c>
      <c r="Q27" s="88" t="s">
        <v>50</v>
      </c>
      <c r="R27" s="88"/>
      <c r="S27" s="88"/>
      <c r="T27" s="88"/>
      <c r="U27" s="88"/>
      <c r="V27" s="88"/>
      <c r="W27" s="88"/>
      <c r="X27" s="88"/>
      <c r="Y27" s="88"/>
      <c r="Z27" s="88"/>
      <c r="AA27" s="88"/>
      <c r="AB27" s="88"/>
      <c r="AC27" s="88"/>
      <c r="AD27" s="88"/>
      <c r="AE27" s="88"/>
      <c r="AF27" s="88"/>
      <c r="AG27" s="88"/>
      <c r="AH27" s="88"/>
      <c r="AI27" s="88"/>
      <c r="AJ27" s="88"/>
      <c r="AK27" s="89" t="s">
        <v>50</v>
      </c>
    </row>
    <row r="28" spans="5:37" ht="30">
      <c r="E28" s="112" t="s">
        <v>339</v>
      </c>
      <c r="F28" s="118">
        <v>44718</v>
      </c>
      <c r="G28" s="119">
        <v>218328</v>
      </c>
      <c r="H28" s="118" t="s">
        <v>237</v>
      </c>
      <c r="I28" s="239" t="s">
        <v>1206</v>
      </c>
      <c r="J28" s="34" t="s">
        <v>395</v>
      </c>
      <c r="K28" s="119"/>
      <c r="L28" s="119"/>
      <c r="M28" s="119"/>
      <c r="N28" s="119"/>
      <c r="O28" s="120" t="s">
        <v>687</v>
      </c>
      <c r="P28" s="141" t="s">
        <v>1280</v>
      </c>
      <c r="Q28" s="141"/>
      <c r="R28" s="141"/>
      <c r="S28" s="141"/>
      <c r="T28" s="141"/>
      <c r="U28" s="141"/>
      <c r="V28" s="141"/>
      <c r="W28" s="141"/>
      <c r="X28" s="141"/>
      <c r="Y28" s="141"/>
      <c r="Z28" s="141"/>
      <c r="AA28" s="141"/>
      <c r="AB28" s="141"/>
      <c r="AC28" s="141"/>
      <c r="AD28" s="141"/>
      <c r="AE28" s="141"/>
      <c r="AF28" s="141"/>
      <c r="AG28" s="141"/>
      <c r="AH28" s="141"/>
      <c r="AI28" s="141"/>
      <c r="AJ28" s="141"/>
      <c r="AK28" s="117" t="s">
        <v>50</v>
      </c>
    </row>
    <row r="29" spans="5:37" ht="60">
      <c r="E29" s="34" t="s">
        <v>339</v>
      </c>
      <c r="F29" s="80">
        <v>44718</v>
      </c>
      <c r="G29" s="34">
        <v>218558</v>
      </c>
      <c r="H29" s="80" t="s">
        <v>1282</v>
      </c>
      <c r="I29" s="192" t="s">
        <v>1283</v>
      </c>
      <c r="J29" s="34" t="s">
        <v>395</v>
      </c>
      <c r="K29" s="34"/>
      <c r="L29" s="34"/>
      <c r="M29" s="34"/>
      <c r="N29" s="34"/>
      <c r="O29" s="34"/>
      <c r="P29" s="88" t="s">
        <v>1017</v>
      </c>
      <c r="Q29" s="88"/>
      <c r="R29" s="88"/>
      <c r="S29" s="88"/>
      <c r="T29" s="88"/>
      <c r="U29" s="88"/>
      <c r="V29" s="88"/>
      <c r="W29" s="88"/>
      <c r="X29" s="88"/>
      <c r="Y29" s="88"/>
      <c r="Z29" s="88"/>
      <c r="AA29" s="88"/>
      <c r="AB29" s="88"/>
      <c r="AC29" s="88"/>
      <c r="AD29" s="88"/>
      <c r="AE29" s="88"/>
      <c r="AF29" s="88"/>
      <c r="AG29" s="88"/>
      <c r="AH29" s="88"/>
      <c r="AI29" s="88"/>
      <c r="AJ29" s="88"/>
      <c r="AK29" s="89" t="s">
        <v>50</v>
      </c>
    </row>
    <row r="30" spans="5:37" ht="30">
      <c r="E30" s="34" t="s">
        <v>339</v>
      </c>
      <c r="F30" s="80">
        <v>44718</v>
      </c>
      <c r="G30" s="34">
        <v>218757</v>
      </c>
      <c r="H30" s="34" t="s">
        <v>1285</v>
      </c>
      <c r="I30" s="192" t="s">
        <v>1206</v>
      </c>
      <c r="J30" s="34" t="s">
        <v>395</v>
      </c>
      <c r="K30" s="87"/>
      <c r="L30" s="87"/>
      <c r="M30" s="87"/>
      <c r="N30" s="87"/>
      <c r="O30" s="87"/>
      <c r="P30" s="141" t="s">
        <v>1298</v>
      </c>
      <c r="Q30" s="141"/>
      <c r="R30" s="141"/>
      <c r="S30" s="141"/>
      <c r="T30" s="141"/>
      <c r="U30" s="141"/>
      <c r="V30" s="141"/>
      <c r="W30" s="141"/>
      <c r="X30" s="141"/>
      <c r="Y30" s="141"/>
      <c r="Z30" s="141"/>
      <c r="AA30" s="141"/>
      <c r="AB30" s="141"/>
      <c r="AC30" s="141"/>
      <c r="AD30" s="141"/>
      <c r="AE30" s="141"/>
      <c r="AF30" s="141"/>
      <c r="AG30" s="141"/>
      <c r="AH30" s="141"/>
      <c r="AI30" s="141"/>
      <c r="AJ30" s="141"/>
      <c r="AK30" s="117" t="s">
        <v>50</v>
      </c>
    </row>
    <row r="31" spans="5:37" ht="75">
      <c r="E31" s="34" t="s">
        <v>338</v>
      </c>
      <c r="F31" s="80">
        <v>44719</v>
      </c>
      <c r="G31" s="34">
        <v>218483</v>
      </c>
      <c r="H31" s="34" t="s">
        <v>1286</v>
      </c>
      <c r="I31" s="192" t="s">
        <v>1287</v>
      </c>
      <c r="J31" s="34" t="s">
        <v>395</v>
      </c>
      <c r="K31" s="34"/>
      <c r="L31" s="34"/>
      <c r="M31" s="34"/>
      <c r="N31" s="34"/>
      <c r="O31" s="119"/>
      <c r="P31" s="120" t="s">
        <v>1299</v>
      </c>
      <c r="Q31" s="141"/>
      <c r="R31" s="141"/>
      <c r="S31" s="141"/>
      <c r="T31" s="141"/>
      <c r="U31" s="141"/>
      <c r="V31" s="141"/>
      <c r="W31" s="141"/>
      <c r="X31" s="141"/>
      <c r="Y31" s="141"/>
      <c r="Z31" s="141"/>
      <c r="AA31" s="141"/>
      <c r="AB31" s="141"/>
      <c r="AC31" s="141"/>
      <c r="AD31" s="141"/>
      <c r="AE31" s="141"/>
      <c r="AF31" s="141"/>
      <c r="AG31" s="141"/>
      <c r="AH31" s="141"/>
      <c r="AI31" s="141"/>
      <c r="AJ31" s="141"/>
      <c r="AK31" s="117" t="s">
        <v>50</v>
      </c>
    </row>
    <row r="32" spans="5:37" ht="60">
      <c r="E32" s="34" t="s">
        <v>339</v>
      </c>
      <c r="F32" s="80">
        <v>44719</v>
      </c>
      <c r="G32" s="34">
        <v>218631</v>
      </c>
      <c r="H32" s="34" t="s">
        <v>1288</v>
      </c>
      <c r="I32" s="192" t="s">
        <v>1289</v>
      </c>
      <c r="J32" s="34" t="s">
        <v>395</v>
      </c>
      <c r="K32" s="34"/>
      <c r="L32" s="34"/>
      <c r="M32" s="34"/>
      <c r="N32" s="34"/>
      <c r="O32" s="34"/>
      <c r="P32" s="88" t="s">
        <v>1290</v>
      </c>
      <c r="Q32" s="181" t="s">
        <v>1017</v>
      </c>
      <c r="R32" s="181"/>
      <c r="S32" s="181"/>
      <c r="T32" s="181"/>
      <c r="U32" s="181"/>
      <c r="V32" s="181"/>
      <c r="W32" s="181"/>
      <c r="X32" s="181"/>
      <c r="Y32" s="181"/>
      <c r="Z32" s="181"/>
      <c r="AA32" s="181"/>
      <c r="AB32" s="181"/>
      <c r="AC32" s="181"/>
      <c r="AD32" s="181"/>
      <c r="AE32" s="181"/>
      <c r="AF32" s="181"/>
      <c r="AG32" s="181"/>
      <c r="AH32" s="181"/>
      <c r="AI32" s="181"/>
      <c r="AJ32" s="181"/>
      <c r="AK32" s="89" t="s">
        <v>50</v>
      </c>
    </row>
    <row r="33" spans="5:37">
      <c r="E33" s="34" t="s">
        <v>338</v>
      </c>
      <c r="F33" s="80">
        <v>44719</v>
      </c>
      <c r="G33" s="34">
        <v>218856</v>
      </c>
      <c r="H33" s="34" t="s">
        <v>674</v>
      </c>
      <c r="I33" s="192" t="s">
        <v>1300</v>
      </c>
      <c r="J33" s="89" t="s">
        <v>395</v>
      </c>
      <c r="K33" s="117"/>
      <c r="L33" s="117"/>
      <c r="M33" s="117"/>
      <c r="N33" s="117"/>
      <c r="O33" s="89"/>
      <c r="P33" s="34" t="s">
        <v>50</v>
      </c>
      <c r="Q33" s="34"/>
      <c r="R33" s="34"/>
      <c r="S33" s="34"/>
      <c r="T33" s="34"/>
      <c r="U33" s="34"/>
      <c r="V33" s="34"/>
      <c r="W33" s="34"/>
      <c r="X33" s="34"/>
      <c r="Y33" s="34"/>
      <c r="Z33" s="34"/>
      <c r="AA33" s="34"/>
      <c r="AB33" s="34"/>
      <c r="AC33" s="34"/>
      <c r="AD33" s="34"/>
      <c r="AE33" s="34"/>
      <c r="AF33" s="34"/>
      <c r="AG33" s="34"/>
      <c r="AH33" s="34"/>
      <c r="AI33" s="34"/>
      <c r="AJ33" s="34"/>
      <c r="AK33" s="89" t="s">
        <v>50</v>
      </c>
    </row>
    <row r="34" spans="5:37" ht="30">
      <c r="E34" s="87" t="s">
        <v>338</v>
      </c>
      <c r="F34" s="86">
        <v>44719</v>
      </c>
      <c r="G34" s="87">
        <v>218887</v>
      </c>
      <c r="H34" s="87" t="s">
        <v>1301</v>
      </c>
      <c r="I34" s="242" t="s">
        <v>1302</v>
      </c>
      <c r="J34" s="112" t="s">
        <v>395</v>
      </c>
      <c r="K34" s="119"/>
      <c r="L34" s="119"/>
      <c r="M34" s="119"/>
      <c r="N34" s="119"/>
      <c r="O34" s="119"/>
      <c r="P34" s="181" t="s">
        <v>1303</v>
      </c>
      <c r="Q34" s="120" t="s">
        <v>1313</v>
      </c>
      <c r="R34" s="154"/>
      <c r="S34" s="154"/>
      <c r="T34" s="154"/>
      <c r="U34" s="154"/>
      <c r="V34" s="154"/>
      <c r="W34" s="154"/>
      <c r="X34" s="154"/>
      <c r="Y34" s="154"/>
      <c r="Z34" s="154"/>
      <c r="AA34" s="154"/>
      <c r="AB34" s="154"/>
      <c r="AC34" s="154"/>
      <c r="AD34" s="154"/>
      <c r="AE34" s="154"/>
      <c r="AF34" s="154"/>
      <c r="AG34" s="154"/>
      <c r="AH34" s="154"/>
      <c r="AI34" s="154"/>
      <c r="AJ34" s="154"/>
      <c r="AK34" s="254" t="s">
        <v>50</v>
      </c>
    </row>
    <row r="35" spans="5:37" ht="60">
      <c r="E35" s="34" t="s">
        <v>339</v>
      </c>
      <c r="F35" s="80">
        <v>44719</v>
      </c>
      <c r="G35" s="34">
        <v>218947</v>
      </c>
      <c r="H35" s="34" t="s">
        <v>1304</v>
      </c>
      <c r="I35" s="192" t="s">
        <v>1289</v>
      </c>
      <c r="J35" s="112" t="s">
        <v>395</v>
      </c>
      <c r="K35" s="31"/>
      <c r="L35" s="31"/>
      <c r="M35" s="31"/>
      <c r="N35" s="31"/>
      <c r="O35" s="34"/>
      <c r="P35" s="34"/>
      <c r="Q35" s="88" t="s">
        <v>1004</v>
      </c>
      <c r="R35" s="88" t="s">
        <v>50</v>
      </c>
      <c r="S35" s="88"/>
      <c r="T35" s="88"/>
      <c r="U35" s="88"/>
      <c r="V35" s="88"/>
      <c r="W35" s="88"/>
      <c r="X35" s="88"/>
      <c r="Y35" s="88"/>
      <c r="Z35" s="88"/>
      <c r="AA35" s="88"/>
      <c r="AB35" s="88"/>
      <c r="AC35" s="88"/>
      <c r="AD35" s="88"/>
      <c r="AE35" s="88"/>
      <c r="AF35" s="88"/>
      <c r="AG35" s="88"/>
      <c r="AH35" s="88"/>
      <c r="AI35" s="88"/>
      <c r="AJ35" s="88"/>
      <c r="AK35" s="89" t="s">
        <v>50</v>
      </c>
    </row>
    <row r="36" spans="5:37" ht="60">
      <c r="E36" s="34" t="s">
        <v>339</v>
      </c>
      <c r="F36" s="80">
        <v>44720</v>
      </c>
      <c r="G36" s="34">
        <v>219014</v>
      </c>
      <c r="H36" s="34" t="s">
        <v>824</v>
      </c>
      <c r="I36" s="192" t="s">
        <v>779</v>
      </c>
      <c r="J36" s="34" t="s">
        <v>395</v>
      </c>
      <c r="K36" s="34"/>
      <c r="L36" s="34"/>
      <c r="M36" s="34"/>
      <c r="N36" s="34"/>
      <c r="O36" s="87"/>
      <c r="P36" s="138" t="s">
        <v>1004</v>
      </c>
      <c r="Q36" s="141" t="s">
        <v>50</v>
      </c>
      <c r="R36" s="88"/>
      <c r="S36" s="88"/>
      <c r="T36" s="88"/>
      <c r="U36" s="88"/>
      <c r="V36" s="88"/>
      <c r="W36" s="88"/>
      <c r="X36" s="88"/>
      <c r="Y36" s="88"/>
      <c r="Z36" s="88"/>
      <c r="AA36" s="88"/>
      <c r="AB36" s="88"/>
      <c r="AC36" s="88"/>
      <c r="AD36" s="88"/>
      <c r="AE36" s="88"/>
      <c r="AF36" s="88"/>
      <c r="AG36" s="88"/>
      <c r="AH36" s="88"/>
      <c r="AI36" s="88"/>
      <c r="AJ36" s="88"/>
      <c r="AK36" s="34" t="s">
        <v>50</v>
      </c>
    </row>
    <row r="37" spans="5:37" ht="60">
      <c r="E37" s="34" t="s">
        <v>334</v>
      </c>
      <c r="F37" s="80">
        <v>44720</v>
      </c>
      <c r="G37" s="34">
        <v>218401</v>
      </c>
      <c r="H37" s="34" t="s">
        <v>1277</v>
      </c>
      <c r="I37" s="192" t="s">
        <v>360</v>
      </c>
      <c r="J37" s="119" t="s">
        <v>395</v>
      </c>
      <c r="K37" s="180"/>
      <c r="L37" s="180"/>
      <c r="M37" s="180"/>
      <c r="N37" s="180"/>
      <c r="O37" s="119"/>
      <c r="P37" s="181" t="s">
        <v>1004</v>
      </c>
      <c r="Q37" s="88"/>
      <c r="R37" s="88" t="s">
        <v>50</v>
      </c>
      <c r="S37" s="88" t="s">
        <v>50</v>
      </c>
      <c r="T37" s="88"/>
      <c r="U37" s="88"/>
      <c r="V37" s="88"/>
      <c r="W37" s="88"/>
      <c r="X37" s="88"/>
      <c r="Y37" s="88"/>
      <c r="Z37" s="88"/>
      <c r="AA37" s="88"/>
      <c r="AB37" s="88"/>
      <c r="AC37" s="88"/>
      <c r="AD37" s="88"/>
      <c r="AE37" s="88"/>
      <c r="AF37" s="88"/>
      <c r="AG37" s="88"/>
      <c r="AH37" s="88"/>
      <c r="AI37" s="88"/>
      <c r="AJ37" s="88"/>
      <c r="AK37" s="34" t="s">
        <v>50</v>
      </c>
    </row>
    <row r="38" spans="5:37" ht="60">
      <c r="E38" s="34" t="s">
        <v>343</v>
      </c>
      <c r="F38" s="80">
        <v>44720</v>
      </c>
      <c r="G38" s="34">
        <v>219129</v>
      </c>
      <c r="H38" s="34" t="s">
        <v>854</v>
      </c>
      <c r="I38" s="192" t="s">
        <v>1129</v>
      </c>
      <c r="J38" s="31"/>
      <c r="K38" s="31"/>
      <c r="L38" s="31"/>
      <c r="M38" s="31"/>
      <c r="N38" s="31"/>
      <c r="O38" s="31"/>
      <c r="P38" s="220"/>
      <c r="Q38" s="88" t="s">
        <v>1004</v>
      </c>
      <c r="R38" s="88"/>
      <c r="S38" s="88"/>
      <c r="T38" s="88" t="s">
        <v>395</v>
      </c>
      <c r="U38" s="88"/>
      <c r="V38" s="88"/>
      <c r="W38" s="88"/>
      <c r="X38" s="88"/>
      <c r="Y38" s="88" t="s">
        <v>1396</v>
      </c>
      <c r="Z38" s="88"/>
      <c r="AA38" s="88" t="s">
        <v>1413</v>
      </c>
      <c r="AB38" s="88" t="s">
        <v>395</v>
      </c>
      <c r="AC38" s="88" t="s">
        <v>50</v>
      </c>
      <c r="AD38" s="88"/>
      <c r="AE38" s="88"/>
      <c r="AF38" s="88"/>
      <c r="AG38" s="88"/>
      <c r="AH38" s="88"/>
      <c r="AI38" s="88"/>
      <c r="AJ38" s="88"/>
      <c r="AK38" s="34" t="s">
        <v>50</v>
      </c>
    </row>
    <row r="39" spans="5:37" ht="75">
      <c r="E39" s="34" t="s">
        <v>339</v>
      </c>
      <c r="F39" s="80">
        <v>44720</v>
      </c>
      <c r="G39" s="34">
        <v>219024</v>
      </c>
      <c r="H39" s="34" t="s">
        <v>1242</v>
      </c>
      <c r="I39" s="192" t="s">
        <v>779</v>
      </c>
      <c r="J39" s="34" t="s">
        <v>395</v>
      </c>
      <c r="K39" s="34"/>
      <c r="L39" s="34"/>
      <c r="M39" s="34"/>
      <c r="N39" s="34"/>
      <c r="O39" s="34"/>
      <c r="P39" s="208"/>
      <c r="Q39" s="88" t="s">
        <v>1328</v>
      </c>
      <c r="R39" s="88"/>
      <c r="S39" s="88"/>
      <c r="T39" s="88"/>
      <c r="U39" s="88"/>
      <c r="V39" s="88"/>
      <c r="W39" s="88"/>
      <c r="X39" s="88"/>
      <c r="Y39" s="88"/>
      <c r="Z39" s="88"/>
      <c r="AA39" s="88"/>
      <c r="AB39" s="88"/>
      <c r="AC39" s="88"/>
      <c r="AD39" s="88"/>
      <c r="AE39" s="88"/>
      <c r="AF39" s="88"/>
      <c r="AG39" s="88"/>
      <c r="AH39" s="88"/>
      <c r="AI39" s="88"/>
      <c r="AJ39" s="88"/>
      <c r="AK39" s="34" t="s">
        <v>50</v>
      </c>
    </row>
    <row r="40" spans="5:37" ht="60">
      <c r="E40" s="34" t="s">
        <v>339</v>
      </c>
      <c r="F40" s="80">
        <v>44720</v>
      </c>
      <c r="G40" s="34">
        <v>219057</v>
      </c>
      <c r="H40" s="34" t="s">
        <v>1307</v>
      </c>
      <c r="I40" s="192" t="s">
        <v>779</v>
      </c>
      <c r="J40" s="119" t="s">
        <v>395</v>
      </c>
      <c r="K40" s="119"/>
      <c r="L40" s="119"/>
      <c r="M40" s="119"/>
      <c r="N40" s="119"/>
      <c r="O40" s="119"/>
      <c r="P40" s="252"/>
      <c r="Q40" s="88" t="s">
        <v>1017</v>
      </c>
      <c r="R40" s="88"/>
      <c r="S40" s="88"/>
      <c r="T40" s="88"/>
      <c r="U40" s="88"/>
      <c r="V40" s="88"/>
      <c r="W40" s="88"/>
      <c r="X40" s="88"/>
      <c r="Y40" s="88"/>
      <c r="Z40" s="88"/>
      <c r="AA40" s="88"/>
      <c r="AB40" s="88"/>
      <c r="AC40" s="88"/>
      <c r="AD40" s="88"/>
      <c r="AE40" s="88"/>
      <c r="AF40" s="88"/>
      <c r="AG40" s="88"/>
      <c r="AH40" s="88"/>
      <c r="AI40" s="88"/>
      <c r="AJ40" s="88"/>
      <c r="AK40" s="34" t="s">
        <v>50</v>
      </c>
    </row>
    <row r="41" spans="5:37" ht="60">
      <c r="E41" s="34" t="s">
        <v>339</v>
      </c>
      <c r="F41" s="80">
        <v>44720</v>
      </c>
      <c r="G41" s="35" t="s">
        <v>1310</v>
      </c>
      <c r="H41" s="34" t="s">
        <v>1308</v>
      </c>
      <c r="I41" s="192" t="s">
        <v>1309</v>
      </c>
      <c r="J41" s="31"/>
      <c r="K41" s="31"/>
      <c r="L41" s="31"/>
      <c r="M41" s="31"/>
      <c r="N41" s="31"/>
      <c r="O41" s="180"/>
      <c r="P41" s="253"/>
      <c r="Q41" s="31"/>
      <c r="R41" s="31"/>
      <c r="S41" s="31"/>
      <c r="T41" s="31"/>
      <c r="U41" s="31"/>
      <c r="V41" s="31"/>
      <c r="W41" s="31"/>
      <c r="X41" s="31"/>
      <c r="Y41" s="120" t="s">
        <v>1004</v>
      </c>
      <c r="Z41" s="120"/>
      <c r="AA41" s="120"/>
      <c r="AB41" s="120"/>
      <c r="AC41" s="120"/>
      <c r="AD41" s="120"/>
      <c r="AE41" s="120"/>
      <c r="AF41" s="120"/>
      <c r="AG41" s="120" t="s">
        <v>50</v>
      </c>
      <c r="AH41" s="120"/>
      <c r="AI41" s="120"/>
      <c r="AJ41" s="120"/>
      <c r="AK41" s="34" t="s">
        <v>50</v>
      </c>
    </row>
    <row r="42" spans="5:37" ht="75">
      <c r="E42" s="34" t="s">
        <v>338</v>
      </c>
      <c r="F42" s="80">
        <v>44720</v>
      </c>
      <c r="G42" s="34">
        <v>219221</v>
      </c>
      <c r="H42" s="34" t="s">
        <v>1311</v>
      </c>
      <c r="I42" s="192" t="s">
        <v>1312</v>
      </c>
      <c r="J42" s="34" t="s">
        <v>395</v>
      </c>
      <c r="K42" s="34"/>
      <c r="L42" s="34"/>
      <c r="M42" s="34"/>
      <c r="N42" s="34"/>
      <c r="O42" s="34"/>
      <c r="P42" s="34"/>
      <c r="Q42" s="88" t="s">
        <v>1299</v>
      </c>
      <c r="R42" s="88"/>
      <c r="S42" s="88"/>
      <c r="T42" s="88"/>
      <c r="U42" s="88"/>
      <c r="V42" s="88"/>
      <c r="W42" s="88"/>
      <c r="X42" s="88"/>
      <c r="Y42" s="88"/>
      <c r="Z42" s="88"/>
      <c r="AA42" s="88"/>
      <c r="AB42" s="88"/>
      <c r="AC42" s="88"/>
      <c r="AD42" s="88"/>
      <c r="AE42" s="88"/>
      <c r="AF42" s="88"/>
      <c r="AG42" s="88"/>
      <c r="AH42" s="88"/>
      <c r="AI42" s="88"/>
      <c r="AJ42" s="88"/>
      <c r="AK42" s="34" t="s">
        <v>50</v>
      </c>
    </row>
    <row r="43" spans="5:37" ht="60">
      <c r="E43" s="34" t="s">
        <v>338</v>
      </c>
      <c r="F43" s="80">
        <v>44720</v>
      </c>
      <c r="G43" s="34">
        <v>219292</v>
      </c>
      <c r="H43" s="34" t="s">
        <v>198</v>
      </c>
      <c r="I43" s="192" t="s">
        <v>1336</v>
      </c>
      <c r="J43" s="34" t="s">
        <v>395</v>
      </c>
      <c r="K43" s="34"/>
      <c r="L43" s="34"/>
      <c r="M43" s="34"/>
      <c r="N43" s="34"/>
      <c r="O43" s="34"/>
      <c r="P43" s="34"/>
      <c r="Q43" s="88" t="s">
        <v>1004</v>
      </c>
      <c r="R43" s="88"/>
      <c r="S43" s="88"/>
      <c r="T43" s="88"/>
      <c r="U43" s="88"/>
      <c r="V43" s="88"/>
      <c r="W43" s="88"/>
      <c r="X43" s="88"/>
      <c r="Y43" s="88"/>
      <c r="Z43" s="88"/>
      <c r="AA43" s="88"/>
      <c r="AB43" s="88"/>
      <c r="AC43" s="88"/>
      <c r="AD43" s="88"/>
      <c r="AE43" s="88"/>
      <c r="AF43" s="88"/>
      <c r="AG43" s="88"/>
      <c r="AH43" s="88"/>
      <c r="AI43" s="88"/>
      <c r="AJ43" s="88"/>
      <c r="AK43" s="34" t="s">
        <v>50</v>
      </c>
    </row>
    <row r="44" spans="5:37" ht="30">
      <c r="E44" s="34" t="s">
        <v>339</v>
      </c>
      <c r="F44" s="80">
        <v>44720</v>
      </c>
      <c r="G44" s="34">
        <v>219272</v>
      </c>
      <c r="H44" s="34" t="s">
        <v>237</v>
      </c>
      <c r="I44" s="192" t="s">
        <v>1129</v>
      </c>
      <c r="J44" s="31"/>
      <c r="K44" s="34"/>
      <c r="L44" s="34"/>
      <c r="M44" s="34"/>
      <c r="N44" s="208"/>
      <c r="O44" s="34"/>
      <c r="P44" s="34"/>
      <c r="Q44" s="88" t="s">
        <v>1337</v>
      </c>
      <c r="R44" s="88"/>
      <c r="S44" s="88"/>
      <c r="T44" s="88" t="s">
        <v>50</v>
      </c>
      <c r="U44" s="88"/>
      <c r="V44" s="88"/>
      <c r="W44" s="88"/>
      <c r="X44" s="88"/>
      <c r="Y44" s="88"/>
      <c r="Z44" s="88"/>
      <c r="AA44" s="88"/>
      <c r="AB44" s="88"/>
      <c r="AC44" s="88"/>
      <c r="AD44" s="88"/>
      <c r="AE44" s="88"/>
      <c r="AF44" s="88"/>
      <c r="AG44" s="88"/>
      <c r="AH44" s="88"/>
      <c r="AI44" s="88"/>
      <c r="AJ44" s="88"/>
      <c r="AK44" s="34" t="s">
        <v>50</v>
      </c>
    </row>
    <row r="45" spans="5:37">
      <c r="E45" s="34" t="s">
        <v>339</v>
      </c>
      <c r="F45" s="80">
        <v>44722</v>
      </c>
      <c r="G45" s="34">
        <v>219726</v>
      </c>
      <c r="H45" s="34" t="s">
        <v>1346</v>
      </c>
      <c r="I45" s="192" t="s">
        <v>1129</v>
      </c>
      <c r="J45" s="34" t="s">
        <v>395</v>
      </c>
      <c r="O45" s="31"/>
      <c r="P45" s="31"/>
      <c r="Q45" s="31"/>
      <c r="R45" s="31"/>
      <c r="S45" s="34" t="s">
        <v>726</v>
      </c>
      <c r="T45" s="34"/>
      <c r="U45" s="34"/>
      <c r="V45" s="34"/>
      <c r="W45" s="34"/>
      <c r="X45" s="34"/>
      <c r="Y45" s="34"/>
      <c r="Z45" s="34"/>
      <c r="AA45" s="34"/>
      <c r="AB45" s="34"/>
      <c r="AC45" s="34"/>
      <c r="AD45" s="34"/>
      <c r="AE45" s="34"/>
      <c r="AF45" s="34"/>
      <c r="AG45" s="34"/>
      <c r="AH45" s="34"/>
      <c r="AI45" s="34"/>
      <c r="AJ45" s="34"/>
      <c r="AK45" s="34" t="s">
        <v>50</v>
      </c>
    </row>
    <row r="46" spans="5:37" ht="75">
      <c r="E46" s="34" t="s">
        <v>339</v>
      </c>
      <c r="F46" s="80">
        <v>44722</v>
      </c>
      <c r="G46" s="34">
        <v>219665</v>
      </c>
      <c r="H46" s="34" t="s">
        <v>392</v>
      </c>
      <c r="I46" s="192" t="s">
        <v>1347</v>
      </c>
      <c r="J46" s="112" t="s">
        <v>395</v>
      </c>
      <c r="K46" s="34"/>
      <c r="L46" s="34"/>
      <c r="M46" s="34"/>
      <c r="N46" s="34"/>
      <c r="O46" s="34"/>
      <c r="P46" s="34"/>
      <c r="Q46" s="34"/>
      <c r="R46" s="34"/>
      <c r="S46" s="88" t="s">
        <v>1349</v>
      </c>
      <c r="T46" s="88"/>
      <c r="U46" s="88"/>
      <c r="V46" s="88"/>
      <c r="W46" s="88"/>
      <c r="X46" s="88"/>
      <c r="Y46" s="88"/>
      <c r="Z46" s="88"/>
      <c r="AA46" s="88"/>
      <c r="AB46" s="88"/>
      <c r="AC46" s="88"/>
      <c r="AD46" s="88"/>
      <c r="AE46" s="88"/>
      <c r="AF46" s="88"/>
      <c r="AG46" s="88"/>
      <c r="AH46" s="88"/>
      <c r="AI46" s="88"/>
      <c r="AJ46" s="88"/>
      <c r="AK46" s="89" t="s">
        <v>50</v>
      </c>
    </row>
    <row r="47" spans="5:37">
      <c r="E47" s="34" t="s">
        <v>343</v>
      </c>
      <c r="F47" s="80">
        <v>44722</v>
      </c>
      <c r="G47" s="34">
        <v>219396</v>
      </c>
      <c r="H47" s="34" t="s">
        <v>883</v>
      </c>
      <c r="I47" s="192" t="s">
        <v>1129</v>
      </c>
      <c r="J47" s="155" t="s">
        <v>395</v>
      </c>
      <c r="K47" s="207"/>
      <c r="O47" s="31"/>
      <c r="P47" s="31"/>
      <c r="Q47" s="31"/>
      <c r="R47" s="31"/>
      <c r="S47" s="31" t="s">
        <v>1351</v>
      </c>
      <c r="T47" s="31"/>
      <c r="U47" s="34" t="s">
        <v>1366</v>
      </c>
      <c r="V47" s="34"/>
      <c r="W47" s="34" t="s">
        <v>50</v>
      </c>
      <c r="X47" s="34"/>
      <c r="Y47" s="34"/>
      <c r="Z47" s="34"/>
      <c r="AA47" s="34"/>
      <c r="AB47" s="34"/>
      <c r="AC47" s="34"/>
      <c r="AD47" s="34"/>
      <c r="AE47" s="34"/>
      <c r="AF47" s="34"/>
      <c r="AG47" s="34"/>
      <c r="AH47" s="34"/>
      <c r="AI47" s="34"/>
      <c r="AJ47" s="34"/>
      <c r="AK47" s="34" t="s">
        <v>50</v>
      </c>
    </row>
    <row r="48" spans="5:37" ht="45">
      <c r="E48" s="34" t="s">
        <v>338</v>
      </c>
      <c r="F48" s="80">
        <v>44722</v>
      </c>
      <c r="G48" s="34">
        <v>219627</v>
      </c>
      <c r="H48" s="34" t="s">
        <v>684</v>
      </c>
      <c r="I48" s="192" t="s">
        <v>1241</v>
      </c>
      <c r="J48" s="208"/>
      <c r="K48" s="31"/>
      <c r="O48" s="31"/>
      <c r="P48" s="31"/>
      <c r="Q48" s="31"/>
      <c r="R48" s="31"/>
      <c r="S48" s="241" t="s">
        <v>1354</v>
      </c>
      <c r="T48" s="241"/>
      <c r="U48" s="241"/>
      <c r="V48" s="241"/>
      <c r="W48" s="241"/>
      <c r="X48" s="241"/>
      <c r="Y48" s="35"/>
      <c r="Z48" s="35"/>
      <c r="AA48" s="35"/>
      <c r="AB48" s="35"/>
      <c r="AC48" s="35"/>
      <c r="AD48" s="35"/>
      <c r="AE48" s="35"/>
      <c r="AF48" s="35"/>
      <c r="AG48" s="35"/>
      <c r="AH48" s="35"/>
      <c r="AI48" s="35"/>
      <c r="AJ48" s="35"/>
      <c r="AK48" s="34" t="s">
        <v>50</v>
      </c>
    </row>
    <row r="49" spans="5:37" ht="75">
      <c r="E49" s="34" t="s">
        <v>338</v>
      </c>
      <c r="F49" s="80">
        <v>44722</v>
      </c>
      <c r="G49" s="34">
        <v>219602</v>
      </c>
      <c r="H49" s="34" t="s">
        <v>347</v>
      </c>
      <c r="I49" s="192" t="s">
        <v>1283</v>
      </c>
      <c r="J49" s="208" t="s">
        <v>395</v>
      </c>
      <c r="K49" s="31"/>
      <c r="O49" s="34"/>
      <c r="P49" s="34"/>
      <c r="Q49" s="34"/>
      <c r="R49" s="34"/>
      <c r="S49" s="88" t="s">
        <v>1349</v>
      </c>
      <c r="T49" s="88"/>
      <c r="U49" s="88"/>
      <c r="V49" s="88"/>
      <c r="W49" s="88"/>
      <c r="X49" s="88"/>
      <c r="Y49" s="88"/>
      <c r="Z49" s="88"/>
      <c r="AA49" s="88"/>
      <c r="AB49" s="88"/>
      <c r="AC49" s="88"/>
      <c r="AD49" s="88"/>
      <c r="AE49" s="88"/>
      <c r="AF49" s="88"/>
      <c r="AG49" s="88"/>
      <c r="AH49" s="88"/>
      <c r="AI49" s="88"/>
      <c r="AJ49" s="88"/>
      <c r="AK49" s="34" t="s">
        <v>50</v>
      </c>
    </row>
    <row r="50" spans="5:37" ht="60">
      <c r="E50" s="34" t="s">
        <v>338</v>
      </c>
      <c r="F50" s="80">
        <v>44722</v>
      </c>
      <c r="G50" s="34">
        <v>219624</v>
      </c>
      <c r="H50" s="34" t="s">
        <v>487</v>
      </c>
      <c r="I50" s="34" t="s">
        <v>1283</v>
      </c>
      <c r="J50" s="208" t="s">
        <v>395</v>
      </c>
      <c r="K50" s="34"/>
      <c r="L50" s="34"/>
      <c r="M50" s="34"/>
      <c r="N50" s="34"/>
      <c r="O50" s="34"/>
      <c r="P50" s="34"/>
      <c r="Q50" s="34"/>
      <c r="R50" s="34"/>
      <c r="S50" s="88" t="s">
        <v>1350</v>
      </c>
      <c r="T50" s="88" t="s">
        <v>1357</v>
      </c>
      <c r="U50" s="88"/>
      <c r="V50" s="88"/>
      <c r="W50" s="88"/>
      <c r="X50" s="88"/>
      <c r="Y50" s="88"/>
      <c r="Z50" s="88"/>
      <c r="AA50" s="88"/>
      <c r="AB50" s="88"/>
      <c r="AC50" s="88"/>
      <c r="AD50" s="88"/>
      <c r="AE50" s="88"/>
      <c r="AF50" s="88"/>
      <c r="AG50" s="88"/>
      <c r="AH50" s="88"/>
      <c r="AI50" s="88"/>
      <c r="AJ50" s="88"/>
      <c r="AK50" s="34" t="s">
        <v>50</v>
      </c>
    </row>
    <row r="51" spans="5:37">
      <c r="E51" s="34" t="s">
        <v>339</v>
      </c>
      <c r="F51" s="80">
        <v>44722</v>
      </c>
      <c r="G51" s="34">
        <v>219727</v>
      </c>
      <c r="H51" s="34" t="s">
        <v>806</v>
      </c>
      <c r="I51" s="192" t="s">
        <v>1241</v>
      </c>
      <c r="J51" s="208" t="s">
        <v>395</v>
      </c>
      <c r="K51" s="31"/>
      <c r="L51" s="31"/>
      <c r="M51" s="31"/>
      <c r="N51" s="31"/>
      <c r="O51" s="31"/>
      <c r="P51" s="31"/>
      <c r="Q51" s="31"/>
      <c r="R51" s="31"/>
      <c r="S51" s="31" t="s">
        <v>726</v>
      </c>
      <c r="T51" s="31"/>
      <c r="U51" s="31"/>
      <c r="V51" s="31"/>
      <c r="W51" s="31"/>
      <c r="X51" s="31"/>
      <c r="Y51" s="34"/>
      <c r="Z51" s="34"/>
      <c r="AA51" s="34"/>
      <c r="AB51" s="34"/>
      <c r="AC51" s="34"/>
      <c r="AD51" s="34"/>
      <c r="AE51" s="34"/>
      <c r="AF51" s="34"/>
      <c r="AG51" s="34"/>
      <c r="AH51" s="34"/>
      <c r="AI51" s="34"/>
      <c r="AJ51" s="34"/>
      <c r="AK51" s="34" t="s">
        <v>50</v>
      </c>
    </row>
    <row r="52" spans="5:37" ht="60">
      <c r="E52" s="34" t="s">
        <v>338</v>
      </c>
      <c r="F52" s="80">
        <v>44722</v>
      </c>
      <c r="G52" s="34">
        <v>219902</v>
      </c>
      <c r="H52" s="34" t="s">
        <v>47</v>
      </c>
      <c r="I52" s="192" t="s">
        <v>1348</v>
      </c>
      <c r="J52" s="208" t="s">
        <v>395</v>
      </c>
      <c r="K52" s="34"/>
      <c r="L52" s="34"/>
      <c r="M52" s="34"/>
      <c r="N52" s="34"/>
      <c r="O52" s="34"/>
      <c r="P52" s="34"/>
      <c r="Q52" s="34"/>
      <c r="R52" s="34"/>
      <c r="S52" s="88" t="s">
        <v>1350</v>
      </c>
      <c r="T52" s="88" t="s">
        <v>1355</v>
      </c>
      <c r="U52" s="88"/>
      <c r="V52" s="88"/>
      <c r="W52" s="88"/>
      <c r="X52" s="88"/>
      <c r="Y52" s="88"/>
      <c r="Z52" s="88"/>
      <c r="AA52" s="88"/>
      <c r="AB52" s="88"/>
      <c r="AC52" s="88"/>
      <c r="AD52" s="88"/>
      <c r="AE52" s="88"/>
      <c r="AF52" s="88"/>
      <c r="AG52" s="88"/>
      <c r="AH52" s="88"/>
      <c r="AI52" s="88"/>
      <c r="AJ52" s="88"/>
      <c r="AK52" s="34" t="s">
        <v>50</v>
      </c>
    </row>
    <row r="53" spans="5:37" ht="45">
      <c r="E53" s="34" t="s">
        <v>339</v>
      </c>
      <c r="F53" s="80">
        <v>44723</v>
      </c>
      <c r="G53" s="34">
        <v>220136</v>
      </c>
      <c r="H53" s="34" t="s">
        <v>1353</v>
      </c>
      <c r="I53" s="192" t="s">
        <v>1241</v>
      </c>
      <c r="J53" s="34" t="s">
        <v>395</v>
      </c>
      <c r="K53" s="256"/>
      <c r="L53" s="31"/>
      <c r="M53" s="31"/>
      <c r="N53" s="31"/>
      <c r="O53" s="31"/>
      <c r="P53" s="34"/>
      <c r="Q53" s="34"/>
      <c r="R53" s="34"/>
      <c r="S53" s="34"/>
      <c r="T53" s="34" t="s">
        <v>1351</v>
      </c>
      <c r="U53" s="88" t="s">
        <v>1358</v>
      </c>
      <c r="V53" s="88"/>
      <c r="W53" s="88"/>
      <c r="X53" s="88"/>
      <c r="Y53" s="88"/>
      <c r="Z53" s="88"/>
      <c r="AA53" s="88"/>
      <c r="AB53" s="88"/>
      <c r="AC53" s="88"/>
      <c r="AD53" s="88"/>
      <c r="AE53" s="88"/>
      <c r="AF53" s="88"/>
      <c r="AG53" s="88"/>
      <c r="AH53" s="88"/>
      <c r="AI53" s="88"/>
      <c r="AJ53" s="88"/>
      <c r="AK53" s="34" t="s">
        <v>50</v>
      </c>
    </row>
    <row r="54" spans="5:37">
      <c r="E54" s="34" t="s">
        <v>338</v>
      </c>
      <c r="F54" s="80">
        <v>44723</v>
      </c>
      <c r="G54" s="34">
        <v>220296</v>
      </c>
      <c r="H54" s="34" t="s">
        <v>1356</v>
      </c>
      <c r="I54" s="34" t="s">
        <v>1129</v>
      </c>
      <c r="J54" s="34" t="s">
        <v>395</v>
      </c>
      <c r="K54" s="68"/>
      <c r="L54" s="31"/>
      <c r="M54" s="31"/>
      <c r="N54" s="31"/>
      <c r="O54" s="31"/>
      <c r="P54" s="34"/>
      <c r="Q54" s="34"/>
      <c r="R54" s="34"/>
      <c r="S54" s="34"/>
      <c r="T54" s="34"/>
      <c r="U54" s="34"/>
      <c r="V54" s="34" t="s">
        <v>50</v>
      </c>
      <c r="W54" s="34"/>
      <c r="X54" s="34"/>
      <c r="Y54" s="34"/>
      <c r="Z54" s="34"/>
      <c r="AA54" s="34"/>
      <c r="AB54" s="34"/>
      <c r="AC54" s="34"/>
      <c r="AD54" s="34"/>
      <c r="AE54" s="34"/>
      <c r="AF54" s="34"/>
      <c r="AG54" s="34"/>
      <c r="AH54" s="34"/>
      <c r="AI54" s="34"/>
      <c r="AJ54" s="34"/>
      <c r="AK54" s="34" t="s">
        <v>50</v>
      </c>
    </row>
    <row r="55" spans="5:37">
      <c r="E55" s="34" t="s">
        <v>339</v>
      </c>
      <c r="F55" s="80">
        <v>44725</v>
      </c>
      <c r="G55" s="34">
        <v>220553</v>
      </c>
      <c r="H55" s="34" t="s">
        <v>1353</v>
      </c>
      <c r="I55" s="34" t="s">
        <v>1283</v>
      </c>
      <c r="J55" s="34" t="s">
        <v>395</v>
      </c>
      <c r="P55" s="34"/>
      <c r="Q55" s="34"/>
      <c r="R55" s="34"/>
      <c r="S55" s="34"/>
      <c r="T55" s="34"/>
      <c r="U55" s="34" t="s">
        <v>1359</v>
      </c>
      <c r="V55" s="34"/>
      <c r="W55" s="34"/>
      <c r="X55" s="34"/>
      <c r="Y55" s="34"/>
      <c r="Z55" s="34"/>
      <c r="AA55" s="34"/>
      <c r="AB55" s="34"/>
      <c r="AC55" s="34"/>
      <c r="AD55" s="34"/>
      <c r="AE55" s="34"/>
      <c r="AF55" s="34"/>
      <c r="AG55" s="34"/>
      <c r="AH55" s="34"/>
      <c r="AI55" s="34"/>
      <c r="AJ55" s="34"/>
      <c r="AK55" s="34" t="s">
        <v>50</v>
      </c>
    </row>
    <row r="56" spans="5:37">
      <c r="E56" s="34" t="s">
        <v>834</v>
      </c>
      <c r="F56" s="80">
        <v>44725</v>
      </c>
      <c r="G56" s="34">
        <v>220676</v>
      </c>
      <c r="H56" s="34" t="s">
        <v>1360</v>
      </c>
      <c r="I56" s="34" t="s">
        <v>1361</v>
      </c>
      <c r="J56" s="34" t="s">
        <v>395</v>
      </c>
      <c r="P56" s="31"/>
      <c r="Q56" s="31"/>
      <c r="R56" s="31"/>
      <c r="S56" s="31"/>
      <c r="T56" s="31"/>
      <c r="U56" s="34" t="s">
        <v>1362</v>
      </c>
      <c r="V56" s="34"/>
      <c r="W56" s="34"/>
      <c r="X56" s="34"/>
      <c r="Y56" s="34" t="s">
        <v>1395</v>
      </c>
      <c r="Z56" s="34" t="s">
        <v>50</v>
      </c>
      <c r="AA56" s="34"/>
      <c r="AB56" s="34"/>
      <c r="AC56" s="34"/>
      <c r="AD56" s="34"/>
      <c r="AE56" s="34"/>
      <c r="AF56" s="34"/>
      <c r="AG56" s="34"/>
      <c r="AH56" s="34"/>
      <c r="AI56" s="34"/>
      <c r="AJ56" s="34"/>
      <c r="AK56" s="34" t="s">
        <v>50</v>
      </c>
    </row>
    <row r="57" spans="5:37" ht="75">
      <c r="E57" s="34" t="s">
        <v>834</v>
      </c>
      <c r="F57" s="80">
        <v>44725</v>
      </c>
      <c r="G57" s="34">
        <v>220304</v>
      </c>
      <c r="H57" s="34" t="s">
        <v>1363</v>
      </c>
      <c r="I57" s="34" t="s">
        <v>1364</v>
      </c>
      <c r="J57" s="34" t="s">
        <v>395</v>
      </c>
      <c r="P57" s="31"/>
      <c r="Q57" s="31"/>
      <c r="R57" s="31"/>
      <c r="S57" s="31"/>
      <c r="T57" s="31"/>
      <c r="U57" s="88" t="s">
        <v>1367</v>
      </c>
      <c r="V57" s="88"/>
      <c r="W57" s="88"/>
      <c r="X57" s="88" t="s">
        <v>1380</v>
      </c>
      <c r="Y57" s="88"/>
      <c r="Z57" s="88"/>
      <c r="AA57" s="88"/>
      <c r="AB57" s="88"/>
      <c r="AC57" s="88"/>
      <c r="AD57" s="88"/>
      <c r="AE57" s="88"/>
      <c r="AF57" s="88"/>
      <c r="AG57" s="88"/>
      <c r="AH57" s="88"/>
      <c r="AI57" s="88"/>
      <c r="AJ57" s="88"/>
      <c r="AK57" s="34" t="s">
        <v>50</v>
      </c>
    </row>
    <row r="58" spans="5:37">
      <c r="E58" s="34" t="s">
        <v>338</v>
      </c>
      <c r="F58" s="80">
        <v>44725</v>
      </c>
      <c r="G58" s="34">
        <v>221098</v>
      </c>
      <c r="H58" s="34" t="s">
        <v>1365</v>
      </c>
      <c r="I58" s="34" t="s">
        <v>1206</v>
      </c>
      <c r="J58" s="34"/>
      <c r="P58" s="31"/>
      <c r="Q58" s="31"/>
      <c r="R58" s="31"/>
      <c r="S58" s="31"/>
      <c r="T58" s="31"/>
      <c r="U58" s="34"/>
      <c r="V58" s="34" t="s">
        <v>395</v>
      </c>
      <c r="W58" s="34"/>
      <c r="X58" s="34" t="s">
        <v>1380</v>
      </c>
      <c r="Y58" s="34"/>
      <c r="Z58" s="34"/>
      <c r="AA58" s="34"/>
      <c r="AB58" s="34"/>
      <c r="AC58" s="34"/>
      <c r="AD58" s="34"/>
      <c r="AE58" s="34"/>
      <c r="AF58" s="34"/>
      <c r="AG58" s="34"/>
      <c r="AH58" s="34"/>
      <c r="AI58" s="34"/>
      <c r="AJ58" s="34"/>
      <c r="AK58" s="34" t="s">
        <v>50</v>
      </c>
    </row>
    <row r="59" spans="5:37">
      <c r="E59" s="34" t="s">
        <v>343</v>
      </c>
      <c r="F59" s="80">
        <v>44725</v>
      </c>
      <c r="G59" s="34">
        <v>220574</v>
      </c>
      <c r="H59" s="34" t="s">
        <v>639</v>
      </c>
      <c r="I59" s="34" t="s">
        <v>1241</v>
      </c>
      <c r="J59" s="34" t="s">
        <v>395</v>
      </c>
      <c r="P59" s="31"/>
      <c r="Q59" s="31"/>
      <c r="R59" s="31"/>
      <c r="S59" s="31"/>
      <c r="T59" s="31"/>
      <c r="U59" s="34" t="s">
        <v>1366</v>
      </c>
      <c r="V59" s="34"/>
      <c r="W59" s="34"/>
      <c r="X59" s="34" t="s">
        <v>1380</v>
      </c>
      <c r="Y59" s="34"/>
      <c r="Z59" s="34"/>
      <c r="AA59" s="34"/>
      <c r="AB59" s="34"/>
      <c r="AC59" s="34"/>
      <c r="AD59" s="34"/>
      <c r="AE59" s="34"/>
      <c r="AF59" s="34"/>
      <c r="AG59" s="34"/>
      <c r="AH59" s="34"/>
      <c r="AI59" s="34"/>
      <c r="AJ59" s="34"/>
      <c r="AK59" s="34" t="s">
        <v>50</v>
      </c>
    </row>
    <row r="60" spans="5:37">
      <c r="E60" s="34" t="s">
        <v>339</v>
      </c>
      <c r="F60" s="80">
        <v>44726</v>
      </c>
      <c r="G60" s="34">
        <v>220512</v>
      </c>
      <c r="H60" s="34" t="s">
        <v>799</v>
      </c>
      <c r="I60" s="34" t="s">
        <v>1206</v>
      </c>
      <c r="J60" s="34" t="s">
        <v>395</v>
      </c>
      <c r="P60" s="31"/>
      <c r="Q60" s="31"/>
      <c r="R60" s="31"/>
      <c r="S60" s="31"/>
      <c r="T60" s="31"/>
      <c r="U60" s="112" t="s">
        <v>1366</v>
      </c>
      <c r="V60" s="112" t="s">
        <v>1377</v>
      </c>
      <c r="W60" s="112"/>
      <c r="X60" s="112"/>
      <c r="Y60" s="112"/>
      <c r="Z60" s="112"/>
      <c r="AA60" s="112"/>
      <c r="AB60" s="112"/>
      <c r="AC60" s="112"/>
      <c r="AD60" s="112"/>
      <c r="AE60" s="112"/>
      <c r="AF60" s="112"/>
      <c r="AG60" s="112"/>
      <c r="AH60" s="112"/>
      <c r="AI60" s="112"/>
      <c r="AJ60" s="112"/>
      <c r="AK60" s="34" t="s">
        <v>1376</v>
      </c>
    </row>
    <row r="61" spans="5:37" ht="75">
      <c r="E61" s="34" t="s">
        <v>339</v>
      </c>
      <c r="F61" s="80">
        <v>44726</v>
      </c>
      <c r="G61" s="34">
        <v>221220</v>
      </c>
      <c r="H61" s="34" t="s">
        <v>1162</v>
      </c>
      <c r="I61" s="34" t="s">
        <v>1129</v>
      </c>
      <c r="J61" s="34" t="s">
        <v>395</v>
      </c>
      <c r="P61" s="31"/>
      <c r="Q61" s="31"/>
      <c r="R61" s="31"/>
      <c r="S61" s="31"/>
      <c r="T61" s="31"/>
      <c r="U61" s="88" t="s">
        <v>1367</v>
      </c>
      <c r="V61" s="88" t="s">
        <v>687</v>
      </c>
      <c r="W61" s="88"/>
      <c r="X61" s="88" t="s">
        <v>1380</v>
      </c>
      <c r="Y61" s="88"/>
      <c r="Z61" s="88"/>
      <c r="AA61" s="88"/>
      <c r="AB61" s="88"/>
      <c r="AC61" s="88"/>
      <c r="AD61" s="88"/>
      <c r="AE61" s="88"/>
      <c r="AF61" s="88"/>
      <c r="AG61" s="88"/>
      <c r="AH61" s="88"/>
      <c r="AI61" s="88"/>
      <c r="AJ61" s="88"/>
      <c r="AK61" s="34" t="s">
        <v>50</v>
      </c>
    </row>
    <row r="62" spans="5:37" ht="75">
      <c r="E62" s="34" t="s">
        <v>339</v>
      </c>
      <c r="F62" s="80">
        <v>44726</v>
      </c>
      <c r="G62" s="34">
        <v>221190</v>
      </c>
      <c r="H62" s="34" t="s">
        <v>1368</v>
      </c>
      <c r="I62" s="34" t="s">
        <v>1196</v>
      </c>
      <c r="J62" s="34" t="s">
        <v>395</v>
      </c>
      <c r="P62" s="31"/>
      <c r="Q62" s="31"/>
      <c r="R62" s="31"/>
      <c r="S62" s="31"/>
      <c r="T62" s="31"/>
      <c r="U62" s="112" t="s">
        <v>1369</v>
      </c>
      <c r="V62" s="88" t="s">
        <v>1367</v>
      </c>
      <c r="W62" s="88" t="s">
        <v>1378</v>
      </c>
      <c r="X62" s="88"/>
      <c r="Y62" s="88"/>
      <c r="Z62" s="88"/>
      <c r="AA62" s="88"/>
      <c r="AB62" s="88"/>
      <c r="AC62" s="88"/>
      <c r="AD62" s="88"/>
      <c r="AE62" s="88"/>
      <c r="AF62" s="88"/>
      <c r="AG62" s="88"/>
      <c r="AH62" s="88"/>
      <c r="AI62" s="88"/>
      <c r="AJ62" s="88"/>
      <c r="AK62" s="34" t="s">
        <v>50</v>
      </c>
    </row>
    <row r="63" spans="5:37" ht="75">
      <c r="E63" s="34" t="s">
        <v>339</v>
      </c>
      <c r="F63" s="80">
        <v>44726</v>
      </c>
      <c r="G63" s="34">
        <v>221201</v>
      </c>
      <c r="H63" s="34" t="s">
        <v>1242</v>
      </c>
      <c r="I63" s="34" t="s">
        <v>779</v>
      </c>
      <c r="J63" s="34" t="s">
        <v>395</v>
      </c>
      <c r="P63" s="31"/>
      <c r="Q63" s="31"/>
      <c r="R63" s="31"/>
      <c r="S63" s="31"/>
      <c r="T63" s="31"/>
      <c r="U63" s="88" t="s">
        <v>1367</v>
      </c>
      <c r="V63" s="88"/>
      <c r="W63" s="88" t="s">
        <v>50</v>
      </c>
      <c r="X63" s="88"/>
      <c r="Y63" s="88"/>
      <c r="Z63" s="88"/>
      <c r="AA63" s="88"/>
      <c r="AB63" s="88"/>
      <c r="AC63" s="88"/>
      <c r="AD63" s="88"/>
      <c r="AE63" s="88"/>
      <c r="AF63" s="88"/>
      <c r="AG63" s="88"/>
      <c r="AH63" s="88"/>
      <c r="AI63" s="88"/>
      <c r="AJ63" s="88"/>
      <c r="AK63" s="34" t="s">
        <v>50</v>
      </c>
    </row>
    <row r="64" spans="5:37">
      <c r="E64" s="34" t="s">
        <v>834</v>
      </c>
      <c r="F64" s="80">
        <v>44726</v>
      </c>
      <c r="G64" s="34">
        <v>221038</v>
      </c>
      <c r="H64" s="34" t="s">
        <v>575</v>
      </c>
      <c r="I64" s="34" t="s">
        <v>1370</v>
      </c>
      <c r="J64" s="34"/>
      <c r="P64" s="31"/>
      <c r="Q64" s="31"/>
      <c r="R64" s="31"/>
      <c r="S64" s="31"/>
      <c r="T64" s="31"/>
      <c r="U64" s="34"/>
      <c r="V64" s="34"/>
      <c r="W64" s="34"/>
      <c r="X64" s="34"/>
      <c r="Y64" s="34" t="s">
        <v>50</v>
      </c>
      <c r="Z64" s="34"/>
      <c r="AA64" s="34"/>
      <c r="AB64" s="34"/>
      <c r="AC64" s="34"/>
      <c r="AD64" s="34"/>
      <c r="AE64" s="34"/>
      <c r="AF64" s="34"/>
      <c r="AG64" s="34"/>
      <c r="AH64" s="34"/>
      <c r="AI64" s="34"/>
      <c r="AJ64" s="34"/>
      <c r="AK64" s="34" t="s">
        <v>50</v>
      </c>
    </row>
    <row r="65" spans="5:37">
      <c r="E65" s="34" t="s">
        <v>834</v>
      </c>
      <c r="F65" s="80">
        <v>44726</v>
      </c>
      <c r="G65" s="34">
        <v>221103</v>
      </c>
      <c r="H65" s="34" t="s">
        <v>1371</v>
      </c>
      <c r="I65" s="34" t="s">
        <v>1370</v>
      </c>
      <c r="J65" s="34"/>
      <c r="P65" s="31"/>
      <c r="Q65" s="31"/>
      <c r="R65" s="31"/>
      <c r="S65" s="31"/>
      <c r="T65" s="31"/>
      <c r="U65" s="31"/>
      <c r="V65" s="31"/>
      <c r="W65" s="31"/>
      <c r="X65" s="31"/>
      <c r="Y65" s="31"/>
      <c r="Z65" s="31"/>
      <c r="AA65" s="31"/>
      <c r="AB65" s="31"/>
      <c r="AC65" s="31"/>
      <c r="AD65" s="34"/>
      <c r="AE65" s="34"/>
      <c r="AF65" s="34"/>
      <c r="AG65" s="34"/>
      <c r="AH65" s="34" t="s">
        <v>50</v>
      </c>
      <c r="AI65" s="34"/>
      <c r="AJ65" s="34"/>
      <c r="AK65" s="34" t="s">
        <v>50</v>
      </c>
    </row>
    <row r="66" spans="5:37">
      <c r="E66" s="112" t="s">
        <v>834</v>
      </c>
      <c r="F66" s="158">
        <v>44726</v>
      </c>
      <c r="G66" s="112">
        <v>221105</v>
      </c>
      <c r="H66" s="112" t="s">
        <v>1371</v>
      </c>
      <c r="I66" s="112" t="s">
        <v>1370</v>
      </c>
      <c r="J66" s="34"/>
      <c r="P66" s="31"/>
      <c r="Q66" s="31"/>
      <c r="R66" s="31"/>
      <c r="S66" s="31"/>
      <c r="T66" s="31"/>
      <c r="U66" s="34"/>
      <c r="V66" s="34"/>
      <c r="W66" s="112"/>
      <c r="X66" s="112"/>
      <c r="Y66" s="112" t="s">
        <v>50</v>
      </c>
      <c r="Z66" s="112"/>
      <c r="AA66" s="112"/>
      <c r="AB66" s="112"/>
      <c r="AC66" s="112"/>
      <c r="AD66" s="112"/>
      <c r="AE66" s="112"/>
      <c r="AF66" s="112"/>
      <c r="AG66" s="112"/>
      <c r="AH66" s="112"/>
      <c r="AI66" s="112"/>
      <c r="AJ66" s="112"/>
      <c r="AK66" s="112" t="s">
        <v>50</v>
      </c>
    </row>
    <row r="67" spans="5:37" ht="30">
      <c r="E67" s="112" t="s">
        <v>834</v>
      </c>
      <c r="F67" s="158">
        <v>44726</v>
      </c>
      <c r="G67" s="112">
        <v>221314</v>
      </c>
      <c r="H67" s="112" t="s">
        <v>1372</v>
      </c>
      <c r="I67" s="112" t="s">
        <v>1370</v>
      </c>
      <c r="J67" s="34"/>
      <c r="P67" s="31"/>
      <c r="Q67" s="31"/>
      <c r="R67" s="31"/>
      <c r="S67" s="31"/>
      <c r="T67" s="31"/>
      <c r="U67" s="31"/>
      <c r="V67" s="180"/>
      <c r="W67" s="112"/>
      <c r="X67" s="112"/>
      <c r="Y67" s="112"/>
      <c r="Z67" s="112"/>
      <c r="AA67" s="88" t="s">
        <v>1414</v>
      </c>
      <c r="AB67" s="141"/>
      <c r="AC67" s="141"/>
      <c r="AD67" s="141"/>
      <c r="AE67" s="141"/>
      <c r="AF67" s="141"/>
      <c r="AG67" s="141"/>
      <c r="AH67" s="141"/>
      <c r="AI67" s="141"/>
      <c r="AJ67" s="141"/>
      <c r="AK67" s="112" t="s">
        <v>50</v>
      </c>
    </row>
    <row r="68" spans="5:37" ht="75">
      <c r="E68" s="34" t="s">
        <v>834</v>
      </c>
      <c r="F68" s="80">
        <v>44726</v>
      </c>
      <c r="G68" s="34">
        <v>221442</v>
      </c>
      <c r="H68" s="34" t="s">
        <v>1373</v>
      </c>
      <c r="I68" s="34" t="s">
        <v>1374</v>
      </c>
      <c r="J68" s="34" t="s">
        <v>395</v>
      </c>
      <c r="P68" s="31"/>
      <c r="Q68" s="31"/>
      <c r="R68" s="31"/>
      <c r="S68" s="31"/>
      <c r="T68" s="220"/>
      <c r="U68" s="31"/>
      <c r="V68" s="88" t="s">
        <v>1367</v>
      </c>
      <c r="W68" s="88" t="s">
        <v>395</v>
      </c>
      <c r="X68" s="88"/>
      <c r="Y68" s="88" t="s">
        <v>1393</v>
      </c>
      <c r="Z68" s="88" t="s">
        <v>50</v>
      </c>
      <c r="AA68" s="88"/>
      <c r="AB68" s="88"/>
      <c r="AC68" s="88"/>
      <c r="AD68" s="88"/>
      <c r="AE68" s="88"/>
      <c r="AF68" s="88"/>
      <c r="AG68" s="88"/>
      <c r="AH68" s="88"/>
      <c r="AI68" s="88"/>
      <c r="AJ68" s="88"/>
      <c r="AK68" s="34" t="s">
        <v>50</v>
      </c>
    </row>
    <row r="69" spans="5:37">
      <c r="E69" s="34" t="s">
        <v>338</v>
      </c>
      <c r="F69" s="80">
        <v>44726</v>
      </c>
      <c r="G69" s="34">
        <v>221472</v>
      </c>
      <c r="H69" s="34" t="s">
        <v>1375</v>
      </c>
      <c r="I69" s="34" t="s">
        <v>1208</v>
      </c>
      <c r="J69" s="34" t="s">
        <v>395</v>
      </c>
      <c r="P69" s="31"/>
      <c r="Q69" s="31"/>
      <c r="R69" s="31"/>
      <c r="S69" s="31"/>
      <c r="T69" s="31"/>
      <c r="U69" s="34"/>
      <c r="V69" s="34" t="s">
        <v>726</v>
      </c>
      <c r="W69" s="34"/>
      <c r="X69" s="34" t="s">
        <v>1380</v>
      </c>
      <c r="Y69" s="34"/>
      <c r="Z69" s="34"/>
      <c r="AA69" s="34"/>
      <c r="AB69" s="34"/>
      <c r="AC69" s="34"/>
      <c r="AD69" s="34"/>
      <c r="AE69" s="34"/>
      <c r="AF69" s="34"/>
      <c r="AG69" s="34"/>
      <c r="AH69" s="34"/>
      <c r="AI69" s="34"/>
      <c r="AJ69" s="34"/>
      <c r="AK69" s="34" t="s">
        <v>50</v>
      </c>
    </row>
    <row r="70" spans="5:37">
      <c r="E70" s="34" t="s">
        <v>338</v>
      </c>
      <c r="F70" s="80">
        <v>44726</v>
      </c>
      <c r="G70" s="34">
        <v>221493</v>
      </c>
      <c r="H70" s="34" t="s">
        <v>785</v>
      </c>
      <c r="I70" s="34" t="s">
        <v>1241</v>
      </c>
      <c r="J70" s="34" t="s">
        <v>395</v>
      </c>
      <c r="P70" s="31"/>
      <c r="Q70" s="31"/>
      <c r="R70" s="31"/>
      <c r="S70" s="31"/>
      <c r="T70" s="31"/>
      <c r="U70" s="34"/>
      <c r="V70" s="34" t="s">
        <v>726</v>
      </c>
      <c r="W70" s="34"/>
      <c r="X70" s="34" t="s">
        <v>1380</v>
      </c>
      <c r="Y70" s="34"/>
      <c r="Z70" s="34"/>
      <c r="AA70" s="34"/>
      <c r="AB70" s="34"/>
      <c r="AC70" s="34"/>
      <c r="AD70" s="34"/>
      <c r="AE70" s="34"/>
      <c r="AF70" s="34"/>
      <c r="AG70" s="34"/>
      <c r="AH70" s="34"/>
      <c r="AI70" s="34"/>
      <c r="AJ70" s="34"/>
      <c r="AK70" s="34" t="s">
        <v>50</v>
      </c>
    </row>
    <row r="71" spans="5:37" ht="90">
      <c r="E71" s="34" t="s">
        <v>339</v>
      </c>
      <c r="F71" s="80">
        <v>44727</v>
      </c>
      <c r="G71" s="34">
        <v>221785</v>
      </c>
      <c r="H71" s="34" t="s">
        <v>1194</v>
      </c>
      <c r="I71" s="34" t="s">
        <v>1129</v>
      </c>
      <c r="J71" s="34" t="s">
        <v>395</v>
      </c>
      <c r="P71" s="31"/>
      <c r="Q71" s="31"/>
      <c r="R71" s="31"/>
      <c r="S71" s="31"/>
      <c r="T71" s="31"/>
      <c r="U71" s="34"/>
      <c r="V71" s="34"/>
      <c r="W71" s="88" t="s">
        <v>1367</v>
      </c>
      <c r="X71" s="88" t="s">
        <v>1379</v>
      </c>
      <c r="Y71" s="88"/>
      <c r="Z71" s="88"/>
      <c r="AA71" s="88"/>
      <c r="AB71" s="88"/>
      <c r="AC71" s="88"/>
      <c r="AD71" s="88"/>
      <c r="AE71" s="88"/>
      <c r="AF71" s="88"/>
      <c r="AG71" s="88"/>
      <c r="AH71" s="88"/>
      <c r="AI71" s="88"/>
      <c r="AJ71" s="88"/>
      <c r="AK71" s="34" t="s">
        <v>50</v>
      </c>
    </row>
    <row r="72" spans="5:37" ht="45">
      <c r="E72" s="34" t="s">
        <v>339</v>
      </c>
      <c r="F72" s="80">
        <v>44727</v>
      </c>
      <c r="G72" s="34">
        <v>221677</v>
      </c>
      <c r="H72" s="34" t="s">
        <v>237</v>
      </c>
      <c r="I72" s="34" t="s">
        <v>1129</v>
      </c>
      <c r="J72" s="34" t="s">
        <v>395</v>
      </c>
      <c r="P72" s="31"/>
      <c r="Q72" s="31"/>
      <c r="R72" s="31"/>
      <c r="S72" s="31"/>
      <c r="T72" s="31"/>
      <c r="U72" s="34"/>
      <c r="V72" s="34"/>
      <c r="W72" s="74" t="s">
        <v>726</v>
      </c>
      <c r="X72" s="74"/>
      <c r="Y72" s="88" t="s">
        <v>1399</v>
      </c>
      <c r="Z72" s="88"/>
      <c r="AA72" s="88"/>
      <c r="AB72" s="88" t="s">
        <v>50</v>
      </c>
      <c r="AC72" s="88" t="s">
        <v>50</v>
      </c>
      <c r="AD72" s="88"/>
      <c r="AE72" s="88"/>
      <c r="AF72" s="88"/>
      <c r="AG72" s="88"/>
      <c r="AH72" s="88"/>
      <c r="AI72" s="88"/>
      <c r="AJ72" s="88"/>
      <c r="AK72" s="88" t="s">
        <v>1432</v>
      </c>
    </row>
    <row r="73" spans="5:37" ht="60">
      <c r="E73" s="34" t="s">
        <v>339</v>
      </c>
      <c r="F73" s="80">
        <v>44727</v>
      </c>
      <c r="G73" s="34">
        <v>221748</v>
      </c>
      <c r="H73" s="34" t="s">
        <v>412</v>
      </c>
      <c r="I73" s="34" t="s">
        <v>779</v>
      </c>
      <c r="J73" s="34" t="s">
        <v>395</v>
      </c>
      <c r="P73" s="31"/>
      <c r="Q73" s="31"/>
      <c r="R73" s="31"/>
      <c r="S73" s="31"/>
      <c r="T73" s="31"/>
      <c r="U73" s="34"/>
      <c r="V73" s="34"/>
      <c r="W73" s="34" t="s">
        <v>1351</v>
      </c>
      <c r="X73" s="34"/>
      <c r="Y73" s="88" t="s">
        <v>1398</v>
      </c>
      <c r="Z73" s="88"/>
      <c r="AA73" s="88"/>
      <c r="AB73" s="88"/>
      <c r="AC73" s="88"/>
      <c r="AD73" s="88"/>
      <c r="AE73" s="88"/>
      <c r="AF73" s="88"/>
      <c r="AG73" s="88"/>
      <c r="AH73" s="88"/>
      <c r="AI73" s="88"/>
      <c r="AJ73" s="88"/>
      <c r="AK73" s="34" t="s">
        <v>50</v>
      </c>
    </row>
    <row r="74" spans="5:37">
      <c r="E74" s="34" t="s">
        <v>339</v>
      </c>
      <c r="F74" s="80">
        <v>44727</v>
      </c>
      <c r="G74" s="34">
        <v>221757</v>
      </c>
      <c r="H74" s="34" t="s">
        <v>1045</v>
      </c>
      <c r="I74" s="34" t="s">
        <v>1312</v>
      </c>
      <c r="J74" s="34" t="s">
        <v>395</v>
      </c>
      <c r="P74" s="31"/>
      <c r="Q74" s="31"/>
      <c r="R74" s="31"/>
      <c r="S74" s="31"/>
      <c r="T74" s="31"/>
      <c r="U74" s="34"/>
      <c r="V74" s="34"/>
      <c r="W74" s="34" t="s">
        <v>726</v>
      </c>
      <c r="X74" s="34" t="s">
        <v>1380</v>
      </c>
      <c r="Y74" s="34"/>
      <c r="Z74" s="34"/>
      <c r="AA74" s="34"/>
      <c r="AB74" s="34"/>
      <c r="AC74" s="34"/>
      <c r="AD74" s="34"/>
      <c r="AE74" s="34"/>
      <c r="AF74" s="34"/>
      <c r="AG74" s="34"/>
      <c r="AH74" s="34"/>
      <c r="AI74" s="34"/>
      <c r="AJ74" s="34"/>
      <c r="AK74" s="34" t="s">
        <v>50</v>
      </c>
    </row>
    <row r="75" spans="5:37" ht="90">
      <c r="E75" s="34" t="s">
        <v>339</v>
      </c>
      <c r="F75" s="80">
        <v>44728</v>
      </c>
      <c r="G75" s="34">
        <v>221993</v>
      </c>
      <c r="H75" s="34" t="s">
        <v>1011</v>
      </c>
      <c r="I75" s="34" t="s">
        <v>1381</v>
      </c>
      <c r="J75" s="34"/>
      <c r="U75" s="34"/>
      <c r="V75" s="34"/>
      <c r="W75" s="34"/>
      <c r="X75" s="88" t="s">
        <v>1367</v>
      </c>
      <c r="Y75" s="88" t="s">
        <v>50</v>
      </c>
      <c r="Z75" s="88"/>
      <c r="AA75" s="88"/>
      <c r="AB75" s="88"/>
      <c r="AC75" s="88"/>
      <c r="AD75" s="88"/>
      <c r="AE75" s="88"/>
      <c r="AF75" s="88"/>
      <c r="AG75" s="88"/>
      <c r="AH75" s="88"/>
      <c r="AI75" s="88"/>
      <c r="AJ75" s="88"/>
      <c r="AK75" s="34" t="s">
        <v>50</v>
      </c>
    </row>
    <row r="76" spans="5:37" ht="90">
      <c r="E76" s="34" t="s">
        <v>339</v>
      </c>
      <c r="F76" s="80">
        <v>44728</v>
      </c>
      <c r="G76" s="34">
        <v>222012</v>
      </c>
      <c r="H76" s="34" t="s">
        <v>1382</v>
      </c>
      <c r="I76" s="34" t="s">
        <v>925</v>
      </c>
      <c r="J76" s="34"/>
      <c r="U76" s="34"/>
      <c r="V76" s="34"/>
      <c r="W76" s="34"/>
      <c r="X76" s="88" t="s">
        <v>1367</v>
      </c>
      <c r="Y76" s="88" t="s">
        <v>1397</v>
      </c>
      <c r="Z76" s="88"/>
      <c r="AA76" s="88"/>
      <c r="AB76" s="88"/>
      <c r="AC76" s="88"/>
      <c r="AD76" s="88"/>
      <c r="AE76" s="88"/>
      <c r="AF76" s="88"/>
      <c r="AG76" s="88"/>
      <c r="AH76" s="88"/>
      <c r="AI76" s="88"/>
      <c r="AJ76" s="88"/>
      <c r="AK76" s="34" t="s">
        <v>50</v>
      </c>
    </row>
    <row r="77" spans="5:37" ht="30">
      <c r="E77" s="34" t="s">
        <v>339</v>
      </c>
      <c r="F77" s="80">
        <v>44728</v>
      </c>
      <c r="G77" s="261">
        <v>222171</v>
      </c>
      <c r="H77" s="34" t="s">
        <v>1383</v>
      </c>
      <c r="I77" s="34" t="s">
        <v>1241</v>
      </c>
      <c r="J77" s="34"/>
      <c r="U77" s="31"/>
      <c r="V77" s="31"/>
      <c r="W77" s="31"/>
      <c r="X77" s="89" t="s">
        <v>1384</v>
      </c>
      <c r="Y77" s="88" t="s">
        <v>1394</v>
      </c>
      <c r="Z77" s="88"/>
      <c r="AA77" s="88" t="s">
        <v>1411</v>
      </c>
      <c r="AB77" s="88"/>
      <c r="AC77" s="88"/>
      <c r="AD77" s="88"/>
      <c r="AE77" s="88"/>
      <c r="AF77" s="88"/>
      <c r="AG77" s="88"/>
      <c r="AH77" s="88"/>
      <c r="AI77" s="88"/>
      <c r="AJ77" s="88"/>
      <c r="AK77" s="34" t="s">
        <v>50</v>
      </c>
    </row>
    <row r="78" spans="5:37" ht="30">
      <c r="E78" s="34" t="s">
        <v>339</v>
      </c>
      <c r="F78" s="80">
        <v>44729</v>
      </c>
      <c r="G78" s="34">
        <v>222438</v>
      </c>
      <c r="H78" s="34" t="s">
        <v>1385</v>
      </c>
      <c r="I78" s="34" t="s">
        <v>1241</v>
      </c>
      <c r="J78" s="34"/>
      <c r="S78">
        <v>221493</v>
      </c>
      <c r="U78" s="31"/>
      <c r="V78" s="31"/>
      <c r="W78" s="34"/>
      <c r="X78" s="89" t="s">
        <v>1384</v>
      </c>
      <c r="Y78" s="88" t="s">
        <v>1400</v>
      </c>
      <c r="Z78" s="88"/>
      <c r="AA78" s="88" t="s">
        <v>50</v>
      </c>
      <c r="AB78" s="88"/>
      <c r="AC78" s="88"/>
      <c r="AD78" s="88"/>
      <c r="AE78" s="88"/>
      <c r="AF78" s="88"/>
      <c r="AG78" s="88"/>
      <c r="AH78" s="88"/>
      <c r="AI78" s="88"/>
      <c r="AJ78" s="88"/>
      <c r="AK78" s="34" t="s">
        <v>50</v>
      </c>
    </row>
    <row r="79" spans="5:37">
      <c r="E79" s="34" t="s">
        <v>338</v>
      </c>
      <c r="F79" s="80">
        <v>44729</v>
      </c>
      <c r="G79" s="34">
        <v>222453</v>
      </c>
      <c r="H79" s="34" t="s">
        <v>1386</v>
      </c>
      <c r="I79" s="34" t="s">
        <v>779</v>
      </c>
      <c r="J79" s="34"/>
      <c r="S79" s="31">
        <v>221190</v>
      </c>
      <c r="U79" s="31"/>
      <c r="V79" s="31"/>
      <c r="W79" s="34"/>
      <c r="X79" s="34"/>
      <c r="Y79" s="89" t="s">
        <v>726</v>
      </c>
      <c r="Z79" s="89" t="s">
        <v>1402</v>
      </c>
      <c r="AA79" s="89"/>
      <c r="AB79" s="89"/>
      <c r="AC79" s="89"/>
      <c r="AD79" s="89"/>
      <c r="AE79" s="89"/>
      <c r="AF79" s="89"/>
      <c r="AG79" s="89"/>
      <c r="AH79" s="89"/>
      <c r="AI79" s="89"/>
      <c r="AJ79" s="89"/>
      <c r="AK79" s="34" t="s">
        <v>50</v>
      </c>
    </row>
    <row r="80" spans="5:37" ht="150">
      <c r="E80" s="34" t="s">
        <v>339</v>
      </c>
      <c r="F80" s="80">
        <v>44729</v>
      </c>
      <c r="G80" s="34">
        <v>222502</v>
      </c>
      <c r="H80" s="34" t="s">
        <v>148</v>
      </c>
      <c r="I80" s="34" t="s">
        <v>1387</v>
      </c>
      <c r="J80" s="34"/>
      <c r="S80" s="31">
        <v>221220</v>
      </c>
      <c r="U80" s="31"/>
      <c r="V80" s="31"/>
      <c r="W80" s="34"/>
      <c r="X80" s="34"/>
      <c r="Y80" s="120" t="s">
        <v>1391</v>
      </c>
      <c r="Z80" s="141" t="s">
        <v>1402</v>
      </c>
      <c r="AA80" s="141"/>
      <c r="AB80" s="141"/>
      <c r="AC80" s="141"/>
      <c r="AD80" s="141"/>
      <c r="AE80" s="141"/>
      <c r="AF80" s="141"/>
      <c r="AG80" s="141"/>
      <c r="AH80" s="141"/>
      <c r="AI80" s="141"/>
      <c r="AJ80" s="141"/>
      <c r="AK80" s="117" t="s">
        <v>50</v>
      </c>
    </row>
    <row r="81" spans="5:38" ht="90">
      <c r="E81" s="34" t="s">
        <v>834</v>
      </c>
      <c r="F81" s="80">
        <v>44729</v>
      </c>
      <c r="G81" s="34">
        <v>222234</v>
      </c>
      <c r="H81" s="34" t="s">
        <v>1388</v>
      </c>
      <c r="I81" s="34" t="s">
        <v>1389</v>
      </c>
      <c r="J81" s="34"/>
      <c r="S81" s="31">
        <v>220574</v>
      </c>
      <c r="U81" s="31"/>
      <c r="V81" s="31"/>
      <c r="W81" s="31"/>
      <c r="X81" s="31"/>
      <c r="Y81" s="88" t="s">
        <v>1390</v>
      </c>
      <c r="Z81" s="88"/>
      <c r="AA81" s="88" t="s">
        <v>1412</v>
      </c>
      <c r="AB81" s="88"/>
      <c r="AC81" s="88"/>
      <c r="AD81" s="88"/>
      <c r="AE81" s="88" t="s">
        <v>1455</v>
      </c>
      <c r="AF81" s="141"/>
      <c r="AG81" s="141"/>
      <c r="AH81" s="141"/>
      <c r="AI81" s="141"/>
      <c r="AJ81" s="141"/>
      <c r="AK81" s="117" t="s">
        <v>50</v>
      </c>
      <c r="AL81" t="s">
        <v>1458</v>
      </c>
    </row>
    <row r="82" spans="5:38">
      <c r="E82" s="34" t="s">
        <v>834</v>
      </c>
      <c r="F82" s="80">
        <v>44729</v>
      </c>
      <c r="G82" s="34">
        <v>222305</v>
      </c>
      <c r="H82" s="34" t="s">
        <v>1392</v>
      </c>
      <c r="I82" s="34" t="s">
        <v>1389</v>
      </c>
      <c r="J82" s="34"/>
      <c r="S82" s="31">
        <v>219727</v>
      </c>
      <c r="U82" s="31"/>
      <c r="V82" s="31"/>
      <c r="W82" s="119"/>
      <c r="X82" s="119"/>
      <c r="Y82" s="89" t="s">
        <v>726</v>
      </c>
      <c r="Z82" s="89"/>
      <c r="AA82" s="89" t="s">
        <v>50</v>
      </c>
      <c r="AB82" s="89"/>
      <c r="AC82" s="89"/>
      <c r="AD82" s="89"/>
      <c r="AE82" s="89"/>
      <c r="AF82" s="117"/>
      <c r="AG82" s="117"/>
      <c r="AH82" s="117"/>
      <c r="AI82" s="117"/>
      <c r="AJ82" s="117"/>
      <c r="AK82" s="117" t="s">
        <v>50</v>
      </c>
    </row>
    <row r="83" spans="5:38">
      <c r="E83" s="34" t="s">
        <v>338</v>
      </c>
      <c r="F83" s="80">
        <v>44730</v>
      </c>
      <c r="G83" s="34">
        <v>222694</v>
      </c>
      <c r="H83" s="34" t="s">
        <v>674</v>
      </c>
      <c r="I83" s="34" t="s">
        <v>1401</v>
      </c>
      <c r="J83" s="34"/>
      <c r="S83" s="31">
        <v>219627</v>
      </c>
      <c r="U83" s="180"/>
      <c r="V83" s="180"/>
      <c r="W83" s="34"/>
      <c r="X83" s="34"/>
      <c r="Y83" s="88" t="s">
        <v>726</v>
      </c>
      <c r="Z83" s="88" t="s">
        <v>1402</v>
      </c>
      <c r="AA83" s="88"/>
      <c r="AB83" s="88"/>
      <c r="AC83" s="88"/>
      <c r="AD83" s="88"/>
      <c r="AE83" s="88"/>
      <c r="AF83" s="88"/>
      <c r="AG83" s="88"/>
      <c r="AH83" s="88"/>
      <c r="AI83" s="88"/>
      <c r="AJ83" s="88"/>
      <c r="AK83" s="89" t="s">
        <v>50</v>
      </c>
    </row>
    <row r="84" spans="5:38" ht="30">
      <c r="E84" s="34" t="s">
        <v>339</v>
      </c>
      <c r="F84" s="80">
        <v>44730</v>
      </c>
      <c r="G84" s="262">
        <v>222477</v>
      </c>
      <c r="H84" s="34" t="s">
        <v>526</v>
      </c>
      <c r="I84" s="34" t="s">
        <v>1012</v>
      </c>
      <c r="J84" s="119" t="s">
        <v>395</v>
      </c>
      <c r="S84" s="31">
        <v>219726</v>
      </c>
      <c r="U84" s="31"/>
      <c r="V84" s="31"/>
      <c r="W84" s="70"/>
      <c r="X84" s="70"/>
      <c r="Y84" s="88" t="s">
        <v>1394</v>
      </c>
      <c r="Z84" s="88"/>
      <c r="AA84" s="88"/>
      <c r="AB84" s="88" t="s">
        <v>1425</v>
      </c>
      <c r="AC84" s="88"/>
      <c r="AD84" s="141"/>
      <c r="AE84" s="88"/>
      <c r="AF84" s="141" t="s">
        <v>1467</v>
      </c>
      <c r="AG84" s="141"/>
      <c r="AH84" s="141"/>
      <c r="AI84" s="141"/>
      <c r="AJ84" s="141"/>
      <c r="AK84" s="117" t="s">
        <v>50</v>
      </c>
      <c r="AL84" s="259" t="s">
        <v>1424</v>
      </c>
    </row>
    <row r="85" spans="5:38">
      <c r="E85" s="34" t="s">
        <v>338</v>
      </c>
      <c r="F85" s="80">
        <v>44730</v>
      </c>
      <c r="G85" s="34">
        <v>222925</v>
      </c>
      <c r="H85" s="34" t="s">
        <v>1403</v>
      </c>
      <c r="I85" s="34" t="s">
        <v>1401</v>
      </c>
      <c r="J85" s="119" t="s">
        <v>395</v>
      </c>
      <c r="W85" s="34"/>
      <c r="X85" s="34"/>
      <c r="Y85" s="34"/>
      <c r="Z85" s="34" t="s">
        <v>1402</v>
      </c>
      <c r="AA85" s="34"/>
      <c r="AB85" s="34"/>
      <c r="AC85" s="34"/>
      <c r="AD85" s="34"/>
      <c r="AE85" s="34"/>
      <c r="AF85" s="34"/>
      <c r="AG85" s="34"/>
      <c r="AH85" s="34"/>
      <c r="AI85" s="34"/>
      <c r="AJ85" s="34"/>
      <c r="AK85" s="89" t="s">
        <v>50</v>
      </c>
    </row>
    <row r="86" spans="5:38">
      <c r="E86" s="112" t="s">
        <v>338</v>
      </c>
      <c r="F86" s="158">
        <v>44730</v>
      </c>
      <c r="G86" s="155">
        <v>222950</v>
      </c>
      <c r="H86" s="155" t="s">
        <v>1404</v>
      </c>
      <c r="I86" s="112" t="s">
        <v>330</v>
      </c>
      <c r="J86" s="119" t="s">
        <v>395</v>
      </c>
      <c r="W86" s="34"/>
      <c r="X86" s="34"/>
      <c r="Y86" s="34"/>
      <c r="Z86" s="34" t="s">
        <v>726</v>
      </c>
      <c r="AA86" s="34"/>
      <c r="AB86" s="34" t="s">
        <v>1428</v>
      </c>
      <c r="AC86" s="34"/>
      <c r="AD86" s="34"/>
      <c r="AE86" s="34"/>
      <c r="AF86" s="34"/>
      <c r="AG86" s="34"/>
      <c r="AH86" s="34"/>
      <c r="AI86" s="34"/>
      <c r="AJ86" s="34"/>
      <c r="AK86" s="89" t="s">
        <v>50</v>
      </c>
    </row>
    <row r="87" spans="5:38" ht="90">
      <c r="E87" s="34" t="s">
        <v>834</v>
      </c>
      <c r="F87" s="80">
        <v>44730</v>
      </c>
      <c r="G87" s="34">
        <v>222695</v>
      </c>
      <c r="H87" s="34" t="s">
        <v>1405</v>
      </c>
      <c r="I87" s="34" t="s">
        <v>1406</v>
      </c>
      <c r="J87" s="119" t="s">
        <v>395</v>
      </c>
      <c r="W87" s="31"/>
      <c r="X87" s="31"/>
      <c r="Y87" s="34"/>
      <c r="Z87" s="34"/>
      <c r="AA87" s="34"/>
      <c r="AB87" s="34"/>
      <c r="AC87" s="34"/>
      <c r="AD87" s="88" t="s">
        <v>1367</v>
      </c>
      <c r="AE87" s="88"/>
      <c r="AF87" s="88" t="s">
        <v>1448</v>
      </c>
      <c r="AG87" s="88" t="s">
        <v>50</v>
      </c>
      <c r="AH87" s="88"/>
      <c r="AI87" s="88"/>
      <c r="AJ87" s="88"/>
      <c r="AK87" s="89" t="s">
        <v>50</v>
      </c>
    </row>
    <row r="88" spans="5:38" ht="90">
      <c r="E88" s="34" t="s">
        <v>834</v>
      </c>
      <c r="F88" s="80">
        <v>44730</v>
      </c>
      <c r="G88" s="34">
        <v>222615</v>
      </c>
      <c r="H88" s="34" t="s">
        <v>1408</v>
      </c>
      <c r="I88" s="34" t="s">
        <v>1407</v>
      </c>
      <c r="J88" s="119" t="s">
        <v>395</v>
      </c>
      <c r="W88" s="31"/>
      <c r="X88" s="31"/>
      <c r="Y88" s="34"/>
      <c r="Z88" s="34"/>
      <c r="AA88" s="34"/>
      <c r="AB88" s="34"/>
      <c r="AC88" s="88" t="s">
        <v>1367</v>
      </c>
      <c r="AD88" s="88"/>
      <c r="AE88" s="88"/>
      <c r="AF88" s="88" t="s">
        <v>1448</v>
      </c>
      <c r="AG88" s="88" t="s">
        <v>1471</v>
      </c>
      <c r="AH88" s="88" t="s">
        <v>50</v>
      </c>
      <c r="AI88" s="88"/>
      <c r="AJ88" s="88"/>
      <c r="AK88" s="89" t="s">
        <v>50</v>
      </c>
    </row>
    <row r="89" spans="5:38" ht="90">
      <c r="E89" s="34" t="s">
        <v>834</v>
      </c>
      <c r="F89" s="80">
        <v>44730</v>
      </c>
      <c r="G89" s="34">
        <v>222847</v>
      </c>
      <c r="H89" s="34" t="s">
        <v>1409</v>
      </c>
      <c r="I89" s="34" t="s">
        <v>1410</v>
      </c>
      <c r="J89" s="119" t="s">
        <v>395</v>
      </c>
      <c r="W89" s="34"/>
      <c r="X89" s="34"/>
      <c r="Y89" s="34"/>
      <c r="Z89" s="88" t="s">
        <v>1367</v>
      </c>
      <c r="AA89" s="141" t="s">
        <v>50</v>
      </c>
      <c r="AB89" s="141"/>
      <c r="AC89" s="141"/>
      <c r="AD89" s="141"/>
      <c r="AE89" s="141"/>
      <c r="AF89" s="141"/>
      <c r="AG89" s="141"/>
      <c r="AH89" s="141"/>
      <c r="AI89" s="141"/>
      <c r="AJ89" s="141"/>
      <c r="AK89" s="117" t="s">
        <v>50</v>
      </c>
    </row>
    <row r="90" spans="5:38" ht="90">
      <c r="E90" s="34" t="s">
        <v>343</v>
      </c>
      <c r="F90" s="80">
        <v>44732</v>
      </c>
      <c r="G90" s="34">
        <v>223218</v>
      </c>
      <c r="H90" s="34" t="s">
        <v>1415</v>
      </c>
      <c r="I90" s="34" t="s">
        <v>1129</v>
      </c>
      <c r="J90" s="119" t="s">
        <v>395</v>
      </c>
      <c r="W90" s="34"/>
      <c r="X90" s="34"/>
      <c r="Y90" s="34"/>
      <c r="Z90" s="34"/>
      <c r="AA90" s="88" t="s">
        <v>1367</v>
      </c>
      <c r="AB90" s="88" t="s">
        <v>50</v>
      </c>
      <c r="AC90" s="88"/>
      <c r="AD90" s="88"/>
      <c r="AE90" s="88"/>
      <c r="AF90" s="88"/>
      <c r="AG90" s="88"/>
      <c r="AH90" s="88"/>
      <c r="AI90" s="88"/>
      <c r="AJ90" s="88"/>
      <c r="AK90" s="89" t="s">
        <v>50</v>
      </c>
    </row>
    <row r="91" spans="5:38">
      <c r="E91" s="34" t="s">
        <v>339</v>
      </c>
      <c r="F91" s="80">
        <v>44732</v>
      </c>
      <c r="G91" s="34">
        <v>223616</v>
      </c>
      <c r="H91" s="34" t="s">
        <v>862</v>
      </c>
      <c r="I91" s="34" t="s">
        <v>1129</v>
      </c>
      <c r="J91" s="119" t="s">
        <v>395</v>
      </c>
      <c r="W91" s="34"/>
      <c r="X91" s="34"/>
      <c r="Y91" s="34"/>
      <c r="Z91" s="34"/>
      <c r="AA91" s="34" t="s">
        <v>1416</v>
      </c>
      <c r="AB91" s="34" t="s">
        <v>50</v>
      </c>
      <c r="AC91" s="34"/>
      <c r="AD91" s="34"/>
      <c r="AE91" s="34"/>
      <c r="AF91" s="34"/>
      <c r="AG91" s="34"/>
      <c r="AH91" s="34"/>
      <c r="AI91" s="34"/>
      <c r="AJ91" s="34"/>
      <c r="AK91" s="89" t="s">
        <v>50</v>
      </c>
    </row>
    <row r="92" spans="5:38">
      <c r="E92" s="34" t="s">
        <v>339</v>
      </c>
      <c r="F92" s="80">
        <v>44732</v>
      </c>
      <c r="G92" s="34">
        <v>223631</v>
      </c>
      <c r="H92" s="34" t="s">
        <v>1311</v>
      </c>
      <c r="I92" s="34" t="s">
        <v>1129</v>
      </c>
      <c r="J92" s="119" t="s">
        <v>395</v>
      </c>
      <c r="W92" s="34"/>
      <c r="X92" s="119"/>
      <c r="Y92" s="119"/>
      <c r="Z92" s="119"/>
      <c r="AA92" s="119" t="s">
        <v>1416</v>
      </c>
      <c r="AB92" s="119" t="s">
        <v>50</v>
      </c>
      <c r="AC92" s="112"/>
      <c r="AD92" s="112"/>
      <c r="AE92" s="112"/>
      <c r="AF92" s="112"/>
      <c r="AG92" s="112"/>
      <c r="AH92" s="112"/>
      <c r="AI92" s="112"/>
      <c r="AJ92" s="112"/>
      <c r="AK92" s="117" t="s">
        <v>50</v>
      </c>
    </row>
    <row r="93" spans="5:38" ht="105">
      <c r="E93" s="34" t="s">
        <v>339</v>
      </c>
      <c r="F93" s="80">
        <v>44732</v>
      </c>
      <c r="G93" s="34">
        <v>223405</v>
      </c>
      <c r="H93" s="34" t="s">
        <v>1417</v>
      </c>
      <c r="I93" s="34" t="s">
        <v>1129</v>
      </c>
      <c r="J93" s="119" t="s">
        <v>395</v>
      </c>
      <c r="W93" s="31"/>
      <c r="X93" s="34"/>
      <c r="Y93" s="34"/>
      <c r="Z93" s="34"/>
      <c r="AA93" s="88" t="s">
        <v>1419</v>
      </c>
      <c r="AB93" s="88"/>
      <c r="AC93" s="88" t="s">
        <v>1441</v>
      </c>
      <c r="AD93" s="88"/>
      <c r="AE93" s="88"/>
      <c r="AF93" s="88"/>
      <c r="AG93" s="88"/>
      <c r="AH93" s="88"/>
      <c r="AI93" s="88"/>
      <c r="AJ93" s="88"/>
      <c r="AK93" s="89" t="s">
        <v>50</v>
      </c>
    </row>
    <row r="94" spans="5:38" ht="30">
      <c r="E94" s="34" t="s">
        <v>339</v>
      </c>
      <c r="F94" s="80">
        <v>44732</v>
      </c>
      <c r="G94" s="34">
        <v>223234</v>
      </c>
      <c r="H94" s="34" t="s">
        <v>1301</v>
      </c>
      <c r="I94" s="34" t="s">
        <v>1129</v>
      </c>
      <c r="J94" s="119" t="s">
        <v>395</v>
      </c>
      <c r="W94" s="31"/>
      <c r="X94" s="34"/>
      <c r="Y94" s="34"/>
      <c r="Z94" s="34"/>
      <c r="AA94" s="88" t="s">
        <v>1418</v>
      </c>
      <c r="AB94" s="88" t="s">
        <v>395</v>
      </c>
      <c r="AC94" s="88" t="s">
        <v>50</v>
      </c>
      <c r="AD94" s="88" t="s">
        <v>395</v>
      </c>
      <c r="AE94" s="88" t="s">
        <v>395</v>
      </c>
      <c r="AF94" s="88"/>
      <c r="AG94" s="88" t="s">
        <v>1472</v>
      </c>
      <c r="AH94" s="88"/>
      <c r="AI94" s="88"/>
      <c r="AJ94" s="88"/>
      <c r="AK94" s="88" t="s">
        <v>1481</v>
      </c>
    </row>
    <row r="95" spans="5:38" ht="90">
      <c r="E95" s="34" t="s">
        <v>339</v>
      </c>
      <c r="F95" s="80">
        <v>44732</v>
      </c>
      <c r="G95" s="34">
        <v>223192</v>
      </c>
      <c r="H95" s="34" t="s">
        <v>1420</v>
      </c>
      <c r="I95" s="34" t="s">
        <v>1401</v>
      </c>
      <c r="J95" s="119" t="s">
        <v>395</v>
      </c>
      <c r="W95" s="34"/>
      <c r="X95" s="34"/>
      <c r="Y95" s="34"/>
      <c r="Z95" s="34"/>
      <c r="AA95" s="88" t="s">
        <v>1367</v>
      </c>
      <c r="AB95" s="88" t="s">
        <v>50</v>
      </c>
      <c r="AC95" s="88"/>
      <c r="AD95" s="88"/>
      <c r="AE95" s="88"/>
      <c r="AF95" s="88"/>
      <c r="AG95" s="88"/>
      <c r="AH95" s="88"/>
      <c r="AI95" s="88"/>
      <c r="AJ95" s="88"/>
      <c r="AK95" s="89" t="s">
        <v>50</v>
      </c>
    </row>
    <row r="96" spans="5:38" ht="90">
      <c r="E96" s="34" t="s">
        <v>339</v>
      </c>
      <c r="F96" s="80">
        <v>44732</v>
      </c>
      <c r="G96" s="34">
        <v>223354</v>
      </c>
      <c r="H96" s="34" t="s">
        <v>827</v>
      </c>
      <c r="I96" s="34" t="s">
        <v>1401</v>
      </c>
      <c r="J96" s="119" t="s">
        <v>395</v>
      </c>
      <c r="W96" s="34"/>
      <c r="X96" s="87"/>
      <c r="Y96" s="87"/>
      <c r="Z96" s="87"/>
      <c r="AA96" s="108" t="s">
        <v>1367</v>
      </c>
      <c r="AB96" s="141" t="s">
        <v>50</v>
      </c>
      <c r="AC96" s="141"/>
      <c r="AD96" s="141"/>
      <c r="AE96" s="141"/>
      <c r="AF96" s="141"/>
      <c r="AG96" s="141"/>
      <c r="AH96" s="141"/>
      <c r="AI96" s="141"/>
      <c r="AJ96" s="141"/>
      <c r="AK96" s="117" t="s">
        <v>50</v>
      </c>
    </row>
    <row r="97" spans="5:37" ht="90">
      <c r="E97" s="34" t="s">
        <v>338</v>
      </c>
      <c r="F97" s="80">
        <v>44732</v>
      </c>
      <c r="G97" s="34">
        <v>223644</v>
      </c>
      <c r="H97" s="34" t="s">
        <v>1417</v>
      </c>
      <c r="I97" s="34" t="s">
        <v>1421</v>
      </c>
      <c r="J97" s="112" t="s">
        <v>395</v>
      </c>
      <c r="W97" s="119"/>
      <c r="X97" s="119"/>
      <c r="Y97" s="119"/>
      <c r="Z97" s="119"/>
      <c r="AA97" s="120" t="s">
        <v>1367</v>
      </c>
      <c r="AB97" s="141" t="s">
        <v>50</v>
      </c>
      <c r="AC97" s="141"/>
      <c r="AD97" s="141"/>
      <c r="AE97" s="141"/>
      <c r="AF97" s="141"/>
      <c r="AG97" s="141"/>
      <c r="AH97" s="141"/>
      <c r="AI97" s="141"/>
      <c r="AJ97" s="141"/>
      <c r="AK97" s="117" t="s">
        <v>50</v>
      </c>
    </row>
    <row r="98" spans="5:37" ht="30">
      <c r="E98" s="34" t="s">
        <v>338</v>
      </c>
      <c r="F98" s="80">
        <v>44732</v>
      </c>
      <c r="G98" s="34">
        <v>223678</v>
      </c>
      <c r="H98" s="34" t="s">
        <v>1205</v>
      </c>
      <c r="I98" s="34" t="s">
        <v>1129</v>
      </c>
      <c r="J98" s="112" t="s">
        <v>395</v>
      </c>
      <c r="W98" s="34"/>
      <c r="X98" s="34"/>
      <c r="Y98" s="34"/>
      <c r="Z98" s="34"/>
      <c r="AA98" s="88" t="s">
        <v>1422</v>
      </c>
      <c r="AB98" s="88"/>
      <c r="AC98" s="88"/>
      <c r="AD98" s="88"/>
      <c r="AE98" s="88"/>
      <c r="AF98" s="88"/>
      <c r="AG98" s="88"/>
      <c r="AH98" s="88"/>
      <c r="AI98" s="88"/>
      <c r="AJ98" s="88"/>
      <c r="AK98" s="89" t="s">
        <v>50</v>
      </c>
    </row>
    <row r="99" spans="5:37" ht="90">
      <c r="E99" s="34" t="s">
        <v>338</v>
      </c>
      <c r="F99" s="118">
        <v>44734</v>
      </c>
      <c r="G99" s="119">
        <v>223867</v>
      </c>
      <c r="H99" s="119" t="s">
        <v>1142</v>
      </c>
      <c r="I99" s="119" t="s">
        <v>1440</v>
      </c>
      <c r="J99" s="112" t="s">
        <v>395</v>
      </c>
      <c r="W99" s="31"/>
      <c r="X99" s="34"/>
      <c r="Y99" s="34"/>
      <c r="Z99" s="34"/>
      <c r="AA99" s="34"/>
      <c r="AB99" s="120" t="s">
        <v>1367</v>
      </c>
      <c r="AC99" s="120" t="s">
        <v>1367</v>
      </c>
      <c r="AD99" s="141" t="s">
        <v>1446</v>
      </c>
      <c r="AE99" s="141"/>
      <c r="AF99" s="141"/>
      <c r="AG99" s="141"/>
      <c r="AH99" s="141"/>
      <c r="AI99" s="141"/>
      <c r="AJ99" s="141"/>
      <c r="AK99" s="117" t="s">
        <v>50</v>
      </c>
    </row>
    <row r="100" spans="5:37" ht="30">
      <c r="E100" s="34" t="s">
        <v>339</v>
      </c>
      <c r="F100" s="80">
        <v>44733</v>
      </c>
      <c r="G100" s="34">
        <v>223574</v>
      </c>
      <c r="H100" s="34" t="s">
        <v>237</v>
      </c>
      <c r="I100" s="34" t="s">
        <v>1129</v>
      </c>
      <c r="J100" s="34" t="s">
        <v>395</v>
      </c>
      <c r="W100" s="34"/>
      <c r="X100" s="34"/>
      <c r="Y100" s="34"/>
      <c r="Z100" s="34"/>
      <c r="AA100" s="34"/>
      <c r="AB100" s="88" t="s">
        <v>1431</v>
      </c>
      <c r="AC100" s="88"/>
      <c r="AD100" s="88"/>
      <c r="AE100" s="88"/>
      <c r="AF100" s="88"/>
      <c r="AG100" s="88"/>
      <c r="AH100" s="88"/>
      <c r="AI100" s="88"/>
      <c r="AJ100" s="88"/>
      <c r="AK100" s="89" t="s">
        <v>50</v>
      </c>
    </row>
    <row r="101" spans="5:37" ht="105">
      <c r="E101" s="34" t="s">
        <v>339</v>
      </c>
      <c r="F101" s="80">
        <v>44733</v>
      </c>
      <c r="G101" s="34">
        <v>223645</v>
      </c>
      <c r="H101" s="34" t="s">
        <v>1417</v>
      </c>
      <c r="I101" s="34" t="s">
        <v>1423</v>
      </c>
      <c r="J101" s="34"/>
      <c r="W101" s="31"/>
      <c r="X101" s="34"/>
      <c r="Y101" s="34"/>
      <c r="Z101" s="34"/>
      <c r="AA101" s="34"/>
      <c r="AB101" s="34" t="s">
        <v>1411</v>
      </c>
      <c r="AC101" s="34"/>
      <c r="AD101" s="120" t="s">
        <v>1449</v>
      </c>
      <c r="AE101" s="120"/>
      <c r="AF101" s="120"/>
      <c r="AG101" s="120"/>
      <c r="AH101" s="120"/>
      <c r="AI101" s="120"/>
      <c r="AJ101" s="120"/>
      <c r="AK101" s="34" t="s">
        <v>50</v>
      </c>
    </row>
    <row r="102" spans="5:37">
      <c r="E102" s="34" t="s">
        <v>338</v>
      </c>
      <c r="F102" s="80">
        <v>44733</v>
      </c>
      <c r="G102" s="34">
        <v>223800</v>
      </c>
      <c r="H102" s="34" t="s">
        <v>1045</v>
      </c>
      <c r="I102" s="34" t="s">
        <v>1312</v>
      </c>
      <c r="J102" s="34" t="s">
        <v>395</v>
      </c>
      <c r="W102" s="31"/>
      <c r="X102" s="34"/>
      <c r="Y102" s="34"/>
      <c r="Z102" s="34"/>
      <c r="AA102" s="34"/>
      <c r="AB102" s="34" t="s">
        <v>1426</v>
      </c>
      <c r="AC102" s="34" t="s">
        <v>1443</v>
      </c>
      <c r="AD102" s="34"/>
      <c r="AE102" s="34"/>
      <c r="AF102" s="34"/>
      <c r="AG102" s="34"/>
      <c r="AH102" s="34"/>
      <c r="AI102" s="34"/>
      <c r="AJ102" s="34"/>
      <c r="AK102" s="34" t="s">
        <v>50</v>
      </c>
    </row>
    <row r="103" spans="5:37" ht="90">
      <c r="E103" s="34" t="s">
        <v>338</v>
      </c>
      <c r="F103" s="80">
        <v>44733</v>
      </c>
      <c r="G103" s="34">
        <v>223849</v>
      </c>
      <c r="H103" s="34" t="s">
        <v>1427</v>
      </c>
      <c r="I103" s="34" t="s">
        <v>1401</v>
      </c>
      <c r="J103" s="119" t="s">
        <v>395</v>
      </c>
      <c r="W103" s="31"/>
      <c r="X103" s="34"/>
      <c r="Y103" s="34"/>
      <c r="Z103" s="34"/>
      <c r="AA103" s="34"/>
      <c r="AB103" s="88" t="s">
        <v>1367</v>
      </c>
      <c r="AC103" s="88" t="s">
        <v>50</v>
      </c>
      <c r="AD103" s="88"/>
      <c r="AE103" s="88" t="s">
        <v>401</v>
      </c>
      <c r="AF103" s="88"/>
      <c r="AG103" s="88"/>
      <c r="AH103" s="88"/>
      <c r="AI103" s="88"/>
      <c r="AJ103" s="88"/>
      <c r="AK103" s="88" t="s">
        <v>1457</v>
      </c>
    </row>
    <row r="104" spans="5:37" ht="30">
      <c r="E104" s="34" t="s">
        <v>339</v>
      </c>
      <c r="F104" s="80">
        <v>44733</v>
      </c>
      <c r="G104" s="34">
        <v>224022</v>
      </c>
      <c r="H104" s="34" t="s">
        <v>799</v>
      </c>
      <c r="I104" s="34" t="s">
        <v>1429</v>
      </c>
      <c r="J104" s="46" t="s">
        <v>395</v>
      </c>
      <c r="W104" s="31"/>
      <c r="X104" s="31"/>
      <c r="Y104" s="31"/>
      <c r="Z104" s="31"/>
      <c r="AA104" s="31"/>
      <c r="AB104" s="88" t="s">
        <v>1430</v>
      </c>
      <c r="AC104" s="88"/>
      <c r="AD104" s="88" t="s">
        <v>395</v>
      </c>
      <c r="AE104" s="88" t="s">
        <v>395</v>
      </c>
      <c r="AF104" s="88" t="s">
        <v>395</v>
      </c>
      <c r="AG104" s="88" t="s">
        <v>1472</v>
      </c>
      <c r="AH104" s="88" t="s">
        <v>1448</v>
      </c>
      <c r="AI104" s="88"/>
      <c r="AJ104" s="88"/>
      <c r="AK104" s="89" t="s">
        <v>50</v>
      </c>
    </row>
    <row r="105" spans="5:37" ht="105">
      <c r="E105" s="34" t="s">
        <v>339</v>
      </c>
      <c r="F105" s="80">
        <v>44734</v>
      </c>
      <c r="G105" s="34">
        <v>224258</v>
      </c>
      <c r="H105" s="34" t="s">
        <v>349</v>
      </c>
      <c r="I105" s="34" t="s">
        <v>925</v>
      </c>
      <c r="J105" s="46" t="s">
        <v>395</v>
      </c>
      <c r="W105" s="119"/>
      <c r="X105" s="119"/>
      <c r="Y105" s="119"/>
      <c r="Z105" s="119"/>
      <c r="AA105" s="119"/>
      <c r="AB105" s="119"/>
      <c r="AC105" s="120" t="s">
        <v>1439</v>
      </c>
      <c r="AD105" s="141"/>
      <c r="AE105" s="141"/>
      <c r="AF105" s="141"/>
      <c r="AG105" s="141"/>
      <c r="AH105" s="141"/>
      <c r="AI105" s="141"/>
      <c r="AJ105" s="141"/>
      <c r="AK105" s="112" t="s">
        <v>50</v>
      </c>
    </row>
    <row r="106" spans="5:37" ht="30">
      <c r="E106" s="34" t="s">
        <v>339</v>
      </c>
      <c r="F106" s="80">
        <v>44734</v>
      </c>
      <c r="G106" s="34">
        <v>224267</v>
      </c>
      <c r="H106" s="34" t="s">
        <v>1434</v>
      </c>
      <c r="I106" s="34" t="s">
        <v>1129</v>
      </c>
      <c r="J106" s="34"/>
      <c r="W106" s="31"/>
      <c r="X106" s="31"/>
      <c r="Y106" s="31"/>
      <c r="Z106" s="31"/>
      <c r="AA106" s="31"/>
      <c r="AB106" s="34"/>
      <c r="AC106" s="34" t="s">
        <v>1411</v>
      </c>
      <c r="AD106" s="34"/>
      <c r="AE106" s="34"/>
      <c r="AF106" s="88" t="s">
        <v>1473</v>
      </c>
      <c r="AG106" s="88"/>
      <c r="AH106" s="88" t="s">
        <v>50</v>
      </c>
      <c r="AI106" s="88"/>
      <c r="AJ106" s="88"/>
      <c r="AK106" s="34" t="s">
        <v>50</v>
      </c>
    </row>
    <row r="107" spans="5:37" ht="120">
      <c r="E107" s="34" t="s">
        <v>338</v>
      </c>
      <c r="F107" s="80">
        <v>44734</v>
      </c>
      <c r="G107" s="34">
        <v>224188</v>
      </c>
      <c r="H107" s="34" t="s">
        <v>1242</v>
      </c>
      <c r="I107" s="34" t="s">
        <v>1401</v>
      </c>
      <c r="J107" s="155"/>
      <c r="W107" s="31"/>
      <c r="X107" s="119"/>
      <c r="Y107" s="119"/>
      <c r="Z107" s="119"/>
      <c r="AA107" s="119"/>
      <c r="AB107" s="119"/>
      <c r="AC107" s="120" t="s">
        <v>1442</v>
      </c>
      <c r="AD107" s="120"/>
      <c r="AE107" s="120"/>
      <c r="AF107" s="120"/>
      <c r="AG107" s="120"/>
      <c r="AH107" s="120"/>
      <c r="AI107" s="120"/>
      <c r="AJ107" s="120"/>
      <c r="AK107" s="127" t="s">
        <v>50</v>
      </c>
    </row>
    <row r="108" spans="5:37">
      <c r="E108" s="34" t="s">
        <v>338</v>
      </c>
      <c r="F108" s="118">
        <v>44734</v>
      </c>
      <c r="G108" s="119">
        <v>224381</v>
      </c>
      <c r="H108" s="119" t="s">
        <v>1243</v>
      </c>
      <c r="I108" s="119" t="s">
        <v>1401</v>
      </c>
      <c r="J108" s="155"/>
      <c r="W108" s="31"/>
      <c r="X108" s="34"/>
      <c r="Y108" s="34"/>
      <c r="Z108" s="34"/>
      <c r="AA108" s="34"/>
      <c r="AB108" s="34"/>
      <c r="AC108" s="88" t="s">
        <v>726</v>
      </c>
      <c r="AD108" s="88" t="s">
        <v>1448</v>
      </c>
      <c r="AE108" s="88"/>
      <c r="AF108" s="88"/>
      <c r="AG108" s="88"/>
      <c r="AH108" s="88"/>
      <c r="AI108" s="88"/>
      <c r="AJ108" s="88"/>
      <c r="AK108" s="89" t="s">
        <v>50</v>
      </c>
    </row>
    <row r="109" spans="5:37" ht="90">
      <c r="E109" s="34" t="s">
        <v>338</v>
      </c>
      <c r="F109" s="80">
        <v>44734</v>
      </c>
      <c r="G109" s="34">
        <v>224436</v>
      </c>
      <c r="H109" s="34" t="s">
        <v>1435</v>
      </c>
      <c r="I109" s="34" t="s">
        <v>1436</v>
      </c>
      <c r="J109" s="34"/>
      <c r="W109" s="31"/>
      <c r="X109" s="31"/>
      <c r="Y109" s="34"/>
      <c r="Z109" s="34"/>
      <c r="AA109" s="34"/>
      <c r="AB109" s="34"/>
      <c r="AC109" s="88" t="s">
        <v>1367</v>
      </c>
      <c r="AD109" s="88"/>
      <c r="AE109" s="88"/>
      <c r="AF109" s="88"/>
      <c r="AG109" s="88"/>
      <c r="AH109" s="88"/>
      <c r="AI109" s="88"/>
      <c r="AJ109" s="88"/>
      <c r="AK109" s="34" t="s">
        <v>50</v>
      </c>
    </row>
    <row r="110" spans="5:37" ht="30">
      <c r="E110" s="34" t="s">
        <v>834</v>
      </c>
      <c r="F110" s="80">
        <v>44734</v>
      </c>
      <c r="G110" s="34">
        <v>222923</v>
      </c>
      <c r="H110" s="34" t="s">
        <v>1363</v>
      </c>
      <c r="I110" s="34" t="s">
        <v>1437</v>
      </c>
      <c r="J110" s="34"/>
      <c r="W110" s="31"/>
      <c r="X110" s="31"/>
      <c r="Y110" s="31"/>
      <c r="Z110" s="31"/>
      <c r="AA110" s="31"/>
      <c r="AB110" s="31"/>
      <c r="AC110" s="88" t="s">
        <v>1438</v>
      </c>
      <c r="AD110" s="88" t="s">
        <v>395</v>
      </c>
      <c r="AE110" s="88"/>
      <c r="AF110" s="88"/>
      <c r="AG110" s="88"/>
      <c r="AH110" s="88" t="s">
        <v>50</v>
      </c>
      <c r="AI110" s="88"/>
      <c r="AJ110" s="88"/>
      <c r="AK110" s="34" t="s">
        <v>50</v>
      </c>
    </row>
    <row r="111" spans="5:37" ht="30">
      <c r="E111" s="112" t="s">
        <v>338</v>
      </c>
      <c r="F111" s="80">
        <v>44734</v>
      </c>
      <c r="G111" s="34">
        <v>224625</v>
      </c>
      <c r="H111" s="34" t="s">
        <v>1444</v>
      </c>
      <c r="I111" s="34" t="s">
        <v>1401</v>
      </c>
      <c r="J111" s="34" t="s">
        <v>395</v>
      </c>
      <c r="X111" s="34"/>
      <c r="Y111" s="34"/>
      <c r="Z111" s="34"/>
      <c r="AA111" s="34"/>
      <c r="AB111" s="34"/>
      <c r="AC111" s="34"/>
      <c r="AD111" s="88" t="s">
        <v>1447</v>
      </c>
      <c r="AE111" s="88"/>
      <c r="AF111" s="88"/>
      <c r="AG111" s="88"/>
      <c r="AH111" s="88"/>
      <c r="AI111" s="88"/>
      <c r="AJ111" s="88"/>
      <c r="AK111" s="34" t="s">
        <v>50</v>
      </c>
    </row>
    <row r="112" spans="5:37">
      <c r="E112" s="46" t="s">
        <v>338</v>
      </c>
      <c r="F112" s="118">
        <v>44735</v>
      </c>
      <c r="G112" s="119">
        <v>224565</v>
      </c>
      <c r="H112" s="119" t="s">
        <v>349</v>
      </c>
      <c r="I112" s="119" t="s">
        <v>1445</v>
      </c>
      <c r="J112" s="34" t="s">
        <v>395</v>
      </c>
      <c r="X112" s="31"/>
      <c r="Y112" s="34"/>
      <c r="Z112" s="34"/>
      <c r="AA112" s="34"/>
      <c r="AB112" s="34"/>
      <c r="AC112" s="34"/>
      <c r="AD112" s="89" t="s">
        <v>395</v>
      </c>
      <c r="AE112" s="89"/>
      <c r="AF112" s="89"/>
      <c r="AG112" s="89"/>
      <c r="AH112" s="89"/>
      <c r="AI112" s="89"/>
      <c r="AJ112" s="89"/>
      <c r="AK112" s="34" t="s">
        <v>50</v>
      </c>
    </row>
    <row r="113" spans="5:37">
      <c r="E113" s="34" t="s">
        <v>338</v>
      </c>
      <c r="F113" s="80">
        <v>44735</v>
      </c>
      <c r="G113" s="34">
        <v>224810</v>
      </c>
      <c r="H113" s="34" t="s">
        <v>862</v>
      </c>
      <c r="I113" s="34" t="s">
        <v>1450</v>
      </c>
      <c r="J113" s="74" t="s">
        <v>395</v>
      </c>
      <c r="X113" s="31"/>
      <c r="Y113" s="34"/>
      <c r="Z113" s="34"/>
      <c r="AA113" s="34"/>
      <c r="AB113" s="34"/>
      <c r="AC113" s="34"/>
      <c r="AD113" s="89" t="s">
        <v>395</v>
      </c>
      <c r="AE113" s="89"/>
      <c r="AF113" s="89"/>
      <c r="AG113" s="89"/>
      <c r="AH113" s="89"/>
      <c r="AI113" s="89"/>
      <c r="AJ113" s="89"/>
      <c r="AK113" s="34" t="s">
        <v>50</v>
      </c>
    </row>
    <row r="114" spans="5:37">
      <c r="E114" s="34" t="s">
        <v>338</v>
      </c>
      <c r="F114" s="80">
        <v>44735</v>
      </c>
      <c r="G114" s="34">
        <v>224851</v>
      </c>
      <c r="H114" s="34" t="s">
        <v>824</v>
      </c>
      <c r="I114" s="34" t="s">
        <v>1451</v>
      </c>
      <c r="J114" s="74" t="s">
        <v>395</v>
      </c>
      <c r="X114" s="31"/>
      <c r="Y114" s="31"/>
      <c r="Z114" s="31"/>
      <c r="AA114" s="31"/>
      <c r="AB114" s="31"/>
      <c r="AC114" s="31"/>
      <c r="AD114" s="88" t="s">
        <v>1452</v>
      </c>
      <c r="AE114" s="88" t="s">
        <v>820</v>
      </c>
      <c r="AF114" s="88"/>
      <c r="AG114" s="88"/>
      <c r="AH114" s="88" t="s">
        <v>1448</v>
      </c>
      <c r="AI114" s="88" t="s">
        <v>1550</v>
      </c>
      <c r="AJ114" s="88"/>
      <c r="AK114" s="34" t="s">
        <v>50</v>
      </c>
    </row>
    <row r="115" spans="5:37" ht="30">
      <c r="E115" s="34" t="s">
        <v>338</v>
      </c>
      <c r="F115" s="80">
        <v>44735</v>
      </c>
      <c r="G115" s="34">
        <v>224821</v>
      </c>
      <c r="H115" s="34" t="s">
        <v>1453</v>
      </c>
      <c r="I115" s="34" t="s">
        <v>1454</v>
      </c>
      <c r="J115" s="74" t="s">
        <v>395</v>
      </c>
      <c r="X115" s="31"/>
      <c r="Y115" s="31"/>
      <c r="Z115" s="31"/>
      <c r="AA115" s="31"/>
      <c r="AB115" s="34"/>
      <c r="AC115" s="34"/>
      <c r="AD115" s="88" t="s">
        <v>1384</v>
      </c>
      <c r="AE115" s="88" t="s">
        <v>1456</v>
      </c>
      <c r="AF115" s="88" t="s">
        <v>1448</v>
      </c>
      <c r="AG115" s="88" t="s">
        <v>50</v>
      </c>
      <c r="AH115" s="88"/>
      <c r="AI115" s="88"/>
      <c r="AJ115" s="88"/>
      <c r="AK115" s="34" t="s">
        <v>50</v>
      </c>
    </row>
    <row r="116" spans="5:37">
      <c r="E116" s="34" t="s">
        <v>338</v>
      </c>
      <c r="F116" s="80">
        <v>44736</v>
      </c>
      <c r="G116" s="34">
        <v>224810</v>
      </c>
      <c r="H116" s="34" t="s">
        <v>862</v>
      </c>
      <c r="I116" s="34" t="s">
        <v>1454</v>
      </c>
      <c r="J116" s="74" t="s">
        <v>395</v>
      </c>
      <c r="X116" s="31"/>
      <c r="Y116" s="34"/>
      <c r="Z116" s="34"/>
      <c r="AA116" s="34"/>
      <c r="AB116" s="34"/>
      <c r="AC116" s="34"/>
      <c r="AD116" s="34"/>
      <c r="AE116" s="89" t="s">
        <v>395</v>
      </c>
      <c r="AF116" s="89"/>
      <c r="AG116" s="89"/>
      <c r="AH116" s="89"/>
      <c r="AI116" s="89"/>
      <c r="AJ116" s="89"/>
      <c r="AK116" s="34" t="s">
        <v>50</v>
      </c>
    </row>
    <row r="117" spans="5:37">
      <c r="E117" s="34" t="s">
        <v>339</v>
      </c>
      <c r="F117" s="80">
        <v>44737</v>
      </c>
      <c r="G117" s="34">
        <v>225442</v>
      </c>
      <c r="H117" s="34" t="s">
        <v>1346</v>
      </c>
      <c r="I117" s="34" t="s">
        <v>1459</v>
      </c>
      <c r="J117" s="34" t="s">
        <v>395</v>
      </c>
      <c r="Y117" s="31"/>
      <c r="Z117" s="31"/>
      <c r="AA117" s="31"/>
      <c r="AB117" s="31"/>
      <c r="AC117" s="31"/>
      <c r="AD117" s="34"/>
      <c r="AE117" s="34" t="s">
        <v>820</v>
      </c>
      <c r="AF117" s="34"/>
      <c r="AG117" s="34" t="s">
        <v>1474</v>
      </c>
      <c r="AH117" s="34"/>
      <c r="AI117" s="89" t="s">
        <v>1467</v>
      </c>
      <c r="AJ117" s="89" t="s">
        <v>50</v>
      </c>
      <c r="AK117" s="34" t="s">
        <v>50</v>
      </c>
    </row>
    <row r="118" spans="5:37" ht="30">
      <c r="E118" s="34" t="s">
        <v>339</v>
      </c>
      <c r="F118" s="80">
        <v>44737</v>
      </c>
      <c r="G118" s="34">
        <v>225295</v>
      </c>
      <c r="H118" s="34" t="s">
        <v>1460</v>
      </c>
      <c r="I118" s="34" t="s">
        <v>1454</v>
      </c>
      <c r="J118" s="34" t="s">
        <v>395</v>
      </c>
      <c r="Y118" s="31"/>
      <c r="Z118" s="31"/>
      <c r="AA118" s="31"/>
      <c r="AB118" s="31"/>
      <c r="AC118" s="31"/>
      <c r="AD118" s="34"/>
      <c r="AE118" s="34" t="s">
        <v>820</v>
      </c>
      <c r="AF118" s="34"/>
      <c r="AG118" s="88" t="s">
        <v>1473</v>
      </c>
      <c r="AH118" s="88" t="s">
        <v>50</v>
      </c>
      <c r="AI118" s="88"/>
      <c r="AJ118" s="88"/>
      <c r="AK118" s="34" t="s">
        <v>50</v>
      </c>
    </row>
    <row r="119" spans="5:37">
      <c r="E119" s="34" t="s">
        <v>338</v>
      </c>
      <c r="F119" s="80">
        <v>44737</v>
      </c>
      <c r="G119" s="34">
        <v>224928</v>
      </c>
      <c r="H119" s="34" t="s">
        <v>674</v>
      </c>
      <c r="I119" s="34" t="s">
        <v>1461</v>
      </c>
      <c r="J119" s="34" t="s">
        <v>395</v>
      </c>
      <c r="Y119" s="31"/>
      <c r="Z119" s="31"/>
      <c r="AA119" s="31"/>
      <c r="AB119" s="31"/>
      <c r="AC119" s="31"/>
      <c r="AD119" s="34"/>
      <c r="AE119" s="88" t="s">
        <v>395</v>
      </c>
      <c r="AF119" s="89"/>
      <c r="AG119" s="155"/>
      <c r="AH119" s="155"/>
      <c r="AI119" s="155" t="s">
        <v>50</v>
      </c>
      <c r="AJ119" s="155"/>
      <c r="AK119" s="34" t="s">
        <v>50</v>
      </c>
    </row>
    <row r="120" spans="5:37" ht="45">
      <c r="E120" s="34" t="s">
        <v>338</v>
      </c>
      <c r="F120" s="80">
        <v>44737</v>
      </c>
      <c r="G120" s="34">
        <v>224948</v>
      </c>
      <c r="H120" s="34" t="s">
        <v>861</v>
      </c>
      <c r="I120" s="34" t="s">
        <v>1454</v>
      </c>
      <c r="J120" s="34" t="s">
        <v>395</v>
      </c>
      <c r="Y120" s="31"/>
      <c r="Z120" s="31"/>
      <c r="AA120" s="31"/>
      <c r="AB120" s="31"/>
      <c r="AC120" s="31"/>
      <c r="AD120" s="34"/>
      <c r="AE120" s="88" t="s">
        <v>395</v>
      </c>
      <c r="AF120" s="89"/>
      <c r="AG120" s="88" t="s">
        <v>1486</v>
      </c>
      <c r="AH120" s="88" t="s">
        <v>50</v>
      </c>
      <c r="AI120" s="88"/>
      <c r="AJ120" s="88"/>
      <c r="AK120" s="34" t="s">
        <v>50</v>
      </c>
    </row>
    <row r="121" spans="5:37" ht="30">
      <c r="E121" s="34" t="s">
        <v>338</v>
      </c>
      <c r="F121" s="80">
        <v>44737</v>
      </c>
      <c r="G121" s="34">
        <v>224974</v>
      </c>
      <c r="H121" s="34" t="s">
        <v>1243</v>
      </c>
      <c r="I121" s="34" t="s">
        <v>1454</v>
      </c>
      <c r="J121" s="34" t="s">
        <v>395</v>
      </c>
      <c r="Y121" s="31"/>
      <c r="Z121" s="31"/>
      <c r="AA121" s="31"/>
      <c r="AB121" s="31"/>
      <c r="AC121" s="34"/>
      <c r="AD121" s="34"/>
      <c r="AE121" s="88" t="s">
        <v>1462</v>
      </c>
      <c r="AF121" s="117"/>
      <c r="AG121" s="88" t="s">
        <v>1357</v>
      </c>
      <c r="AH121" s="88"/>
      <c r="AI121" s="88"/>
      <c r="AJ121" s="88"/>
      <c r="AK121" s="34" t="s">
        <v>50</v>
      </c>
    </row>
    <row r="122" spans="5:37" ht="45">
      <c r="E122" s="208" t="s">
        <v>338</v>
      </c>
      <c r="F122" s="80">
        <v>44737</v>
      </c>
      <c r="G122" s="34">
        <v>225119</v>
      </c>
      <c r="H122" s="34" t="s">
        <v>1463</v>
      </c>
      <c r="I122" s="34" t="s">
        <v>1464</v>
      </c>
      <c r="J122" s="34" t="s">
        <v>395</v>
      </c>
      <c r="Y122" s="34"/>
      <c r="Z122" s="34"/>
      <c r="AA122" s="208"/>
      <c r="AB122" s="34"/>
      <c r="AC122" s="34"/>
      <c r="AD122" s="34"/>
      <c r="AE122" s="88" t="s">
        <v>395</v>
      </c>
      <c r="AF122" s="89"/>
      <c r="AG122" s="88" t="s">
        <v>1475</v>
      </c>
      <c r="AH122" s="88"/>
      <c r="AI122" s="88"/>
      <c r="AJ122" s="88"/>
      <c r="AK122" s="34" t="s">
        <v>50</v>
      </c>
    </row>
    <row r="123" spans="5:37">
      <c r="E123" s="34" t="s">
        <v>343</v>
      </c>
      <c r="F123" s="80">
        <v>44737</v>
      </c>
      <c r="G123" s="34">
        <v>225440</v>
      </c>
      <c r="H123" s="34" t="s">
        <v>1465</v>
      </c>
      <c r="I123" s="34" t="s">
        <v>1454</v>
      </c>
      <c r="J123" s="34" t="s">
        <v>395</v>
      </c>
      <c r="Y123" s="31"/>
      <c r="Z123" s="31"/>
      <c r="AA123" s="220"/>
      <c r="AB123" s="31"/>
      <c r="AC123" s="31"/>
      <c r="AD123" s="31"/>
      <c r="AE123" s="88" t="s">
        <v>395</v>
      </c>
      <c r="AF123" s="89"/>
      <c r="AG123" s="88" t="s">
        <v>395</v>
      </c>
      <c r="AH123" s="88" t="s">
        <v>395</v>
      </c>
      <c r="AI123" s="88" t="s">
        <v>395</v>
      </c>
      <c r="AJ123" s="88" t="s">
        <v>50</v>
      </c>
      <c r="AK123" s="34" t="s">
        <v>50</v>
      </c>
    </row>
    <row r="124" spans="5:37" ht="30">
      <c r="E124" s="34" t="s">
        <v>338</v>
      </c>
      <c r="F124" s="80">
        <v>44737</v>
      </c>
      <c r="G124" s="34">
        <v>225545</v>
      </c>
      <c r="H124" s="34" t="s">
        <v>1045</v>
      </c>
      <c r="I124" s="34" t="s">
        <v>1454</v>
      </c>
      <c r="J124" s="34" t="s">
        <v>395</v>
      </c>
      <c r="Y124" s="68"/>
      <c r="Z124" s="68"/>
      <c r="AA124" s="68"/>
      <c r="AB124" s="31"/>
      <c r="AC124" s="31"/>
      <c r="AD124" s="34"/>
      <c r="AE124" s="88" t="s">
        <v>1466</v>
      </c>
      <c r="AF124" s="89"/>
      <c r="AG124" s="88"/>
      <c r="AH124" s="88" t="s">
        <v>1503</v>
      </c>
      <c r="AI124" s="88"/>
      <c r="AJ124" s="88"/>
      <c r="AK124" s="34" t="s">
        <v>50</v>
      </c>
    </row>
    <row r="125" spans="5:37" ht="30">
      <c r="E125" s="34" t="s">
        <v>339</v>
      </c>
      <c r="F125" s="80">
        <v>44739</v>
      </c>
      <c r="G125" s="34">
        <v>225725</v>
      </c>
      <c r="H125" s="34" t="s">
        <v>237</v>
      </c>
      <c r="I125" s="34" t="s">
        <v>1436</v>
      </c>
      <c r="J125" s="34" t="s">
        <v>395</v>
      </c>
      <c r="AB125" s="31"/>
      <c r="AC125" s="31"/>
      <c r="AD125" s="34"/>
      <c r="AE125" s="88"/>
      <c r="AF125" s="34"/>
      <c r="AG125" s="88" t="s">
        <v>1384</v>
      </c>
      <c r="AH125" s="88" t="s">
        <v>50</v>
      </c>
      <c r="AI125" s="88"/>
      <c r="AJ125" s="88"/>
      <c r="AK125" s="34" t="s">
        <v>50</v>
      </c>
    </row>
    <row r="126" spans="5:37">
      <c r="E126" s="34" t="s">
        <v>834</v>
      </c>
      <c r="F126" s="80">
        <v>44739</v>
      </c>
      <c r="G126" s="34">
        <v>225628</v>
      </c>
      <c r="H126" s="34" t="s">
        <v>1469</v>
      </c>
      <c r="I126" s="34" t="s">
        <v>1470</v>
      </c>
      <c r="J126" s="34" t="s">
        <v>395</v>
      </c>
      <c r="AB126" s="34"/>
      <c r="AC126" s="34"/>
      <c r="AD126" s="34"/>
      <c r="AE126" s="88"/>
      <c r="AF126" s="34"/>
      <c r="AG126" s="88" t="s">
        <v>395</v>
      </c>
      <c r="AH126" s="88" t="s">
        <v>50</v>
      </c>
      <c r="AI126" s="88"/>
      <c r="AJ126" s="88"/>
      <c r="AK126" s="34" t="s">
        <v>50</v>
      </c>
    </row>
    <row r="127" spans="5:37" ht="30">
      <c r="E127" s="34" t="s">
        <v>338</v>
      </c>
      <c r="F127" s="80">
        <v>44739</v>
      </c>
      <c r="G127" s="34">
        <v>225927</v>
      </c>
      <c r="H127" s="34" t="s">
        <v>1476</v>
      </c>
      <c r="I127" s="34" t="s">
        <v>1477</v>
      </c>
      <c r="J127" s="74" t="s">
        <v>1479</v>
      </c>
      <c r="AB127" s="31"/>
      <c r="AC127" s="31"/>
      <c r="AD127" s="34"/>
      <c r="AE127" s="34"/>
      <c r="AF127" s="34"/>
      <c r="AG127" s="88" t="s">
        <v>1478</v>
      </c>
      <c r="AH127" s="88" t="s">
        <v>1504</v>
      </c>
      <c r="AI127" s="88" t="s">
        <v>50</v>
      </c>
      <c r="AJ127" s="88"/>
      <c r="AK127" s="34" t="s">
        <v>50</v>
      </c>
    </row>
    <row r="128" spans="5:37" ht="30">
      <c r="E128" s="34" t="s">
        <v>338</v>
      </c>
      <c r="F128" s="80">
        <v>44739</v>
      </c>
      <c r="G128" s="34">
        <v>225819</v>
      </c>
      <c r="H128" s="34" t="s">
        <v>1480</v>
      </c>
      <c r="I128" s="34" t="s">
        <v>1208</v>
      </c>
      <c r="J128" s="260" t="s">
        <v>395</v>
      </c>
      <c r="AB128" s="119"/>
      <c r="AC128" s="119"/>
      <c r="AD128" s="34"/>
      <c r="AE128" s="34"/>
      <c r="AF128" s="34"/>
      <c r="AG128" s="88" t="s">
        <v>395</v>
      </c>
      <c r="AH128" s="88" t="s">
        <v>1499</v>
      </c>
      <c r="AI128" s="88"/>
      <c r="AJ128" s="88"/>
      <c r="AK128" s="34" t="s">
        <v>50</v>
      </c>
    </row>
    <row r="129" spans="5:37">
      <c r="E129" s="31" t="s">
        <v>338</v>
      </c>
      <c r="F129" s="76">
        <v>44739</v>
      </c>
      <c r="G129" s="31">
        <v>224326</v>
      </c>
      <c r="H129" s="31" t="s">
        <v>1371</v>
      </c>
      <c r="I129" s="31" t="s">
        <v>1485</v>
      </c>
      <c r="J129" s="260" t="s">
        <v>1482</v>
      </c>
      <c r="AA129" s="31"/>
      <c r="AB129" s="31"/>
      <c r="AC129" s="31"/>
      <c r="AD129" s="31"/>
      <c r="AE129" s="31"/>
      <c r="AF129" s="31"/>
      <c r="AG129" s="31"/>
      <c r="AH129" s="31"/>
      <c r="AI129" s="31"/>
      <c r="AJ129" s="31"/>
      <c r="AK129" s="31" t="s">
        <v>49</v>
      </c>
    </row>
    <row r="130" spans="5:37" ht="30">
      <c r="E130" s="34" t="s">
        <v>339</v>
      </c>
      <c r="F130" s="80">
        <v>44739</v>
      </c>
      <c r="G130" s="34">
        <v>226439</v>
      </c>
      <c r="H130" s="34" t="s">
        <v>1484</v>
      </c>
      <c r="I130" s="34" t="s">
        <v>1483</v>
      </c>
      <c r="J130" s="260" t="s">
        <v>395</v>
      </c>
      <c r="AA130" s="31"/>
      <c r="AB130" s="31"/>
      <c r="AC130" s="31"/>
      <c r="AD130" s="119"/>
      <c r="AE130" s="119"/>
      <c r="AF130" s="119"/>
      <c r="AG130" s="88" t="s">
        <v>1473</v>
      </c>
      <c r="AH130" s="88"/>
      <c r="AI130" s="88" t="s">
        <v>50</v>
      </c>
      <c r="AJ130" s="88"/>
      <c r="AK130" s="89" t="s">
        <v>50</v>
      </c>
    </row>
    <row r="131" spans="5:37" ht="30">
      <c r="E131" s="34" t="s">
        <v>338</v>
      </c>
      <c r="F131" s="80">
        <v>44741</v>
      </c>
      <c r="G131" s="34">
        <v>226675</v>
      </c>
      <c r="H131" s="34" t="s">
        <v>1018</v>
      </c>
      <c r="I131" s="34" t="s">
        <v>1522</v>
      </c>
      <c r="J131" s="34" t="s">
        <v>395</v>
      </c>
      <c r="AA131" s="31"/>
      <c r="AB131" s="31"/>
      <c r="AC131" s="31"/>
      <c r="AD131" s="34"/>
      <c r="AE131" s="34"/>
      <c r="AF131" s="34"/>
      <c r="AG131" s="34"/>
      <c r="AH131" s="88" t="s">
        <v>1518</v>
      </c>
      <c r="AI131" s="88" t="s">
        <v>395</v>
      </c>
      <c r="AJ131" s="88" t="s">
        <v>50</v>
      </c>
      <c r="AK131" s="89" t="s">
        <v>50</v>
      </c>
    </row>
    <row r="132" spans="5:37">
      <c r="E132" s="34" t="s">
        <v>338</v>
      </c>
      <c r="F132" s="80">
        <v>44741</v>
      </c>
      <c r="G132" s="34">
        <v>226556</v>
      </c>
      <c r="H132" s="34" t="s">
        <v>1242</v>
      </c>
      <c r="I132" s="34" t="s">
        <v>1129</v>
      </c>
      <c r="J132" s="34" t="s">
        <v>395</v>
      </c>
      <c r="AA132" s="31"/>
      <c r="AB132" s="31"/>
      <c r="AC132" s="31"/>
      <c r="AD132" s="34"/>
      <c r="AE132" s="34"/>
      <c r="AF132" s="34"/>
      <c r="AG132" s="34"/>
      <c r="AH132" s="89" t="s">
        <v>1500</v>
      </c>
      <c r="AI132" s="89" t="s">
        <v>1534</v>
      </c>
      <c r="AJ132" s="89"/>
      <c r="AK132" s="89" t="s">
        <v>50</v>
      </c>
    </row>
    <row r="133" spans="5:37" ht="30">
      <c r="E133" s="34" t="s">
        <v>338</v>
      </c>
      <c r="F133" s="80">
        <v>44741</v>
      </c>
      <c r="G133" s="34">
        <v>226593</v>
      </c>
      <c r="H133" s="34" t="s">
        <v>381</v>
      </c>
      <c r="I133" s="34" t="s">
        <v>1501</v>
      </c>
      <c r="J133" s="34" t="s">
        <v>395</v>
      </c>
      <c r="AA133" s="31"/>
      <c r="AB133" s="31"/>
      <c r="AC133" s="31"/>
      <c r="AD133" s="34"/>
      <c r="AE133" s="34"/>
      <c r="AF133" s="34"/>
      <c r="AG133" s="34"/>
      <c r="AH133" s="88" t="s">
        <v>1502</v>
      </c>
      <c r="AI133" s="88" t="s">
        <v>50</v>
      </c>
      <c r="AJ133" s="88"/>
      <c r="AK133" s="89" t="s">
        <v>50</v>
      </c>
    </row>
    <row r="134" spans="5:37">
      <c r="E134" s="112" t="s">
        <v>338</v>
      </c>
      <c r="F134" s="118">
        <v>44741</v>
      </c>
      <c r="G134" s="119">
        <v>225997</v>
      </c>
      <c r="H134" s="119" t="s">
        <v>1506</v>
      </c>
      <c r="I134" s="119" t="s">
        <v>1507</v>
      </c>
      <c r="J134" s="34" t="s">
        <v>395</v>
      </c>
      <c r="AA134" s="31"/>
      <c r="AB134" s="31"/>
      <c r="AC134" s="31"/>
      <c r="AD134" s="31"/>
      <c r="AE134" s="34"/>
      <c r="AF134" s="34"/>
      <c r="AG134" s="34"/>
      <c r="AH134" s="89" t="s">
        <v>1467</v>
      </c>
      <c r="AI134" s="89"/>
      <c r="AJ134" s="89"/>
      <c r="AK134" s="89" t="s">
        <v>50</v>
      </c>
    </row>
    <row r="135" spans="5:37" ht="30">
      <c r="E135" s="34" t="s">
        <v>339</v>
      </c>
      <c r="F135" s="80">
        <v>44741</v>
      </c>
      <c r="G135" s="34">
        <v>225943</v>
      </c>
      <c r="H135" s="34" t="s">
        <v>138</v>
      </c>
      <c r="I135" s="34" t="s">
        <v>1129</v>
      </c>
      <c r="J135" s="34" t="s">
        <v>395</v>
      </c>
      <c r="AA135" s="31"/>
      <c r="AB135" s="31"/>
      <c r="AC135" s="31"/>
      <c r="AD135" s="31"/>
      <c r="AE135" s="34"/>
      <c r="AF135" s="34"/>
      <c r="AG135" s="34"/>
      <c r="AH135" s="88" t="s">
        <v>1508</v>
      </c>
      <c r="AI135" s="88" t="s">
        <v>1448</v>
      </c>
      <c r="AJ135" s="88"/>
      <c r="AK135" s="89" t="s">
        <v>50</v>
      </c>
    </row>
    <row r="136" spans="5:37">
      <c r="E136" s="34" t="s">
        <v>339</v>
      </c>
      <c r="F136" s="80">
        <v>44741</v>
      </c>
      <c r="G136" s="34">
        <v>226936</v>
      </c>
      <c r="H136" s="34" t="s">
        <v>1509</v>
      </c>
      <c r="I136" s="34" t="s">
        <v>1510</v>
      </c>
      <c r="J136" s="34" t="s">
        <v>395</v>
      </c>
      <c r="AA136" s="34"/>
      <c r="AB136" s="34"/>
      <c r="AC136" s="34"/>
      <c r="AD136" s="34"/>
      <c r="AE136" s="34"/>
      <c r="AF136" s="34"/>
      <c r="AG136" s="34"/>
      <c r="AH136" s="89" t="s">
        <v>1516</v>
      </c>
      <c r="AI136" s="89"/>
      <c r="AJ136" s="89"/>
      <c r="AK136" s="89" t="s">
        <v>50</v>
      </c>
    </row>
    <row r="137" spans="5:37">
      <c r="E137" s="34" t="s">
        <v>1120</v>
      </c>
      <c r="F137" s="118">
        <v>44741</v>
      </c>
      <c r="G137" s="119">
        <v>226863</v>
      </c>
      <c r="H137" s="119" t="s">
        <v>1511</v>
      </c>
      <c r="I137" s="119" t="s">
        <v>1512</v>
      </c>
      <c r="J137" s="112" t="s">
        <v>395</v>
      </c>
      <c r="AA137" s="31"/>
      <c r="AB137" s="31"/>
      <c r="AC137" s="31"/>
      <c r="AD137" s="31"/>
      <c r="AE137" s="34"/>
      <c r="AF137" s="34"/>
      <c r="AG137" s="34"/>
      <c r="AH137" s="89" t="s">
        <v>1467</v>
      </c>
      <c r="AI137" s="89"/>
      <c r="AJ137" s="89"/>
      <c r="AK137" s="89" t="s">
        <v>50</v>
      </c>
    </row>
    <row r="138" spans="5:37" ht="30">
      <c r="E138" s="208" t="s">
        <v>1120</v>
      </c>
      <c r="F138" s="80">
        <v>44741</v>
      </c>
      <c r="G138" s="34">
        <v>226964</v>
      </c>
      <c r="H138" s="34" t="s">
        <v>507</v>
      </c>
      <c r="I138" s="34" t="s">
        <v>1513</v>
      </c>
      <c r="J138" s="34" t="s">
        <v>395</v>
      </c>
      <c r="AA138" s="220"/>
      <c r="AB138" s="31"/>
      <c r="AC138" s="31"/>
      <c r="AD138" s="31"/>
      <c r="AE138" s="34"/>
      <c r="AF138" s="34"/>
      <c r="AG138" s="34"/>
      <c r="AH138" s="88" t="s">
        <v>1514</v>
      </c>
      <c r="AI138" s="88"/>
      <c r="AJ138" s="88"/>
      <c r="AK138" s="89" t="s">
        <v>50</v>
      </c>
    </row>
    <row r="139" spans="5:37">
      <c r="E139" s="34" t="s">
        <v>338</v>
      </c>
      <c r="F139" s="80">
        <v>44741</v>
      </c>
      <c r="G139" s="34">
        <v>227155</v>
      </c>
      <c r="H139" s="34" t="s">
        <v>1515</v>
      </c>
      <c r="I139" s="34" t="s">
        <v>1429</v>
      </c>
      <c r="J139" s="34" t="s">
        <v>395</v>
      </c>
      <c r="AA139" s="220"/>
      <c r="AB139" s="31"/>
      <c r="AC139" s="31"/>
      <c r="AD139" s="34"/>
      <c r="AE139" s="34"/>
      <c r="AF139" s="34"/>
      <c r="AG139" s="34"/>
      <c r="AH139" s="89" t="s">
        <v>1467</v>
      </c>
      <c r="AI139" s="89" t="s">
        <v>1533</v>
      </c>
      <c r="AJ139" s="89"/>
      <c r="AK139" s="89" t="s">
        <v>50</v>
      </c>
    </row>
    <row r="140" spans="5:37">
      <c r="E140" s="34" t="s">
        <v>338</v>
      </c>
      <c r="F140" s="80">
        <v>44741</v>
      </c>
      <c r="G140" s="34">
        <v>227143</v>
      </c>
      <c r="H140" s="34" t="s">
        <v>1194</v>
      </c>
      <c r="I140" s="34" t="s">
        <v>1517</v>
      </c>
      <c r="J140" s="34" t="s">
        <v>395</v>
      </c>
      <c r="AA140" s="220"/>
      <c r="AB140" s="31"/>
      <c r="AC140" s="31"/>
      <c r="AD140" s="34"/>
      <c r="AE140" s="34"/>
      <c r="AF140" s="34"/>
      <c r="AG140" s="34"/>
      <c r="AH140" s="89" t="s">
        <v>1467</v>
      </c>
      <c r="AI140" s="89" t="s">
        <v>1471</v>
      </c>
      <c r="AJ140" s="89"/>
      <c r="AK140" s="89" t="s">
        <v>50</v>
      </c>
    </row>
    <row r="141" spans="5:37">
      <c r="E141" s="34" t="s">
        <v>338</v>
      </c>
      <c r="F141" s="80">
        <v>44741</v>
      </c>
      <c r="G141" s="34">
        <v>225934</v>
      </c>
      <c r="H141" s="34" t="s">
        <v>138</v>
      </c>
      <c r="I141" s="34" t="s">
        <v>1129</v>
      </c>
      <c r="J141" s="112" t="s">
        <v>395</v>
      </c>
      <c r="AB141" s="31"/>
      <c r="AC141" s="31"/>
      <c r="AD141" s="34"/>
      <c r="AE141" s="34"/>
      <c r="AF141" s="34"/>
      <c r="AG141" s="34"/>
      <c r="AH141" s="117" t="s">
        <v>1411</v>
      </c>
      <c r="AI141" s="117" t="s">
        <v>1448</v>
      </c>
      <c r="AJ141" s="117"/>
      <c r="AK141" s="117" t="s">
        <v>50</v>
      </c>
    </row>
    <row r="142" spans="5:37">
      <c r="E142" s="34" t="s">
        <v>339</v>
      </c>
      <c r="F142" s="80">
        <v>44742</v>
      </c>
      <c r="G142" s="34">
        <v>227322</v>
      </c>
      <c r="H142" s="34" t="s">
        <v>1521</v>
      </c>
      <c r="I142" s="34" t="s">
        <v>1519</v>
      </c>
      <c r="J142" s="112" t="s">
        <v>395</v>
      </c>
      <c r="AB142" s="31"/>
      <c r="AC142" s="31"/>
      <c r="AD142" s="119"/>
      <c r="AE142" s="119"/>
      <c r="AF142" s="119"/>
      <c r="AG142" s="119"/>
      <c r="AH142" s="117" t="s">
        <v>1520</v>
      </c>
      <c r="AI142" s="117" t="s">
        <v>1471</v>
      </c>
      <c r="AJ142" s="117"/>
      <c r="AK142" s="117" t="s">
        <v>50</v>
      </c>
    </row>
    <row r="143" spans="5:37">
      <c r="E143" s="112" t="s">
        <v>834</v>
      </c>
      <c r="F143" s="158">
        <v>44742</v>
      </c>
      <c r="G143" s="112">
        <v>225977</v>
      </c>
      <c r="H143" s="112" t="s">
        <v>1156</v>
      </c>
      <c r="I143" s="112" t="s">
        <v>1507</v>
      </c>
      <c r="J143" s="112" t="s">
        <v>395</v>
      </c>
      <c r="AD143" s="34"/>
      <c r="AE143" s="34"/>
      <c r="AF143" s="34"/>
      <c r="AG143" s="34"/>
      <c r="AH143" s="34"/>
      <c r="AI143" s="110" t="s">
        <v>1535</v>
      </c>
      <c r="AJ143" s="110"/>
      <c r="AK143" s="117" t="s">
        <v>50</v>
      </c>
    </row>
  </sheetData>
  <hyperlinks>
    <hyperlink ref="H12" r:id="rId1" display="https://olympus.mygreatlearning.com/accounts/1/users/3642259" xr:uid="{676C78E1-90CB-414C-92C9-25BA4931EF6A}"/>
    <hyperlink ref="H23" r:id="rId2" display="https://olympus.mygreatlearning.com/accounts/1/users/5050521" xr:uid="{E629079C-D626-4F60-AACF-154FA063BAB8}"/>
    <hyperlink ref="H29" r:id="rId3" display="https://olympus.mygreatlearning.com/accounts/1/users/3560352" xr:uid="{9CFEA39F-EF36-4F29-B1EE-78DCB73BD997}"/>
    <hyperlink ref="H32" r:id="rId4" display="https://olympus.mygreatlearning.com/accounts/1/users/3923852" xr:uid="{78866786-01DF-41A2-8105-B85D3394B4E9}"/>
    <hyperlink ref="H33" r:id="rId5" display="https://olympus.mygreatlearning.com/accounts/1/users/2451331" xr:uid="{674C7503-762F-45AA-9398-1B958D4D5745}"/>
    <hyperlink ref="H45" r:id="rId6" display="https://olympus.mygreatlearning.com/accounts/1/users/2345616" xr:uid="{B204683F-CBFE-4C5C-BD13-AEF48F47263A}"/>
    <hyperlink ref="H77" r:id="rId7" display="https://olympus.mygreatlearning.com/accounts/1/users/3461761" xr:uid="{95C79496-B7C4-4B21-92AC-68CE412FB520}"/>
    <hyperlink ref="H93" r:id="rId8" display="https://olympus.mygreatlearning.com/accounts/1/users/4065363" xr:uid="{80201D4F-B874-4C55-858C-D5C59589BF30}"/>
    <hyperlink ref="H101" r:id="rId9" display="https://olympus.mygreatlearning.com/accounts/1/users/4065363" xr:uid="{9C6B5EA8-CBD2-4B11-B9BF-C337F4F68FDB}"/>
  </hyperlinks>
  <pageMargins left="0.7" right="0.7" top="0.75" bottom="0.75" header="0.3" footer="0.3"/>
  <pageSetup orientation="portrait" horizontalDpi="300" verticalDpi="300"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E009C-1C57-40C9-9F00-718084ECDB42}">
  <dimension ref="B6:AH120"/>
  <sheetViews>
    <sheetView topLeftCell="C88" zoomScale="96" zoomScaleNormal="96" workbookViewId="0">
      <pane xSplit="11580" topLeftCell="AD1"/>
      <selection activeCell="G97" sqref="G97"/>
      <selection pane="topRight" activeCell="AD110" sqref="AD110"/>
    </sheetView>
  </sheetViews>
  <sheetFormatPr defaultRowHeight="15"/>
  <cols>
    <col min="5" max="5" width="18.7109375" bestFit="1" customWidth="1"/>
    <col min="6" max="6" width="10.28515625" bestFit="1" customWidth="1"/>
    <col min="8" max="8" width="17" customWidth="1"/>
    <col min="9" max="9" width="22" customWidth="1"/>
    <col min="10" max="10" width="13" customWidth="1"/>
    <col min="11" max="11" width="9.7109375" customWidth="1"/>
    <col min="12" max="18" width="13" customWidth="1"/>
    <col min="19" max="23" width="14.5703125" customWidth="1"/>
    <col min="24" max="26" width="19.28515625" customWidth="1"/>
    <col min="27" max="32" width="15.85546875" customWidth="1"/>
    <col min="33" max="33" width="12.85546875" bestFit="1" customWidth="1"/>
    <col min="35" max="35" width="10.42578125" bestFit="1" customWidth="1"/>
  </cols>
  <sheetData>
    <row r="6" spans="5:33">
      <c r="J6" s="226" t="s">
        <v>0</v>
      </c>
      <c r="K6" s="125"/>
      <c r="L6" s="125"/>
      <c r="M6" s="125"/>
      <c r="N6" s="125"/>
      <c r="O6" s="125"/>
      <c r="P6" s="125"/>
      <c r="Q6" s="125"/>
      <c r="R6" s="125"/>
      <c r="S6" s="125"/>
      <c r="T6" s="125"/>
      <c r="U6" s="125"/>
      <c r="V6" s="125"/>
      <c r="W6" s="125"/>
      <c r="X6" s="125"/>
      <c r="Y6" s="125"/>
      <c r="Z6" s="125"/>
      <c r="AA6" s="125"/>
      <c r="AB6" s="125"/>
      <c r="AC6" s="125"/>
      <c r="AD6" s="125"/>
      <c r="AE6" s="125"/>
      <c r="AF6" s="125"/>
    </row>
    <row r="7" spans="5:33" ht="45">
      <c r="E7" s="3" t="s">
        <v>15</v>
      </c>
      <c r="F7" s="263" t="s">
        <v>340</v>
      </c>
      <c r="G7" s="3" t="s">
        <v>257</v>
      </c>
      <c r="H7" s="3" t="s">
        <v>11</v>
      </c>
      <c r="I7" s="3" t="s">
        <v>43</v>
      </c>
      <c r="J7" s="212" t="s">
        <v>259</v>
      </c>
      <c r="K7" s="258">
        <v>44743</v>
      </c>
      <c r="L7" s="258">
        <v>44744</v>
      </c>
      <c r="M7" s="258">
        <v>44746</v>
      </c>
      <c r="N7" s="258">
        <v>44748</v>
      </c>
      <c r="O7" s="258">
        <v>44749</v>
      </c>
      <c r="P7" s="258">
        <v>44750</v>
      </c>
      <c r="Q7" s="258">
        <v>44751</v>
      </c>
      <c r="R7" s="258">
        <v>44753</v>
      </c>
      <c r="S7" s="258">
        <v>44754</v>
      </c>
      <c r="T7" s="258">
        <v>44755</v>
      </c>
      <c r="U7" s="258">
        <v>44756</v>
      </c>
      <c r="V7" s="258">
        <v>44757</v>
      </c>
      <c r="W7" s="258">
        <v>44758</v>
      </c>
      <c r="X7" s="258">
        <v>44760</v>
      </c>
      <c r="Y7" s="258">
        <v>44762</v>
      </c>
      <c r="Z7" s="258">
        <v>44764</v>
      </c>
      <c r="AA7" s="258">
        <v>44765</v>
      </c>
      <c r="AB7" s="258">
        <v>44767</v>
      </c>
      <c r="AC7" s="258">
        <v>44768</v>
      </c>
      <c r="AD7" s="258">
        <v>44769</v>
      </c>
      <c r="AE7" s="258">
        <v>44770</v>
      </c>
      <c r="AF7" s="258">
        <v>44771</v>
      </c>
      <c r="AG7" s="3" t="s">
        <v>258</v>
      </c>
    </row>
    <row r="8" spans="5:33" ht="30">
      <c r="E8" s="34" t="s">
        <v>525</v>
      </c>
      <c r="F8" s="80">
        <v>44743</v>
      </c>
      <c r="G8" s="34">
        <v>227662</v>
      </c>
      <c r="H8" s="34" t="s">
        <v>142</v>
      </c>
      <c r="I8" s="34" t="s">
        <v>1549</v>
      </c>
      <c r="J8" s="192" t="s">
        <v>1143</v>
      </c>
      <c r="K8" s="192" t="s">
        <v>1143</v>
      </c>
      <c r="L8" s="192" t="s">
        <v>1533</v>
      </c>
      <c r="M8" s="192"/>
      <c r="N8" s="192"/>
      <c r="O8" s="192"/>
      <c r="P8" s="192"/>
      <c r="Q8" s="192"/>
      <c r="R8" s="192"/>
      <c r="S8" s="192"/>
      <c r="T8" s="192"/>
      <c r="U8" s="192"/>
      <c r="V8" s="192"/>
      <c r="W8" s="192"/>
      <c r="X8" s="192"/>
      <c r="Y8" s="192"/>
      <c r="Z8" s="192"/>
      <c r="AA8" s="192"/>
      <c r="AB8" s="192"/>
      <c r="AC8" s="192"/>
      <c r="AD8" s="192"/>
      <c r="AE8" s="192"/>
      <c r="AF8" s="192"/>
      <c r="AG8" s="34" t="s">
        <v>50</v>
      </c>
    </row>
    <row r="9" spans="5:33" ht="45">
      <c r="E9" s="34" t="s">
        <v>337</v>
      </c>
      <c r="F9" s="80">
        <v>44743</v>
      </c>
      <c r="G9" s="34">
        <v>227519</v>
      </c>
      <c r="H9" s="34" t="s">
        <v>1551</v>
      </c>
      <c r="I9" s="34" t="s">
        <v>1552</v>
      </c>
      <c r="J9" s="192" t="s">
        <v>395</v>
      </c>
      <c r="K9" s="265" t="s">
        <v>1575</v>
      </c>
      <c r="L9" s="110" t="s">
        <v>367</v>
      </c>
      <c r="M9" s="110"/>
      <c r="N9" s="110"/>
      <c r="O9" s="110"/>
      <c r="P9" s="110"/>
      <c r="Q9" s="110"/>
      <c r="R9" s="110"/>
      <c r="S9" s="110"/>
      <c r="T9" s="110"/>
      <c r="U9" s="110"/>
      <c r="V9" s="110"/>
      <c r="W9" s="110"/>
      <c r="X9" s="110"/>
      <c r="Y9" s="110"/>
      <c r="Z9" s="110"/>
      <c r="AA9" s="110"/>
      <c r="AB9" s="110"/>
      <c r="AC9" s="110"/>
      <c r="AD9" s="110"/>
      <c r="AE9" s="110"/>
      <c r="AF9" s="110"/>
      <c r="AG9" s="155" t="s">
        <v>50</v>
      </c>
    </row>
    <row r="10" spans="5:33">
      <c r="E10" s="34" t="s">
        <v>337</v>
      </c>
      <c r="F10" s="80">
        <v>44743</v>
      </c>
      <c r="G10" s="34">
        <v>227677</v>
      </c>
      <c r="H10" s="34" t="s">
        <v>1427</v>
      </c>
      <c r="I10" s="34" t="s">
        <v>1553</v>
      </c>
      <c r="J10" s="192" t="s">
        <v>395</v>
      </c>
      <c r="K10" s="265" t="s">
        <v>1467</v>
      </c>
      <c r="L10" s="265"/>
      <c r="M10" s="265" t="s">
        <v>395</v>
      </c>
      <c r="N10" s="265" t="s">
        <v>50</v>
      </c>
      <c r="O10" s="265"/>
      <c r="P10" s="265"/>
      <c r="Q10" s="265"/>
      <c r="R10" s="265"/>
      <c r="S10" s="265"/>
      <c r="T10" s="265"/>
      <c r="U10" s="265"/>
      <c r="V10" s="265"/>
      <c r="W10" s="265"/>
      <c r="X10" s="265"/>
      <c r="Y10" s="265"/>
      <c r="Z10" s="265"/>
      <c r="AA10" s="265"/>
      <c r="AB10" s="265"/>
      <c r="AC10" s="265"/>
      <c r="AD10" s="265"/>
      <c r="AE10" s="265"/>
      <c r="AF10" s="265"/>
      <c r="AG10" s="34" t="s">
        <v>50</v>
      </c>
    </row>
    <row r="11" spans="5:33" ht="30">
      <c r="E11" s="34" t="s">
        <v>337</v>
      </c>
      <c r="F11" s="80">
        <v>44743</v>
      </c>
      <c r="G11" s="34">
        <v>227649</v>
      </c>
      <c r="H11" s="34" t="s">
        <v>1521</v>
      </c>
      <c r="I11" s="34"/>
      <c r="J11" s="192" t="s">
        <v>395</v>
      </c>
      <c r="K11" s="265" t="s">
        <v>1467</v>
      </c>
      <c r="L11" s="265"/>
      <c r="M11" s="265" t="s">
        <v>1594</v>
      </c>
      <c r="N11" s="265"/>
      <c r="O11" s="265"/>
      <c r="P11" s="265"/>
      <c r="Q11" s="265"/>
      <c r="R11" s="265"/>
      <c r="S11" s="265"/>
      <c r="T11" s="265"/>
      <c r="U11" s="265"/>
      <c r="V11" s="265"/>
      <c r="W11" s="265"/>
      <c r="X11" s="265"/>
      <c r="Y11" s="265"/>
      <c r="Z11" s="265"/>
      <c r="AA11" s="265"/>
      <c r="AB11" s="265"/>
      <c r="AC11" s="265"/>
      <c r="AD11" s="265"/>
      <c r="AE11" s="265"/>
      <c r="AF11" s="265"/>
      <c r="AG11" s="34" t="s">
        <v>50</v>
      </c>
    </row>
    <row r="12" spans="5:33" ht="30">
      <c r="E12" s="34" t="s">
        <v>337</v>
      </c>
      <c r="F12" s="80">
        <v>44743</v>
      </c>
      <c r="G12" s="34">
        <v>227914</v>
      </c>
      <c r="H12" s="34" t="s">
        <v>1576</v>
      </c>
      <c r="I12" s="34" t="s">
        <v>1577</v>
      </c>
      <c r="J12" s="192" t="s">
        <v>395</v>
      </c>
      <c r="K12" s="265" t="s">
        <v>1467</v>
      </c>
      <c r="L12" s="265"/>
      <c r="M12" s="265" t="s">
        <v>1593</v>
      </c>
      <c r="N12" s="265"/>
      <c r="O12" s="265"/>
      <c r="P12" s="265"/>
      <c r="Q12" s="265"/>
      <c r="R12" s="265"/>
      <c r="S12" s="265"/>
      <c r="T12" s="265"/>
      <c r="U12" s="265"/>
      <c r="V12" s="265"/>
      <c r="W12" s="265"/>
      <c r="X12" s="265"/>
      <c r="Y12" s="265"/>
      <c r="Z12" s="265"/>
      <c r="AA12" s="265"/>
      <c r="AB12" s="265"/>
      <c r="AC12" s="265"/>
      <c r="AD12" s="265"/>
      <c r="AE12" s="265"/>
      <c r="AF12" s="265"/>
      <c r="AG12" s="34" t="s">
        <v>50</v>
      </c>
    </row>
    <row r="13" spans="5:33">
      <c r="E13" s="34" t="s">
        <v>337</v>
      </c>
      <c r="F13" s="80">
        <v>44743</v>
      </c>
      <c r="G13" s="34">
        <v>227834</v>
      </c>
      <c r="H13" s="34" t="s">
        <v>1578</v>
      </c>
      <c r="I13" s="34" t="s">
        <v>1553</v>
      </c>
      <c r="J13" s="192" t="s">
        <v>395</v>
      </c>
      <c r="K13" s="265" t="s">
        <v>1467</v>
      </c>
      <c r="L13" s="89" t="s">
        <v>367</v>
      </c>
      <c r="M13" s="89"/>
      <c r="N13" s="89"/>
      <c r="O13" s="89"/>
      <c r="P13" s="89"/>
      <c r="Q13" s="89"/>
      <c r="R13" s="89"/>
      <c r="S13" s="89"/>
      <c r="T13" s="89"/>
      <c r="U13" s="89"/>
      <c r="V13" s="89"/>
      <c r="W13" s="89"/>
      <c r="X13" s="89"/>
      <c r="Y13" s="89"/>
      <c r="Z13" s="89"/>
      <c r="AA13" s="89"/>
      <c r="AB13" s="89"/>
      <c r="AC13" s="89"/>
      <c r="AD13" s="89"/>
      <c r="AE13" s="89"/>
      <c r="AF13" s="89"/>
      <c r="AG13" s="34" t="s">
        <v>367</v>
      </c>
    </row>
    <row r="14" spans="5:33" ht="45">
      <c r="E14" s="34" t="s">
        <v>337</v>
      </c>
      <c r="F14" s="80">
        <v>44743</v>
      </c>
      <c r="G14" s="34">
        <v>228113</v>
      </c>
      <c r="H14" s="34" t="s">
        <v>1579</v>
      </c>
      <c r="I14" s="34" t="s">
        <v>1580</v>
      </c>
      <c r="J14" s="34"/>
      <c r="K14" s="34"/>
      <c r="L14" s="89" t="s">
        <v>1467</v>
      </c>
      <c r="M14" s="265" t="s">
        <v>1599</v>
      </c>
      <c r="N14" s="265"/>
      <c r="O14" s="265"/>
      <c r="P14" s="265"/>
      <c r="Q14" s="265"/>
      <c r="R14" s="265"/>
      <c r="S14" s="265"/>
      <c r="T14" s="265"/>
      <c r="U14" s="265"/>
      <c r="V14" s="265"/>
      <c r="W14" s="265"/>
      <c r="X14" s="265"/>
      <c r="Y14" s="265"/>
      <c r="Z14" s="265"/>
      <c r="AA14" s="265"/>
      <c r="AB14" s="265"/>
      <c r="AC14" s="265"/>
      <c r="AD14" s="265"/>
      <c r="AE14" s="265"/>
      <c r="AF14" s="265"/>
      <c r="AG14" s="89" t="s">
        <v>50</v>
      </c>
    </row>
    <row r="15" spans="5:33" ht="30">
      <c r="E15" s="34" t="s">
        <v>337</v>
      </c>
      <c r="F15" s="80">
        <v>44744</v>
      </c>
      <c r="G15" s="34">
        <v>227924</v>
      </c>
      <c r="H15" s="34" t="s">
        <v>1581</v>
      </c>
      <c r="I15" s="34" t="s">
        <v>1552</v>
      </c>
      <c r="J15" s="192" t="s">
        <v>395</v>
      </c>
      <c r="K15" s="34"/>
      <c r="L15" s="265" t="s">
        <v>1588</v>
      </c>
      <c r="M15" s="265" t="s">
        <v>1595</v>
      </c>
      <c r="N15" s="265"/>
      <c r="O15" s="265"/>
      <c r="P15" s="265"/>
      <c r="Q15" s="265"/>
      <c r="R15" s="265"/>
      <c r="S15" s="265"/>
      <c r="T15" s="265"/>
      <c r="U15" s="265"/>
      <c r="V15" s="265"/>
      <c r="W15" s="265"/>
      <c r="X15" s="265"/>
      <c r="Y15" s="265"/>
      <c r="Z15" s="265"/>
      <c r="AA15" s="265"/>
      <c r="AB15" s="265"/>
      <c r="AC15" s="265"/>
      <c r="AD15" s="265"/>
      <c r="AE15" s="265"/>
      <c r="AF15" s="265"/>
      <c r="AG15" s="89" t="s">
        <v>50</v>
      </c>
    </row>
    <row r="16" spans="5:33" ht="90">
      <c r="E16" s="34" t="s">
        <v>337</v>
      </c>
      <c r="F16" s="80">
        <v>44744</v>
      </c>
      <c r="G16" s="34">
        <v>227612</v>
      </c>
      <c r="H16" s="34" t="s">
        <v>1582</v>
      </c>
      <c r="I16" s="34" t="s">
        <v>1583</v>
      </c>
      <c r="J16" s="192" t="s">
        <v>395</v>
      </c>
      <c r="K16" s="34"/>
      <c r="L16" s="265" t="s">
        <v>1592</v>
      </c>
      <c r="M16" s="265" t="s">
        <v>50</v>
      </c>
      <c r="N16" s="265"/>
      <c r="O16" s="265"/>
      <c r="P16" s="265"/>
      <c r="Q16" s="265"/>
      <c r="R16" s="265"/>
      <c r="S16" s="265"/>
      <c r="T16" s="265"/>
      <c r="U16" s="265"/>
      <c r="V16" s="265"/>
      <c r="W16" s="265"/>
      <c r="X16" s="265"/>
      <c r="Y16" s="265"/>
      <c r="Z16" s="265"/>
      <c r="AA16" s="265"/>
      <c r="AB16" s="265"/>
      <c r="AC16" s="265"/>
      <c r="AD16" s="265"/>
      <c r="AE16" s="265"/>
      <c r="AF16" s="265"/>
      <c r="AG16" s="89" t="s">
        <v>50</v>
      </c>
    </row>
    <row r="17" spans="5:34" ht="30">
      <c r="E17" s="34" t="s">
        <v>337</v>
      </c>
      <c r="F17" s="80">
        <v>44744</v>
      </c>
      <c r="G17" s="34">
        <v>227616</v>
      </c>
      <c r="H17" s="34" t="s">
        <v>487</v>
      </c>
      <c r="I17" s="192" t="s">
        <v>1584</v>
      </c>
      <c r="J17" s="192" t="s">
        <v>395</v>
      </c>
      <c r="K17" s="34"/>
      <c r="L17" s="265" t="s">
        <v>1467</v>
      </c>
      <c r="M17" s="265" t="s">
        <v>395</v>
      </c>
      <c r="N17" s="265"/>
      <c r="O17" s="265"/>
      <c r="P17" s="265"/>
      <c r="Q17" s="265"/>
      <c r="R17" s="265"/>
      <c r="S17" s="265"/>
      <c r="T17" s="265"/>
      <c r="U17" s="265"/>
      <c r="V17" s="265"/>
      <c r="W17" s="265"/>
      <c r="X17" s="265"/>
      <c r="Y17" s="265"/>
      <c r="Z17" s="265"/>
      <c r="AA17" s="265"/>
      <c r="AB17" s="265"/>
      <c r="AC17" s="265"/>
      <c r="AD17" s="265"/>
      <c r="AE17" s="265"/>
      <c r="AF17" s="265"/>
      <c r="AG17" s="89" t="s">
        <v>50</v>
      </c>
    </row>
    <row r="18" spans="5:34">
      <c r="E18" s="34" t="s">
        <v>337</v>
      </c>
      <c r="F18" s="80">
        <v>44744</v>
      </c>
      <c r="G18" s="34">
        <v>227795</v>
      </c>
      <c r="H18" s="34" t="s">
        <v>1585</v>
      </c>
      <c r="I18" s="34" t="s">
        <v>1601</v>
      </c>
      <c r="J18" s="192" t="s">
        <v>395</v>
      </c>
      <c r="K18" s="34"/>
      <c r="L18" s="265" t="s">
        <v>1411</v>
      </c>
      <c r="M18" s="265" t="s">
        <v>1550</v>
      </c>
      <c r="N18" s="265"/>
      <c r="O18" s="265"/>
      <c r="P18" s="265"/>
      <c r="Q18" s="265"/>
      <c r="R18" s="265"/>
      <c r="S18" s="265"/>
      <c r="T18" s="265"/>
      <c r="U18" s="265"/>
      <c r="V18" s="265"/>
      <c r="W18" s="265"/>
      <c r="X18" s="265"/>
      <c r="Y18" s="265"/>
      <c r="Z18" s="265"/>
      <c r="AA18" s="265"/>
      <c r="AB18" s="265"/>
      <c r="AC18" s="265"/>
      <c r="AD18" s="265"/>
      <c r="AE18" s="265"/>
      <c r="AF18" s="265"/>
      <c r="AG18" s="89" t="s">
        <v>50</v>
      </c>
      <c r="AH18" s="32" t="s">
        <v>1600</v>
      </c>
    </row>
    <row r="19" spans="5:34">
      <c r="E19" s="34" t="s">
        <v>337</v>
      </c>
      <c r="F19" s="80">
        <v>44744</v>
      </c>
      <c r="G19" s="34">
        <v>227996</v>
      </c>
      <c r="H19" s="34" t="s">
        <v>1586</v>
      </c>
      <c r="I19" s="34" t="s">
        <v>1552</v>
      </c>
      <c r="J19" s="192" t="s">
        <v>395</v>
      </c>
      <c r="K19" s="34"/>
      <c r="L19" s="265" t="s">
        <v>1467</v>
      </c>
      <c r="M19" s="265" t="s">
        <v>1595</v>
      </c>
      <c r="N19" s="265"/>
      <c r="O19" s="265"/>
      <c r="P19" s="265"/>
      <c r="Q19" s="265"/>
      <c r="R19" s="265"/>
      <c r="S19" s="265"/>
      <c r="T19" s="265"/>
      <c r="U19" s="265"/>
      <c r="V19" s="265"/>
      <c r="W19" s="265"/>
      <c r="X19" s="265"/>
      <c r="Y19" s="265"/>
      <c r="Z19" s="265"/>
      <c r="AA19" s="265"/>
      <c r="AB19" s="265"/>
      <c r="AC19" s="265"/>
      <c r="AD19" s="265"/>
      <c r="AE19" s="265"/>
      <c r="AF19" s="265"/>
      <c r="AG19" s="89" t="s">
        <v>50</v>
      </c>
    </row>
    <row r="20" spans="5:34" ht="30">
      <c r="E20" s="34" t="s">
        <v>337</v>
      </c>
      <c r="F20" s="80">
        <v>44744</v>
      </c>
      <c r="G20" s="34">
        <v>228053</v>
      </c>
      <c r="H20" s="34" t="s">
        <v>237</v>
      </c>
      <c r="I20" s="34" t="s">
        <v>1587</v>
      </c>
      <c r="J20" s="192" t="s">
        <v>395</v>
      </c>
      <c r="K20" s="34"/>
      <c r="L20" s="265" t="s">
        <v>1591</v>
      </c>
      <c r="M20" s="265"/>
      <c r="N20" s="265"/>
      <c r="O20" s="265"/>
      <c r="P20" s="265"/>
      <c r="Q20" s="265"/>
      <c r="R20" s="265"/>
      <c r="S20" s="265"/>
      <c r="T20" s="265"/>
      <c r="U20" s="265"/>
      <c r="V20" s="265"/>
      <c r="W20" s="265"/>
      <c r="X20" s="265"/>
      <c r="Y20" s="265"/>
      <c r="Z20" s="265"/>
      <c r="AA20" s="265"/>
      <c r="AB20" s="265"/>
      <c r="AC20" s="265"/>
      <c r="AD20" s="265"/>
      <c r="AE20" s="265"/>
      <c r="AF20" s="265"/>
      <c r="AG20" s="89" t="s">
        <v>50</v>
      </c>
    </row>
    <row r="21" spans="5:34">
      <c r="E21" s="34" t="s">
        <v>337</v>
      </c>
      <c r="F21" s="80">
        <v>44744</v>
      </c>
      <c r="G21" s="34">
        <v>228133</v>
      </c>
      <c r="H21" s="34" t="s">
        <v>1589</v>
      </c>
      <c r="I21" s="34" t="s">
        <v>1590</v>
      </c>
      <c r="J21" s="192" t="s">
        <v>395</v>
      </c>
      <c r="K21" s="34"/>
      <c r="L21" s="265" t="s">
        <v>395</v>
      </c>
      <c r="M21" s="265" t="s">
        <v>1595</v>
      </c>
      <c r="N21" s="265"/>
      <c r="O21" s="265"/>
      <c r="P21" s="265"/>
      <c r="Q21" s="265"/>
      <c r="R21" s="265"/>
      <c r="S21" s="265"/>
      <c r="T21" s="265"/>
      <c r="U21" s="265"/>
      <c r="V21" s="265"/>
      <c r="W21" s="265"/>
      <c r="X21" s="265"/>
      <c r="Y21" s="265"/>
      <c r="Z21" s="265"/>
      <c r="AA21" s="265"/>
      <c r="AB21" s="265"/>
      <c r="AC21" s="265"/>
      <c r="AD21" s="265"/>
      <c r="AE21" s="265"/>
      <c r="AF21" s="265"/>
      <c r="AG21" s="89" t="s">
        <v>50</v>
      </c>
    </row>
    <row r="22" spans="5:34" ht="30">
      <c r="E22" s="34" t="s">
        <v>337</v>
      </c>
      <c r="F22" s="80">
        <v>44744</v>
      </c>
      <c r="G22" s="34">
        <v>228077</v>
      </c>
      <c r="H22" s="34" t="s">
        <v>799</v>
      </c>
      <c r="I22" s="34" t="s">
        <v>441</v>
      </c>
      <c r="J22" s="192" t="s">
        <v>395</v>
      </c>
      <c r="K22" s="34"/>
      <c r="L22" s="265" t="s">
        <v>1384</v>
      </c>
      <c r="M22" s="265" t="s">
        <v>1596</v>
      </c>
      <c r="N22" s="265"/>
      <c r="O22" s="265"/>
      <c r="P22" s="265"/>
      <c r="Q22" s="265"/>
      <c r="R22" s="265"/>
      <c r="S22" s="265"/>
      <c r="T22" s="265"/>
      <c r="U22" s="265"/>
      <c r="V22" s="265"/>
      <c r="W22" s="265"/>
      <c r="X22" s="265"/>
      <c r="Y22" s="265"/>
      <c r="Z22" s="265"/>
      <c r="AA22" s="265"/>
      <c r="AB22" s="265"/>
      <c r="AC22" s="265"/>
      <c r="AD22" s="265"/>
      <c r="AE22" s="265"/>
      <c r="AF22" s="265"/>
      <c r="AG22" s="265" t="s">
        <v>50</v>
      </c>
    </row>
    <row r="23" spans="5:34">
      <c r="E23" s="34" t="s">
        <v>337</v>
      </c>
      <c r="F23" s="80">
        <v>44746</v>
      </c>
      <c r="G23" s="34">
        <v>228343</v>
      </c>
      <c r="H23" s="34" t="s">
        <v>1597</v>
      </c>
      <c r="I23" s="34" t="s">
        <v>1598</v>
      </c>
      <c r="J23" s="192" t="s">
        <v>395</v>
      </c>
      <c r="K23" s="34"/>
      <c r="L23" s="34"/>
      <c r="M23" s="265" t="s">
        <v>1467</v>
      </c>
      <c r="N23" s="265" t="s">
        <v>50</v>
      </c>
      <c r="O23" s="265"/>
      <c r="P23" s="265"/>
      <c r="Q23" s="265"/>
      <c r="R23" s="265"/>
      <c r="S23" s="265"/>
      <c r="T23" s="265"/>
      <c r="U23" s="265"/>
      <c r="V23" s="265"/>
      <c r="W23" s="265"/>
      <c r="X23" s="265"/>
      <c r="Y23" s="265"/>
      <c r="Z23" s="265"/>
      <c r="AA23" s="265"/>
      <c r="AB23" s="265"/>
      <c r="AC23" s="265"/>
      <c r="AD23" s="265"/>
      <c r="AE23" s="265"/>
      <c r="AF23" s="265"/>
      <c r="AG23" s="89" t="s">
        <v>50</v>
      </c>
    </row>
    <row r="24" spans="5:34" ht="60">
      <c r="E24" s="34" t="s">
        <v>337</v>
      </c>
      <c r="F24" s="80">
        <v>44746</v>
      </c>
      <c r="G24" s="34">
        <v>228626</v>
      </c>
      <c r="H24" s="34" t="s">
        <v>1602</v>
      </c>
      <c r="I24" s="34" t="s">
        <v>1603</v>
      </c>
      <c r="J24" s="192" t="s">
        <v>395</v>
      </c>
      <c r="K24" s="34"/>
      <c r="L24" s="34"/>
      <c r="M24" s="265" t="s">
        <v>1604</v>
      </c>
      <c r="N24" s="265" t="s">
        <v>50</v>
      </c>
      <c r="O24" s="265"/>
      <c r="P24" s="265"/>
      <c r="Q24" s="265"/>
      <c r="R24" s="265"/>
      <c r="S24" s="265"/>
      <c r="T24" s="265"/>
      <c r="U24" s="265"/>
      <c r="V24" s="265"/>
      <c r="W24" s="265"/>
      <c r="X24" s="265"/>
      <c r="Y24" s="265"/>
      <c r="Z24" s="265"/>
      <c r="AA24" s="265"/>
      <c r="AB24" s="265"/>
      <c r="AC24" s="265"/>
      <c r="AD24" s="265"/>
      <c r="AE24" s="265"/>
      <c r="AF24" s="265"/>
      <c r="AG24" s="89" t="s">
        <v>50</v>
      </c>
    </row>
    <row r="25" spans="5:34" ht="30">
      <c r="E25" s="34" t="s">
        <v>337</v>
      </c>
      <c r="F25" s="80">
        <v>44746</v>
      </c>
      <c r="G25" s="34">
        <v>228667</v>
      </c>
      <c r="H25" s="34" t="s">
        <v>1605</v>
      </c>
      <c r="I25" s="34" t="s">
        <v>1606</v>
      </c>
      <c r="J25" s="192" t="s">
        <v>1607</v>
      </c>
      <c r="K25" s="34"/>
      <c r="L25" s="34"/>
      <c r="M25" s="265" t="s">
        <v>1609</v>
      </c>
      <c r="N25" s="265"/>
      <c r="O25" s="265" t="s">
        <v>395</v>
      </c>
      <c r="P25" s="265" t="s">
        <v>50</v>
      </c>
      <c r="Q25" s="265"/>
      <c r="R25" s="265"/>
      <c r="S25" s="265"/>
      <c r="T25" s="265"/>
      <c r="U25" s="265"/>
      <c r="V25" s="265"/>
      <c r="W25" s="265"/>
      <c r="X25" s="265"/>
      <c r="Y25" s="265"/>
      <c r="Z25" s="265"/>
      <c r="AA25" s="265"/>
      <c r="AB25" s="265"/>
      <c r="AC25" s="265"/>
      <c r="AD25" s="265"/>
      <c r="AE25" s="265"/>
      <c r="AF25" s="265"/>
      <c r="AG25" s="89" t="s">
        <v>50</v>
      </c>
    </row>
    <row r="26" spans="5:34">
      <c r="E26" s="34" t="s">
        <v>337</v>
      </c>
      <c r="F26" s="80">
        <v>44746</v>
      </c>
      <c r="G26" s="34">
        <v>228664</v>
      </c>
      <c r="H26" s="34" t="s">
        <v>674</v>
      </c>
      <c r="I26" s="34" t="s">
        <v>1608</v>
      </c>
      <c r="J26" s="192" t="s">
        <v>395</v>
      </c>
      <c r="K26" s="34"/>
      <c r="L26" s="34"/>
      <c r="M26" s="265" t="s">
        <v>1448</v>
      </c>
      <c r="N26" s="265" t="s">
        <v>50</v>
      </c>
      <c r="O26" s="265"/>
      <c r="P26" s="265"/>
      <c r="Q26" s="265"/>
      <c r="R26" s="265"/>
      <c r="S26" s="265"/>
      <c r="T26" s="265"/>
      <c r="U26" s="265"/>
      <c r="V26" s="265"/>
      <c r="W26" s="265"/>
      <c r="X26" s="265"/>
      <c r="Y26" s="265"/>
      <c r="Z26" s="265"/>
      <c r="AA26" s="265"/>
      <c r="AB26" s="265"/>
      <c r="AC26" s="265"/>
      <c r="AD26" s="265"/>
      <c r="AE26" s="265"/>
      <c r="AF26" s="265"/>
      <c r="AG26" s="89" t="s">
        <v>50</v>
      </c>
    </row>
    <row r="27" spans="5:34" ht="60">
      <c r="E27" s="34" t="s">
        <v>337</v>
      </c>
      <c r="F27" s="80">
        <v>44746</v>
      </c>
      <c r="G27" s="34">
        <v>228624</v>
      </c>
      <c r="H27" s="34" t="s">
        <v>1382</v>
      </c>
      <c r="I27" s="34" t="s">
        <v>1606</v>
      </c>
      <c r="J27" s="192" t="s">
        <v>395</v>
      </c>
      <c r="K27" s="34"/>
      <c r="L27" s="34"/>
      <c r="M27" s="265" t="s">
        <v>1604</v>
      </c>
      <c r="N27" s="265" t="s">
        <v>50</v>
      </c>
      <c r="O27" s="265"/>
      <c r="P27" s="265"/>
      <c r="Q27" s="265"/>
      <c r="R27" s="265"/>
      <c r="S27" s="265"/>
      <c r="T27" s="265"/>
      <c r="U27" s="265"/>
      <c r="V27" s="265"/>
      <c r="W27" s="265"/>
      <c r="X27" s="265"/>
      <c r="Y27" s="265"/>
      <c r="Z27" s="265"/>
      <c r="AA27" s="265"/>
      <c r="AB27" s="265"/>
      <c r="AC27" s="265"/>
      <c r="AD27" s="265"/>
      <c r="AE27" s="265"/>
      <c r="AF27" s="265"/>
      <c r="AG27" s="89" t="s">
        <v>50</v>
      </c>
    </row>
    <row r="28" spans="5:34" ht="30">
      <c r="E28" s="34" t="s">
        <v>337</v>
      </c>
      <c r="F28" s="80">
        <v>44746</v>
      </c>
      <c r="G28" s="34">
        <v>228665</v>
      </c>
      <c r="H28" s="34" t="s">
        <v>1605</v>
      </c>
      <c r="I28" s="34" t="s">
        <v>1610</v>
      </c>
      <c r="J28" s="192" t="s">
        <v>395</v>
      </c>
      <c r="K28" s="34"/>
      <c r="L28" s="34"/>
      <c r="M28" s="265" t="s">
        <v>1611</v>
      </c>
      <c r="N28" s="265"/>
      <c r="O28" s="265" t="s">
        <v>395</v>
      </c>
      <c r="P28" s="265" t="s">
        <v>50</v>
      </c>
      <c r="Q28" s="265"/>
      <c r="R28" s="265"/>
      <c r="S28" s="265"/>
      <c r="T28" s="265"/>
      <c r="U28" s="265"/>
      <c r="V28" s="265"/>
      <c r="W28" s="265"/>
      <c r="X28" s="265"/>
      <c r="Y28" s="265"/>
      <c r="Z28" s="265"/>
      <c r="AA28" s="265"/>
      <c r="AB28" s="265"/>
      <c r="AC28" s="265"/>
      <c r="AD28" s="265"/>
      <c r="AE28" s="265"/>
      <c r="AF28" s="265"/>
      <c r="AG28" s="89" t="s">
        <v>50</v>
      </c>
    </row>
    <row r="29" spans="5:34" ht="60">
      <c r="E29" s="34" t="s">
        <v>337</v>
      </c>
      <c r="F29" s="80">
        <v>44746</v>
      </c>
      <c r="G29" s="34">
        <v>228669</v>
      </c>
      <c r="H29" s="34" t="s">
        <v>1045</v>
      </c>
      <c r="I29" s="34" t="s">
        <v>1603</v>
      </c>
      <c r="J29" s="192" t="s">
        <v>395</v>
      </c>
      <c r="K29" s="34"/>
      <c r="L29" s="34"/>
      <c r="M29" s="265" t="s">
        <v>1612</v>
      </c>
      <c r="N29" s="265" t="s">
        <v>1629</v>
      </c>
      <c r="O29" s="265"/>
      <c r="P29" s="265" t="s">
        <v>50</v>
      </c>
      <c r="Q29" s="265"/>
      <c r="R29" s="265"/>
      <c r="S29" s="265"/>
      <c r="T29" s="265"/>
      <c r="U29" s="265"/>
      <c r="V29" s="265"/>
      <c r="W29" s="265"/>
      <c r="X29" s="265"/>
      <c r="Y29" s="265"/>
      <c r="Z29" s="265"/>
      <c r="AA29" s="265"/>
      <c r="AB29" s="265"/>
      <c r="AC29" s="265"/>
      <c r="AD29" s="265"/>
      <c r="AE29" s="265"/>
      <c r="AF29" s="265"/>
      <c r="AG29" s="89" t="s">
        <v>50</v>
      </c>
    </row>
    <row r="30" spans="5:34" ht="30">
      <c r="E30" s="34" t="s">
        <v>337</v>
      </c>
      <c r="F30" s="80">
        <v>44746</v>
      </c>
      <c r="G30" s="34">
        <v>228793</v>
      </c>
      <c r="H30" s="34" t="s">
        <v>1403</v>
      </c>
      <c r="I30" s="34" t="s">
        <v>1613</v>
      </c>
      <c r="J30" s="192" t="s">
        <v>395</v>
      </c>
      <c r="K30" s="34"/>
      <c r="L30" s="34"/>
      <c r="M30" s="265" t="s">
        <v>1614</v>
      </c>
      <c r="N30" s="265" t="s">
        <v>50</v>
      </c>
      <c r="O30" s="265"/>
      <c r="P30" s="265"/>
      <c r="Q30" s="265"/>
      <c r="R30" s="265"/>
      <c r="S30" s="265"/>
      <c r="T30" s="265"/>
      <c r="U30" s="265"/>
      <c r="V30" s="265"/>
      <c r="W30" s="265"/>
      <c r="X30" s="265"/>
      <c r="Y30" s="265"/>
      <c r="Z30" s="265"/>
      <c r="AA30" s="265"/>
      <c r="AB30" s="265"/>
      <c r="AC30" s="265"/>
      <c r="AD30" s="265"/>
      <c r="AE30" s="265"/>
      <c r="AF30" s="265"/>
      <c r="AG30" s="89" t="s">
        <v>50</v>
      </c>
    </row>
    <row r="31" spans="5:34" ht="30">
      <c r="E31" s="34" t="s">
        <v>834</v>
      </c>
      <c r="F31" s="80">
        <v>44746</v>
      </c>
      <c r="G31" s="34">
        <v>228770</v>
      </c>
      <c r="H31" s="34" t="s">
        <v>1615</v>
      </c>
      <c r="I31" s="34" t="s">
        <v>1616</v>
      </c>
      <c r="J31" s="192" t="s">
        <v>395</v>
      </c>
      <c r="K31" s="34"/>
      <c r="L31" s="34"/>
      <c r="M31" s="265" t="s">
        <v>1614</v>
      </c>
      <c r="N31" s="265" t="s">
        <v>50</v>
      </c>
      <c r="O31" s="265"/>
      <c r="P31" s="265"/>
      <c r="Q31" s="265"/>
      <c r="R31" s="265"/>
      <c r="S31" s="265"/>
      <c r="T31" s="265"/>
      <c r="U31" s="265"/>
      <c r="V31" s="265"/>
      <c r="W31" s="265"/>
      <c r="X31" s="265"/>
      <c r="Y31" s="265"/>
      <c r="Z31" s="265"/>
      <c r="AA31" s="265"/>
      <c r="AB31" s="265"/>
      <c r="AC31" s="265"/>
      <c r="AD31" s="265"/>
      <c r="AE31" s="265"/>
      <c r="AF31" s="265"/>
      <c r="AG31" s="89" t="s">
        <v>50</v>
      </c>
    </row>
    <row r="32" spans="5:34" ht="30">
      <c r="E32" s="34" t="s">
        <v>337</v>
      </c>
      <c r="F32" s="80">
        <v>44746</v>
      </c>
      <c r="G32" s="34">
        <v>228810</v>
      </c>
      <c r="H32" s="34" t="s">
        <v>799</v>
      </c>
      <c r="I32" s="34" t="s">
        <v>1606</v>
      </c>
      <c r="J32" s="192" t="s">
        <v>395</v>
      </c>
      <c r="K32" s="34"/>
      <c r="L32" s="34"/>
      <c r="M32" s="265" t="s">
        <v>1614</v>
      </c>
      <c r="N32" s="265" t="s">
        <v>395</v>
      </c>
      <c r="O32" s="265" t="s">
        <v>50</v>
      </c>
      <c r="P32" s="265"/>
      <c r="Q32" s="265"/>
      <c r="R32" s="265"/>
      <c r="S32" s="265"/>
      <c r="T32" s="265"/>
      <c r="U32" s="265"/>
      <c r="V32" s="265"/>
      <c r="W32" s="265"/>
      <c r="X32" s="265"/>
      <c r="Y32" s="265"/>
      <c r="Z32" s="265"/>
      <c r="AA32" s="265"/>
      <c r="AB32" s="265"/>
      <c r="AC32" s="265"/>
      <c r="AD32" s="265"/>
      <c r="AE32" s="265"/>
      <c r="AF32" s="265"/>
      <c r="AG32" s="89" t="s">
        <v>50</v>
      </c>
    </row>
    <row r="33" spans="5:33" ht="30">
      <c r="E33" s="34" t="s">
        <v>337</v>
      </c>
      <c r="F33" s="80">
        <v>44748</v>
      </c>
      <c r="G33" s="34">
        <v>228896</v>
      </c>
      <c r="H33" s="34" t="s">
        <v>1205</v>
      </c>
      <c r="I33" s="34" t="s">
        <v>1636</v>
      </c>
      <c r="J33" s="192" t="s">
        <v>395</v>
      </c>
      <c r="K33" s="34"/>
      <c r="L33" s="34"/>
      <c r="M33" s="34"/>
      <c r="N33" s="89" t="s">
        <v>1448</v>
      </c>
      <c r="O33" s="265" t="s">
        <v>1637</v>
      </c>
      <c r="P33" s="265"/>
      <c r="Q33" s="265"/>
      <c r="R33" s="265"/>
      <c r="S33" s="265"/>
      <c r="T33" s="265"/>
      <c r="U33" s="265"/>
      <c r="V33" s="265"/>
      <c r="W33" s="265"/>
      <c r="X33" s="265"/>
      <c r="Y33" s="265"/>
      <c r="Z33" s="265"/>
      <c r="AA33" s="265"/>
      <c r="AB33" s="265"/>
      <c r="AC33" s="265"/>
      <c r="AD33" s="265"/>
      <c r="AE33" s="265"/>
      <c r="AF33" s="265"/>
      <c r="AG33" s="34" t="s">
        <v>50</v>
      </c>
    </row>
    <row r="34" spans="5:33" ht="30">
      <c r="E34" s="34" t="s">
        <v>337</v>
      </c>
      <c r="F34" s="80">
        <v>44748</v>
      </c>
      <c r="G34" s="34">
        <v>229337</v>
      </c>
      <c r="H34" s="34" t="s">
        <v>275</v>
      </c>
      <c r="I34" s="34" t="s">
        <v>1606</v>
      </c>
      <c r="J34" s="192" t="s">
        <v>395</v>
      </c>
      <c r="K34" s="34"/>
      <c r="L34" s="34"/>
      <c r="M34" s="34"/>
      <c r="N34" s="265" t="s">
        <v>395</v>
      </c>
      <c r="O34" s="265" t="s">
        <v>1638</v>
      </c>
      <c r="P34" s="265"/>
      <c r="Q34" s="265" t="s">
        <v>1448</v>
      </c>
      <c r="R34" s="265"/>
      <c r="S34" s="265"/>
      <c r="T34" s="265"/>
      <c r="U34" s="265"/>
      <c r="V34" s="265"/>
      <c r="W34" s="265"/>
      <c r="X34" s="265"/>
      <c r="Y34" s="265"/>
      <c r="Z34" s="265"/>
      <c r="AA34" s="265"/>
      <c r="AB34" s="265"/>
      <c r="AC34" s="265"/>
      <c r="AD34" s="265"/>
      <c r="AE34" s="265"/>
      <c r="AF34" s="265"/>
      <c r="AG34" s="89" t="s">
        <v>50</v>
      </c>
    </row>
    <row r="35" spans="5:33">
      <c r="E35" s="34" t="s">
        <v>337</v>
      </c>
      <c r="F35" s="80">
        <v>44748</v>
      </c>
      <c r="G35" s="34">
        <v>229145</v>
      </c>
      <c r="H35" s="34" t="s">
        <v>1617</v>
      </c>
      <c r="I35" s="34" t="s">
        <v>1618</v>
      </c>
      <c r="J35" s="192" t="s">
        <v>395</v>
      </c>
      <c r="K35" s="34"/>
      <c r="L35" s="34"/>
      <c r="M35" s="34"/>
      <c r="N35" s="265" t="s">
        <v>395</v>
      </c>
      <c r="O35" s="265" t="s">
        <v>50</v>
      </c>
      <c r="P35" s="265"/>
      <c r="Q35" s="265"/>
      <c r="R35" s="265"/>
      <c r="S35" s="265"/>
      <c r="T35" s="265"/>
      <c r="U35" s="265"/>
      <c r="V35" s="265"/>
      <c r="W35" s="265"/>
      <c r="X35" s="265"/>
      <c r="Y35" s="265"/>
      <c r="Z35" s="265"/>
      <c r="AA35" s="265"/>
      <c r="AB35" s="265"/>
      <c r="AC35" s="265"/>
      <c r="AD35" s="265"/>
      <c r="AE35" s="265"/>
      <c r="AF35" s="265"/>
      <c r="AG35" s="89" t="s">
        <v>50</v>
      </c>
    </row>
    <row r="36" spans="5:33" ht="45">
      <c r="E36" s="34" t="s">
        <v>337</v>
      </c>
      <c r="F36" s="80">
        <v>44748</v>
      </c>
      <c r="G36" s="34">
        <v>229409</v>
      </c>
      <c r="H36" s="34" t="s">
        <v>1619</v>
      </c>
      <c r="I36" s="34" t="s">
        <v>1620</v>
      </c>
      <c r="J36" s="192" t="s">
        <v>395</v>
      </c>
      <c r="K36" s="34"/>
      <c r="L36" s="34"/>
      <c r="M36" s="34"/>
      <c r="N36" s="265" t="s">
        <v>1627</v>
      </c>
      <c r="O36" s="265" t="s">
        <v>1448</v>
      </c>
      <c r="P36" s="265" t="s">
        <v>50</v>
      </c>
      <c r="Q36" s="265"/>
      <c r="R36" s="265"/>
      <c r="S36" s="265"/>
      <c r="T36" s="265"/>
      <c r="U36" s="265"/>
      <c r="V36" s="265"/>
      <c r="W36" s="265"/>
      <c r="X36" s="265"/>
      <c r="Y36" s="265"/>
      <c r="Z36" s="265"/>
      <c r="AA36" s="265"/>
      <c r="AB36" s="265"/>
      <c r="AC36" s="265"/>
      <c r="AD36" s="265"/>
      <c r="AE36" s="265"/>
      <c r="AF36" s="265"/>
      <c r="AG36" s="89" t="s">
        <v>50</v>
      </c>
    </row>
    <row r="37" spans="5:33" ht="30">
      <c r="E37" s="34" t="s">
        <v>337</v>
      </c>
      <c r="F37" s="80">
        <v>44748</v>
      </c>
      <c r="G37" s="34">
        <v>229477</v>
      </c>
      <c r="H37" s="34" t="s">
        <v>237</v>
      </c>
      <c r="I37" s="34" t="s">
        <v>1603</v>
      </c>
      <c r="J37" s="192" t="s">
        <v>395</v>
      </c>
      <c r="K37" s="34"/>
      <c r="L37" s="34"/>
      <c r="M37" s="34"/>
      <c r="N37" s="265" t="s">
        <v>1632</v>
      </c>
      <c r="O37" s="265" t="s">
        <v>1639</v>
      </c>
      <c r="P37" s="265"/>
      <c r="Q37" s="265"/>
      <c r="R37" s="265"/>
      <c r="S37" s="265"/>
      <c r="T37" s="265"/>
      <c r="U37" s="265"/>
      <c r="V37" s="265"/>
      <c r="W37" s="265"/>
      <c r="X37" s="265"/>
      <c r="Y37" s="265"/>
      <c r="Z37" s="265"/>
      <c r="AA37" s="265"/>
      <c r="AB37" s="265"/>
      <c r="AC37" s="265"/>
      <c r="AD37" s="265"/>
      <c r="AE37" s="265"/>
      <c r="AF37" s="265"/>
      <c r="AG37" s="89" t="s">
        <v>50</v>
      </c>
    </row>
    <row r="38" spans="5:33" ht="30">
      <c r="E38" s="34" t="s">
        <v>337</v>
      </c>
      <c r="F38" s="80">
        <v>44748</v>
      </c>
      <c r="G38" s="34">
        <v>229470</v>
      </c>
      <c r="H38" s="34" t="s">
        <v>237</v>
      </c>
      <c r="I38" s="34" t="s">
        <v>1603</v>
      </c>
      <c r="J38" s="265" t="s">
        <v>395</v>
      </c>
      <c r="K38" s="34"/>
      <c r="L38" s="34"/>
      <c r="M38" s="34"/>
      <c r="N38" s="265" t="s">
        <v>1632</v>
      </c>
      <c r="O38" s="265" t="s">
        <v>1448</v>
      </c>
      <c r="P38" s="265"/>
      <c r="Q38" s="265"/>
      <c r="R38" s="265"/>
      <c r="S38" s="265"/>
      <c r="T38" s="265"/>
      <c r="U38" s="265"/>
      <c r="V38" s="265"/>
      <c r="W38" s="265"/>
      <c r="X38" s="265"/>
      <c r="Y38" s="265"/>
      <c r="Z38" s="265"/>
      <c r="AA38" s="265"/>
      <c r="AB38" s="265"/>
      <c r="AC38" s="265"/>
      <c r="AD38" s="265"/>
      <c r="AE38" s="265"/>
      <c r="AF38" s="265"/>
      <c r="AG38" s="89" t="s">
        <v>50</v>
      </c>
    </row>
    <row r="39" spans="5:33" ht="30">
      <c r="E39" s="34" t="s">
        <v>834</v>
      </c>
      <c r="F39" s="80">
        <v>44748</v>
      </c>
      <c r="G39" s="34">
        <v>229258</v>
      </c>
      <c r="H39" s="34" t="s">
        <v>1621</v>
      </c>
      <c r="I39" s="34" t="s">
        <v>1622</v>
      </c>
      <c r="J39" s="265" t="s">
        <v>395</v>
      </c>
      <c r="K39" s="31"/>
      <c r="L39" s="31"/>
      <c r="M39" s="31"/>
      <c r="N39" s="265" t="s">
        <v>1384</v>
      </c>
      <c r="O39" s="265"/>
      <c r="P39" s="265"/>
      <c r="Q39" s="265"/>
      <c r="R39" s="265"/>
      <c r="S39" s="265" t="s">
        <v>50</v>
      </c>
      <c r="T39" s="265"/>
      <c r="U39" s="265"/>
      <c r="V39" s="265"/>
      <c r="W39" s="265"/>
      <c r="X39" s="265"/>
      <c r="Y39" s="265"/>
      <c r="Z39" s="265"/>
      <c r="AA39" s="265"/>
      <c r="AB39" s="265"/>
      <c r="AC39" s="265"/>
      <c r="AD39" s="265"/>
      <c r="AE39" s="265"/>
      <c r="AF39" s="265"/>
      <c r="AG39" s="89" t="s">
        <v>50</v>
      </c>
    </row>
    <row r="40" spans="5:33" ht="30">
      <c r="E40" s="34" t="s">
        <v>834</v>
      </c>
      <c r="F40" s="80">
        <v>44748</v>
      </c>
      <c r="G40" s="34">
        <v>228961</v>
      </c>
      <c r="H40" s="34" t="s">
        <v>1623</v>
      </c>
      <c r="I40" s="34" t="s">
        <v>1598</v>
      </c>
      <c r="J40" s="265" t="s">
        <v>395</v>
      </c>
      <c r="K40" s="31"/>
      <c r="L40" s="31"/>
      <c r="M40" s="34"/>
      <c r="N40" s="265" t="s">
        <v>1614</v>
      </c>
      <c r="O40" s="265"/>
      <c r="P40" s="265"/>
      <c r="Q40" s="265" t="s">
        <v>50</v>
      </c>
      <c r="R40" s="265"/>
      <c r="S40" s="265"/>
      <c r="T40" s="265"/>
      <c r="U40" s="265"/>
      <c r="V40" s="265"/>
      <c r="W40" s="265"/>
      <c r="X40" s="265"/>
      <c r="Y40" s="265"/>
      <c r="Z40" s="265"/>
      <c r="AA40" s="265"/>
      <c r="AB40" s="265"/>
      <c r="AC40" s="265"/>
      <c r="AD40" s="265"/>
      <c r="AE40" s="265"/>
      <c r="AF40" s="265"/>
      <c r="AG40" s="89" t="s">
        <v>50</v>
      </c>
    </row>
    <row r="41" spans="5:33" ht="30">
      <c r="E41" s="34" t="s">
        <v>337</v>
      </c>
      <c r="F41" s="80">
        <v>44748</v>
      </c>
      <c r="G41" s="34">
        <v>229116</v>
      </c>
      <c r="H41" s="34" t="s">
        <v>1585</v>
      </c>
      <c r="I41" s="34" t="s">
        <v>1606</v>
      </c>
      <c r="J41" s="265" t="s">
        <v>1624</v>
      </c>
      <c r="K41" s="34"/>
      <c r="L41" s="34"/>
      <c r="M41" s="34"/>
      <c r="N41" s="265" t="s">
        <v>1625</v>
      </c>
      <c r="O41" s="265" t="s">
        <v>1640</v>
      </c>
      <c r="P41" s="265"/>
      <c r="Q41" s="265" t="s">
        <v>50</v>
      </c>
      <c r="R41" s="265"/>
      <c r="S41" s="265"/>
      <c r="T41" s="265"/>
      <c r="U41" s="265"/>
      <c r="V41" s="265"/>
      <c r="W41" s="265"/>
      <c r="X41" s="265"/>
      <c r="Y41" s="265"/>
      <c r="Z41" s="265"/>
      <c r="AA41" s="265"/>
      <c r="AB41" s="265"/>
      <c r="AC41" s="265"/>
      <c r="AD41" s="265"/>
      <c r="AE41" s="265"/>
      <c r="AF41" s="265"/>
      <c r="AG41" s="89" t="s">
        <v>50</v>
      </c>
    </row>
    <row r="42" spans="5:33" ht="90">
      <c r="E42" s="34" t="s">
        <v>337</v>
      </c>
      <c r="F42" s="80">
        <v>44748</v>
      </c>
      <c r="G42" s="34">
        <v>229594</v>
      </c>
      <c r="H42" s="34" t="s">
        <v>1626</v>
      </c>
      <c r="I42" s="34" t="s">
        <v>779</v>
      </c>
      <c r="J42" s="265" t="s">
        <v>395</v>
      </c>
      <c r="K42" s="34"/>
      <c r="L42" s="34"/>
      <c r="M42" s="34"/>
      <c r="N42" s="265" t="s">
        <v>1635</v>
      </c>
      <c r="O42" s="265"/>
      <c r="P42" s="265"/>
      <c r="Q42" s="265"/>
      <c r="R42" s="265"/>
      <c r="S42" s="265"/>
      <c r="T42" s="265"/>
      <c r="U42" s="265"/>
      <c r="V42" s="265"/>
      <c r="W42" s="265"/>
      <c r="X42" s="265"/>
      <c r="Y42" s="265"/>
      <c r="Z42" s="265"/>
      <c r="AA42" s="265"/>
      <c r="AB42" s="265"/>
      <c r="AC42" s="265"/>
      <c r="AD42" s="265"/>
      <c r="AE42" s="265"/>
      <c r="AF42" s="265"/>
      <c r="AG42" s="89" t="s">
        <v>50</v>
      </c>
    </row>
    <row r="43" spans="5:33" ht="30">
      <c r="E43" s="34" t="s">
        <v>337</v>
      </c>
      <c r="F43" s="80">
        <v>44748</v>
      </c>
      <c r="G43" s="34">
        <v>229260</v>
      </c>
      <c r="H43" s="34" t="s">
        <v>1046</v>
      </c>
      <c r="I43" s="34" t="s">
        <v>1628</v>
      </c>
      <c r="J43" s="265" t="s">
        <v>395</v>
      </c>
      <c r="K43" s="34"/>
      <c r="L43" s="34"/>
      <c r="M43" s="34"/>
      <c r="N43" s="265" t="s">
        <v>1625</v>
      </c>
      <c r="O43" s="265" t="s">
        <v>1448</v>
      </c>
      <c r="P43" s="265"/>
      <c r="Q43" s="265"/>
      <c r="R43" s="265"/>
      <c r="S43" s="265"/>
      <c r="T43" s="265"/>
      <c r="U43" s="265"/>
      <c r="V43" s="265"/>
      <c r="W43" s="265"/>
      <c r="X43" s="265"/>
      <c r="Y43" s="265"/>
      <c r="Z43" s="265"/>
      <c r="AA43" s="265"/>
      <c r="AB43" s="265"/>
      <c r="AC43" s="265"/>
      <c r="AD43" s="265"/>
      <c r="AE43" s="265"/>
      <c r="AF43" s="265"/>
      <c r="AG43" s="89" t="s">
        <v>50</v>
      </c>
    </row>
    <row r="44" spans="5:33">
      <c r="E44" s="34" t="s">
        <v>337</v>
      </c>
      <c r="F44" s="80">
        <v>44748</v>
      </c>
      <c r="G44" s="34">
        <v>228952</v>
      </c>
      <c r="H44" s="34" t="s">
        <v>1630</v>
      </c>
      <c r="I44" s="34" t="s">
        <v>1631</v>
      </c>
      <c r="J44" s="89"/>
      <c r="K44" s="31"/>
      <c r="L44" s="31"/>
      <c r="M44" s="31"/>
      <c r="N44" s="31"/>
      <c r="O44" s="31"/>
      <c r="P44" s="31"/>
      <c r="Q44" s="34" t="s">
        <v>395</v>
      </c>
      <c r="R44" s="34" t="s">
        <v>395</v>
      </c>
      <c r="S44" s="89" t="s">
        <v>1448</v>
      </c>
      <c r="T44" s="89"/>
      <c r="U44" s="89"/>
      <c r="V44" s="89" t="s">
        <v>50</v>
      </c>
      <c r="W44" s="89"/>
      <c r="X44" s="89"/>
      <c r="Y44" s="89"/>
      <c r="Z44" s="89"/>
      <c r="AA44" s="89"/>
      <c r="AB44" s="89"/>
      <c r="AC44" s="89"/>
      <c r="AD44" s="89"/>
      <c r="AE44" s="89"/>
      <c r="AF44" s="89"/>
      <c r="AG44" s="89" t="s">
        <v>50</v>
      </c>
    </row>
    <row r="45" spans="5:33">
      <c r="E45" s="34" t="s">
        <v>1634</v>
      </c>
      <c r="F45" s="80">
        <v>44748</v>
      </c>
      <c r="G45" s="34">
        <v>229612</v>
      </c>
      <c r="H45" s="34" t="s">
        <v>1633</v>
      </c>
      <c r="I45" s="34" t="s">
        <v>1620</v>
      </c>
      <c r="J45" s="265" t="s">
        <v>395</v>
      </c>
      <c r="K45" s="34"/>
      <c r="L45" s="34"/>
      <c r="M45" s="34"/>
      <c r="N45" s="265" t="s">
        <v>1467</v>
      </c>
      <c r="O45" s="265"/>
      <c r="P45" s="265" t="s">
        <v>395</v>
      </c>
      <c r="Q45" s="265"/>
      <c r="R45" s="265"/>
      <c r="S45" s="265"/>
      <c r="T45" s="265"/>
      <c r="U45" s="265"/>
      <c r="V45" s="265"/>
      <c r="W45" s="265"/>
      <c r="X45" s="265"/>
      <c r="Y45" s="265"/>
      <c r="Z45" s="265"/>
      <c r="AA45" s="265"/>
      <c r="AB45" s="265"/>
      <c r="AC45" s="265"/>
      <c r="AD45" s="265"/>
      <c r="AE45" s="265"/>
      <c r="AF45" s="265"/>
      <c r="AG45" s="89" t="s">
        <v>50</v>
      </c>
    </row>
    <row r="46" spans="5:33" ht="45">
      <c r="E46" s="34" t="s">
        <v>337</v>
      </c>
      <c r="F46" s="80">
        <v>44749</v>
      </c>
      <c r="G46" s="34">
        <v>229682</v>
      </c>
      <c r="H46" s="34" t="s">
        <v>1307</v>
      </c>
      <c r="I46" s="34" t="s">
        <v>1549</v>
      </c>
      <c r="J46" s="265" t="s">
        <v>395</v>
      </c>
      <c r="K46" s="34"/>
      <c r="L46" s="34"/>
      <c r="M46" s="34"/>
      <c r="N46" s="34"/>
      <c r="O46" s="265" t="s">
        <v>1642</v>
      </c>
      <c r="P46" s="265" t="s">
        <v>50</v>
      </c>
      <c r="Q46" s="265"/>
      <c r="R46" s="265"/>
      <c r="S46" s="265"/>
      <c r="T46" s="265"/>
      <c r="U46" s="265"/>
      <c r="V46" s="265"/>
      <c r="W46" s="265"/>
      <c r="X46" s="265"/>
      <c r="Y46" s="265"/>
      <c r="Z46" s="265"/>
      <c r="AA46" s="265"/>
      <c r="AB46" s="265"/>
      <c r="AC46" s="265"/>
      <c r="AD46" s="265"/>
      <c r="AE46" s="265"/>
      <c r="AF46" s="265"/>
      <c r="AG46" s="89" t="s">
        <v>50</v>
      </c>
    </row>
    <row r="47" spans="5:33">
      <c r="E47" s="34" t="s">
        <v>337</v>
      </c>
      <c r="F47" s="80">
        <v>44749</v>
      </c>
      <c r="G47" s="34">
        <v>229859</v>
      </c>
      <c r="H47" s="34" t="s">
        <v>1641</v>
      </c>
      <c r="I47" s="34" t="s">
        <v>1620</v>
      </c>
      <c r="J47" s="265" t="s">
        <v>395</v>
      </c>
      <c r="K47" s="34"/>
      <c r="L47" s="34"/>
      <c r="M47" s="34"/>
      <c r="N47" s="34"/>
      <c r="O47" s="89" t="s">
        <v>395</v>
      </c>
      <c r="P47" s="89" t="s">
        <v>50</v>
      </c>
      <c r="Q47" s="89"/>
      <c r="R47" s="89"/>
      <c r="S47" s="89"/>
      <c r="T47" s="89"/>
      <c r="U47" s="89"/>
      <c r="V47" s="89"/>
      <c r="W47" s="89"/>
      <c r="X47" s="89"/>
      <c r="Y47" s="89"/>
      <c r="Z47" s="89"/>
      <c r="AA47" s="89"/>
      <c r="AB47" s="89"/>
      <c r="AC47" s="89"/>
      <c r="AD47" s="89"/>
      <c r="AE47" s="89"/>
      <c r="AF47" s="89"/>
      <c r="AG47" s="89" t="s">
        <v>50</v>
      </c>
    </row>
    <row r="48" spans="5:33" ht="45">
      <c r="E48" s="112" t="s">
        <v>337</v>
      </c>
      <c r="F48" s="158">
        <v>44750</v>
      </c>
      <c r="G48" s="112">
        <v>230153</v>
      </c>
      <c r="H48" s="112" t="s">
        <v>674</v>
      </c>
      <c r="I48" s="112" t="s">
        <v>1643</v>
      </c>
      <c r="J48" s="267" t="s">
        <v>395</v>
      </c>
      <c r="K48" s="180"/>
      <c r="L48" s="180"/>
      <c r="M48" s="119"/>
      <c r="N48" s="119"/>
      <c r="O48" s="119"/>
      <c r="P48" s="127" t="s">
        <v>1467</v>
      </c>
      <c r="Q48" s="265" t="s">
        <v>1648</v>
      </c>
      <c r="R48" s="268" t="s">
        <v>50</v>
      </c>
      <c r="S48" s="268"/>
      <c r="T48" s="268"/>
      <c r="U48" s="268"/>
      <c r="V48" s="268"/>
      <c r="W48" s="268"/>
      <c r="X48" s="268"/>
      <c r="Y48" s="268"/>
      <c r="Z48" s="268"/>
      <c r="AA48" s="268"/>
      <c r="AB48" s="268"/>
      <c r="AC48" s="268"/>
      <c r="AD48" s="268"/>
      <c r="AE48" s="268"/>
      <c r="AF48" s="268"/>
      <c r="AG48" s="127" t="s">
        <v>50</v>
      </c>
    </row>
    <row r="49" spans="5:34">
      <c r="E49" s="34" t="s">
        <v>337</v>
      </c>
      <c r="F49" s="80">
        <v>44751</v>
      </c>
      <c r="G49" s="34">
        <v>230347</v>
      </c>
      <c r="H49" s="34" t="s">
        <v>1294</v>
      </c>
      <c r="I49" s="34" t="s">
        <v>1644</v>
      </c>
      <c r="J49" s="265" t="s">
        <v>395</v>
      </c>
      <c r="K49" s="31"/>
      <c r="L49" s="31"/>
      <c r="M49" s="34"/>
      <c r="N49" s="34"/>
      <c r="O49" s="34"/>
      <c r="P49" s="34"/>
      <c r="Q49" s="89" t="s">
        <v>1467</v>
      </c>
      <c r="R49" s="89" t="s">
        <v>50</v>
      </c>
      <c r="S49" s="89"/>
      <c r="T49" s="89"/>
      <c r="U49" s="89"/>
      <c r="V49" s="89"/>
      <c r="W49" s="89"/>
      <c r="X49" s="89"/>
      <c r="Y49" s="89"/>
      <c r="Z49" s="89"/>
      <c r="AA49" s="89"/>
      <c r="AB49" s="89"/>
      <c r="AC49" s="89"/>
      <c r="AD49" s="89"/>
      <c r="AE49" s="89"/>
      <c r="AF49" s="89"/>
      <c r="AG49" s="89" t="s">
        <v>50</v>
      </c>
    </row>
    <row r="50" spans="5:34">
      <c r="E50" s="34" t="s">
        <v>1120</v>
      </c>
      <c r="F50" s="80">
        <v>44751</v>
      </c>
      <c r="G50" s="34">
        <v>228287</v>
      </c>
      <c r="H50" s="34" t="s">
        <v>1645</v>
      </c>
      <c r="I50" s="34" t="s">
        <v>1646</v>
      </c>
      <c r="J50" s="265" t="s">
        <v>395</v>
      </c>
      <c r="K50" s="31"/>
      <c r="L50" s="31"/>
      <c r="M50" s="34"/>
      <c r="N50" s="34"/>
      <c r="O50" s="34"/>
      <c r="P50" s="34"/>
      <c r="Q50" s="89" t="s">
        <v>1467</v>
      </c>
      <c r="R50" s="89" t="s">
        <v>1650</v>
      </c>
      <c r="S50" s="89"/>
      <c r="T50" s="89"/>
      <c r="U50" s="89"/>
      <c r="V50" s="89"/>
      <c r="W50" s="89"/>
      <c r="X50" s="89"/>
      <c r="Y50" s="89"/>
      <c r="Z50" s="89"/>
      <c r="AA50" s="89"/>
      <c r="AB50" s="89"/>
      <c r="AC50" s="89"/>
      <c r="AD50" s="89"/>
      <c r="AE50" s="89"/>
      <c r="AF50" s="89"/>
      <c r="AG50" s="89" t="s">
        <v>50</v>
      </c>
    </row>
    <row r="51" spans="5:34" ht="45">
      <c r="E51" s="34" t="s">
        <v>834</v>
      </c>
      <c r="F51" s="80">
        <v>44749</v>
      </c>
      <c r="G51" s="34">
        <v>229959</v>
      </c>
      <c r="H51" s="34" t="s">
        <v>1065</v>
      </c>
      <c r="I51" s="34" t="s">
        <v>1389</v>
      </c>
      <c r="J51" s="34" t="s">
        <v>395</v>
      </c>
      <c r="K51" s="269"/>
      <c r="L51" s="220"/>
      <c r="M51" s="31"/>
      <c r="N51" s="31"/>
      <c r="O51" s="34"/>
      <c r="P51" s="34"/>
      <c r="Q51" s="265" t="s">
        <v>1647</v>
      </c>
      <c r="R51" s="265" t="s">
        <v>1467</v>
      </c>
      <c r="S51" s="265"/>
      <c r="T51" s="265" t="s">
        <v>50</v>
      </c>
      <c r="U51" s="265"/>
      <c r="V51" s="265"/>
      <c r="W51" s="265"/>
      <c r="X51" s="265"/>
      <c r="Y51" s="265"/>
      <c r="Z51" s="265"/>
      <c r="AA51" s="265"/>
      <c r="AB51" s="265"/>
      <c r="AC51" s="265"/>
      <c r="AD51" s="265"/>
      <c r="AE51" s="265"/>
      <c r="AF51" s="265"/>
      <c r="AG51" s="89" t="s">
        <v>50</v>
      </c>
    </row>
    <row r="52" spans="5:34" ht="60">
      <c r="E52" s="34" t="s">
        <v>337</v>
      </c>
      <c r="F52" s="80">
        <v>44751</v>
      </c>
      <c r="G52" s="34">
        <v>230466</v>
      </c>
      <c r="H52" s="34" t="s">
        <v>142</v>
      </c>
      <c r="I52" s="34" t="s">
        <v>1603</v>
      </c>
      <c r="J52" s="34" t="s">
        <v>1479</v>
      </c>
      <c r="K52" s="269"/>
      <c r="L52" s="220"/>
      <c r="M52" s="31"/>
      <c r="N52" s="31"/>
      <c r="O52" s="31"/>
      <c r="P52" s="34"/>
      <c r="Q52" s="265" t="s">
        <v>1649</v>
      </c>
      <c r="R52" s="265"/>
      <c r="S52" s="265"/>
      <c r="T52" s="265"/>
      <c r="U52" s="265" t="s">
        <v>50</v>
      </c>
      <c r="V52" s="265"/>
      <c r="W52" s="265"/>
      <c r="X52" s="265"/>
      <c r="Y52" s="265"/>
      <c r="Z52" s="265"/>
      <c r="AA52" s="265"/>
      <c r="AB52" s="265"/>
      <c r="AC52" s="265"/>
      <c r="AD52" s="265"/>
      <c r="AE52" s="265"/>
      <c r="AF52" s="265"/>
      <c r="AG52" s="89" t="s">
        <v>50</v>
      </c>
    </row>
    <row r="53" spans="5:34" ht="60">
      <c r="E53" s="34" t="s">
        <v>525</v>
      </c>
      <c r="F53" s="80">
        <v>44753</v>
      </c>
      <c r="G53" s="34">
        <v>230886</v>
      </c>
      <c r="H53" s="34" t="s">
        <v>1602</v>
      </c>
      <c r="I53" s="34" t="s">
        <v>1603</v>
      </c>
      <c r="J53" s="34" t="s">
        <v>395</v>
      </c>
      <c r="M53" s="31"/>
      <c r="N53" s="31"/>
      <c r="O53" s="31"/>
      <c r="P53" s="31"/>
      <c r="Q53" s="31"/>
      <c r="R53" s="270" t="s">
        <v>1657</v>
      </c>
      <c r="S53" s="270" t="s">
        <v>1675</v>
      </c>
      <c r="T53" s="270"/>
      <c r="U53" s="265" t="s">
        <v>395</v>
      </c>
      <c r="V53" s="265"/>
      <c r="W53" s="265"/>
      <c r="X53" s="265" t="s">
        <v>1740</v>
      </c>
      <c r="Y53" s="265"/>
      <c r="Z53" s="265"/>
      <c r="AA53" s="265"/>
      <c r="AB53" s="265"/>
      <c r="AC53" s="265"/>
      <c r="AD53" s="265"/>
      <c r="AE53" s="265"/>
      <c r="AF53" s="265"/>
      <c r="AG53" s="89" t="s">
        <v>50</v>
      </c>
    </row>
    <row r="54" spans="5:34" ht="45">
      <c r="E54" s="34" t="s">
        <v>525</v>
      </c>
      <c r="F54" s="80">
        <v>44753</v>
      </c>
      <c r="G54" s="34">
        <v>231305</v>
      </c>
      <c r="H54" s="34" t="s">
        <v>1651</v>
      </c>
      <c r="I54" s="34" t="s">
        <v>1652</v>
      </c>
      <c r="J54" s="34" t="s">
        <v>1479</v>
      </c>
      <c r="M54" s="31"/>
      <c r="N54" s="31"/>
      <c r="O54" s="34"/>
      <c r="P54" s="34"/>
      <c r="Q54" s="34"/>
      <c r="R54" s="270" t="s">
        <v>1658</v>
      </c>
      <c r="S54" s="265" t="s">
        <v>50</v>
      </c>
      <c r="T54" s="265"/>
      <c r="U54" s="265"/>
      <c r="V54" s="265"/>
      <c r="W54" s="265"/>
      <c r="X54" s="265"/>
      <c r="Y54" s="265"/>
      <c r="Z54" s="265"/>
      <c r="AA54" s="265"/>
      <c r="AB54" s="265"/>
      <c r="AC54" s="265"/>
      <c r="AD54" s="265"/>
      <c r="AE54" s="265"/>
      <c r="AF54" s="265"/>
      <c r="AG54" s="89" t="s">
        <v>50</v>
      </c>
    </row>
    <row r="55" spans="5:34" ht="90">
      <c r="E55" s="34" t="s">
        <v>525</v>
      </c>
      <c r="F55" s="80">
        <v>44753</v>
      </c>
      <c r="G55" s="34">
        <v>231311</v>
      </c>
      <c r="H55" s="34" t="s">
        <v>1653</v>
      </c>
      <c r="I55" s="34" t="s">
        <v>1654</v>
      </c>
      <c r="J55" s="34" t="s">
        <v>395</v>
      </c>
      <c r="M55" s="31"/>
      <c r="N55" s="31"/>
      <c r="O55" s="34"/>
      <c r="P55" s="34"/>
      <c r="Q55" s="34"/>
      <c r="R55" s="265" t="s">
        <v>1659</v>
      </c>
      <c r="S55" s="265"/>
      <c r="T55" s="265" t="s">
        <v>50</v>
      </c>
      <c r="U55" s="265"/>
      <c r="V55" s="265"/>
      <c r="W55" s="265"/>
      <c r="X55" s="265"/>
      <c r="Y55" s="265"/>
      <c r="Z55" s="265"/>
      <c r="AA55" s="265"/>
      <c r="AB55" s="265"/>
      <c r="AC55" s="265"/>
      <c r="AD55" s="265"/>
      <c r="AE55" s="265"/>
      <c r="AF55" s="265"/>
      <c r="AG55" s="89" t="s">
        <v>50</v>
      </c>
    </row>
    <row r="56" spans="5:34">
      <c r="E56" s="34" t="s">
        <v>525</v>
      </c>
      <c r="F56" s="80">
        <v>44753</v>
      </c>
      <c r="G56" s="34">
        <v>231002</v>
      </c>
      <c r="H56" s="34" t="s">
        <v>1655</v>
      </c>
      <c r="I56" s="34" t="s">
        <v>1656</v>
      </c>
      <c r="J56" s="34" t="s">
        <v>395</v>
      </c>
      <c r="M56" s="31"/>
      <c r="N56" s="31"/>
      <c r="O56" s="34"/>
      <c r="P56" s="34"/>
      <c r="Q56" s="34"/>
      <c r="R56" s="89" t="s">
        <v>401</v>
      </c>
      <c r="S56" s="89" t="s">
        <v>1674</v>
      </c>
      <c r="T56" s="89"/>
      <c r="U56" s="89"/>
      <c r="V56" s="89"/>
      <c r="W56" s="89"/>
      <c r="X56" s="89"/>
      <c r="Y56" s="89"/>
      <c r="Z56" s="89"/>
      <c r="AA56" s="89"/>
      <c r="AB56" s="89"/>
      <c r="AC56" s="89"/>
      <c r="AD56" s="89"/>
      <c r="AE56" s="89"/>
      <c r="AF56" s="89"/>
      <c r="AG56" s="89" t="s">
        <v>50</v>
      </c>
    </row>
    <row r="57" spans="5:34" ht="30">
      <c r="E57" s="34" t="s">
        <v>337</v>
      </c>
      <c r="F57" s="80">
        <v>44753</v>
      </c>
      <c r="G57" s="34">
        <v>231477</v>
      </c>
      <c r="H57" s="34" t="s">
        <v>1177</v>
      </c>
      <c r="I57" s="34" t="s">
        <v>1628</v>
      </c>
      <c r="J57" s="34" t="s">
        <v>395</v>
      </c>
      <c r="M57" s="31"/>
      <c r="N57" s="31"/>
      <c r="O57" s="34"/>
      <c r="P57" s="34"/>
      <c r="Q57" s="34"/>
      <c r="R57" s="265" t="s">
        <v>1660</v>
      </c>
      <c r="S57" s="265" t="s">
        <v>1674</v>
      </c>
      <c r="T57" s="265"/>
      <c r="U57" s="265"/>
      <c r="V57" s="265"/>
      <c r="W57" s="265"/>
      <c r="X57" s="265"/>
      <c r="Y57" s="265"/>
      <c r="Z57" s="265"/>
      <c r="AA57" s="265"/>
      <c r="AB57" s="265"/>
      <c r="AC57" s="265"/>
      <c r="AD57" s="265"/>
      <c r="AE57" s="265"/>
      <c r="AF57" s="265"/>
      <c r="AG57" s="89" t="s">
        <v>50</v>
      </c>
    </row>
    <row r="58" spans="5:34" ht="30">
      <c r="E58" s="34" t="s">
        <v>834</v>
      </c>
      <c r="F58" s="80">
        <v>44753</v>
      </c>
      <c r="G58" s="34">
        <v>231447</v>
      </c>
      <c r="H58" s="34" t="s">
        <v>1661</v>
      </c>
      <c r="I58" s="34" t="s">
        <v>1662</v>
      </c>
      <c r="J58" s="34" t="s">
        <v>395</v>
      </c>
      <c r="M58" s="31"/>
      <c r="N58" s="220"/>
      <c r="O58" s="31"/>
      <c r="P58" s="31"/>
      <c r="Q58" s="34"/>
      <c r="R58" s="265" t="s">
        <v>1660</v>
      </c>
      <c r="S58" s="265"/>
      <c r="T58" s="265"/>
      <c r="U58" s="265"/>
      <c r="V58" s="265" t="s">
        <v>50</v>
      </c>
      <c r="W58" s="265"/>
      <c r="X58" s="265"/>
      <c r="Y58" s="265"/>
      <c r="Z58" s="265"/>
      <c r="AA58" s="265"/>
      <c r="AB58" s="265"/>
      <c r="AC58" s="265"/>
      <c r="AD58" s="265"/>
      <c r="AE58" s="265"/>
      <c r="AF58" s="265"/>
      <c r="AG58" s="89" t="s">
        <v>50</v>
      </c>
    </row>
    <row r="59" spans="5:34" ht="30">
      <c r="E59" s="34" t="s">
        <v>337</v>
      </c>
      <c r="F59" s="80">
        <v>44753</v>
      </c>
      <c r="G59" s="34">
        <v>231460</v>
      </c>
      <c r="H59" s="34" t="s">
        <v>1177</v>
      </c>
      <c r="I59" s="34" t="s">
        <v>1663</v>
      </c>
      <c r="J59" s="34" t="s">
        <v>395</v>
      </c>
      <c r="M59" s="31"/>
      <c r="N59" s="220"/>
      <c r="O59" s="34"/>
      <c r="P59" s="34"/>
      <c r="Q59" s="34"/>
      <c r="R59" s="265" t="s">
        <v>401</v>
      </c>
      <c r="S59" s="265"/>
      <c r="T59" s="265" t="s">
        <v>1687</v>
      </c>
      <c r="U59" s="265"/>
      <c r="V59" s="265"/>
      <c r="W59" s="265"/>
      <c r="X59" s="265"/>
      <c r="Y59" s="265"/>
      <c r="Z59" s="265"/>
      <c r="AA59" s="265"/>
      <c r="AB59" s="265"/>
      <c r="AC59" s="265"/>
      <c r="AD59" s="265"/>
      <c r="AE59" s="265"/>
      <c r="AF59" s="265"/>
      <c r="AG59" s="89" t="s">
        <v>50</v>
      </c>
    </row>
    <row r="60" spans="5:34">
      <c r="E60" s="34" t="s">
        <v>525</v>
      </c>
      <c r="F60" s="80">
        <v>44754</v>
      </c>
      <c r="G60" s="34">
        <v>231525</v>
      </c>
      <c r="H60" s="34" t="s">
        <v>1664</v>
      </c>
      <c r="I60" s="34" t="s">
        <v>1620</v>
      </c>
      <c r="J60" s="34" t="s">
        <v>395</v>
      </c>
      <c r="O60" s="31"/>
      <c r="P60" s="34"/>
      <c r="Q60" s="34"/>
      <c r="R60" s="34"/>
      <c r="S60" s="89" t="s">
        <v>1467</v>
      </c>
      <c r="T60" s="265"/>
      <c r="U60" s="265" t="s">
        <v>50</v>
      </c>
      <c r="V60" s="265"/>
      <c r="W60" s="265"/>
      <c r="X60" s="265"/>
      <c r="Y60" s="265"/>
      <c r="Z60" s="265"/>
      <c r="AA60" s="265"/>
      <c r="AB60" s="265"/>
      <c r="AC60" s="265"/>
      <c r="AD60" s="265"/>
      <c r="AE60" s="265"/>
      <c r="AF60" s="265"/>
      <c r="AG60" s="89" t="s">
        <v>50</v>
      </c>
    </row>
    <row r="61" spans="5:34" ht="30">
      <c r="E61" s="119" t="s">
        <v>525</v>
      </c>
      <c r="F61" s="118">
        <v>44754</v>
      </c>
      <c r="G61" s="119">
        <v>231631</v>
      </c>
      <c r="H61" s="119" t="s">
        <v>674</v>
      </c>
      <c r="I61" s="119" t="s">
        <v>1665</v>
      </c>
      <c r="J61" s="112" t="s">
        <v>395</v>
      </c>
      <c r="O61" s="31"/>
      <c r="P61" s="34"/>
      <c r="Q61" s="34"/>
      <c r="R61" s="34"/>
      <c r="S61" s="34" t="s">
        <v>1467</v>
      </c>
      <c r="T61" s="265" t="s">
        <v>1689</v>
      </c>
      <c r="U61" s="265" t="s">
        <v>50</v>
      </c>
      <c r="V61" s="265"/>
      <c r="W61" s="265"/>
      <c r="X61" s="265"/>
      <c r="Y61" s="265"/>
      <c r="Z61" s="265"/>
      <c r="AA61" s="265"/>
      <c r="AB61" s="265"/>
      <c r="AC61" s="265"/>
      <c r="AD61" s="265"/>
      <c r="AE61" s="265"/>
      <c r="AF61" s="265"/>
      <c r="AG61" s="89" t="s">
        <v>50</v>
      </c>
    </row>
    <row r="62" spans="5:34" ht="45">
      <c r="E62" s="34" t="s">
        <v>525</v>
      </c>
      <c r="F62" s="80">
        <v>44754</v>
      </c>
      <c r="G62" s="34">
        <v>231559</v>
      </c>
      <c r="H62" s="34" t="s">
        <v>84</v>
      </c>
      <c r="I62" s="34" t="s">
        <v>1666</v>
      </c>
      <c r="J62" s="34" t="s">
        <v>395</v>
      </c>
      <c r="O62" s="34"/>
      <c r="P62" s="34"/>
      <c r="Q62" s="34"/>
      <c r="R62" s="34"/>
      <c r="S62" s="265" t="s">
        <v>1673</v>
      </c>
      <c r="T62" s="265" t="s">
        <v>1699</v>
      </c>
      <c r="U62" s="267"/>
      <c r="V62" s="267"/>
      <c r="W62" s="267"/>
      <c r="X62" s="267"/>
      <c r="Y62" s="267"/>
      <c r="Z62" s="267"/>
      <c r="AA62" s="267"/>
      <c r="AB62" s="267"/>
      <c r="AC62" s="267"/>
      <c r="AD62" s="267"/>
      <c r="AE62" s="267"/>
      <c r="AF62" s="267"/>
      <c r="AG62" s="117" t="s">
        <v>50</v>
      </c>
      <c r="AH62" s="271"/>
    </row>
    <row r="63" spans="5:34" ht="45">
      <c r="E63" s="34" t="s">
        <v>525</v>
      </c>
      <c r="F63" s="80">
        <v>44754</v>
      </c>
      <c r="G63" s="34">
        <v>231152</v>
      </c>
      <c r="H63" s="34" t="s">
        <v>827</v>
      </c>
      <c r="I63" s="265" t="s">
        <v>1667</v>
      </c>
      <c r="J63" s="34" t="s">
        <v>395</v>
      </c>
      <c r="O63" s="34"/>
      <c r="P63" s="34"/>
      <c r="Q63" s="34"/>
      <c r="R63" s="34"/>
      <c r="S63" s="34" t="s">
        <v>726</v>
      </c>
      <c r="T63" s="265" t="s">
        <v>1688</v>
      </c>
      <c r="U63" s="265"/>
      <c r="V63" s="265"/>
      <c r="W63" s="265"/>
      <c r="X63" s="265"/>
      <c r="Y63" s="265"/>
      <c r="Z63" s="265"/>
      <c r="AA63" s="265"/>
      <c r="AB63" s="265"/>
      <c r="AC63" s="265"/>
      <c r="AD63" s="265"/>
      <c r="AE63" s="265"/>
      <c r="AF63" s="265"/>
      <c r="AG63" s="266" t="s">
        <v>49</v>
      </c>
    </row>
    <row r="64" spans="5:34" ht="30">
      <c r="E64" s="34" t="s">
        <v>834</v>
      </c>
      <c r="F64" s="80">
        <v>44754</v>
      </c>
      <c r="G64" s="34">
        <v>231486</v>
      </c>
      <c r="H64" s="34" t="s">
        <v>782</v>
      </c>
      <c r="I64" s="265" t="s">
        <v>1668</v>
      </c>
      <c r="J64" s="34"/>
      <c r="O64" s="31"/>
      <c r="P64" s="31"/>
      <c r="Q64" s="31"/>
      <c r="R64" s="31"/>
      <c r="S64" s="266" t="s">
        <v>1448</v>
      </c>
      <c r="T64" s="265"/>
      <c r="U64" s="265"/>
      <c r="V64" s="265"/>
      <c r="W64" s="265"/>
      <c r="X64" s="265"/>
      <c r="Y64" s="265"/>
      <c r="Z64" s="265" t="s">
        <v>50</v>
      </c>
      <c r="AA64" s="265"/>
      <c r="AB64" s="265"/>
      <c r="AC64" s="265"/>
      <c r="AD64" s="265"/>
      <c r="AE64" s="265"/>
      <c r="AF64" s="265"/>
      <c r="AG64" s="89" t="s">
        <v>50</v>
      </c>
      <c r="AH64" s="271"/>
    </row>
    <row r="65" spans="5:33" ht="30">
      <c r="E65" s="119"/>
      <c r="F65" s="118">
        <v>44754</v>
      </c>
      <c r="G65" s="119">
        <v>231599</v>
      </c>
      <c r="H65" s="119" t="s">
        <v>1531</v>
      </c>
      <c r="I65" s="119" t="s">
        <v>1669</v>
      </c>
      <c r="J65" s="112" t="s">
        <v>395</v>
      </c>
      <c r="O65" s="31"/>
      <c r="P65" s="31"/>
      <c r="Q65" s="34"/>
      <c r="R65" s="34"/>
      <c r="S65" s="34" t="s">
        <v>1467</v>
      </c>
      <c r="T65" s="265" t="s">
        <v>1637</v>
      </c>
      <c r="U65" s="265"/>
      <c r="V65" s="265" t="s">
        <v>50</v>
      </c>
      <c r="W65" s="265"/>
      <c r="X65" s="265"/>
      <c r="Y65" s="265"/>
      <c r="Z65" s="265"/>
      <c r="AA65" s="265"/>
      <c r="AB65" s="265"/>
      <c r="AC65" s="265"/>
      <c r="AD65" s="265"/>
      <c r="AE65" s="265"/>
      <c r="AF65" s="265"/>
      <c r="AG65" s="89" t="s">
        <v>50</v>
      </c>
    </row>
    <row r="66" spans="5:33" ht="45">
      <c r="E66" s="34" t="s">
        <v>525</v>
      </c>
      <c r="F66" s="80">
        <v>44754</v>
      </c>
      <c r="G66" s="34">
        <v>231329</v>
      </c>
      <c r="H66" s="34" t="s">
        <v>1670</v>
      </c>
      <c r="I66" s="34" t="s">
        <v>1671</v>
      </c>
      <c r="J66" s="34" t="s">
        <v>395</v>
      </c>
      <c r="O66" s="34"/>
      <c r="P66" s="119"/>
      <c r="Q66" s="119"/>
      <c r="R66" s="119"/>
      <c r="S66" s="268" t="s">
        <v>1672</v>
      </c>
      <c r="T66" s="268" t="s">
        <v>1701</v>
      </c>
      <c r="U66" s="267"/>
      <c r="V66" s="267"/>
      <c r="W66" s="267"/>
      <c r="X66" s="267"/>
      <c r="Y66" s="267"/>
      <c r="Z66" s="267"/>
      <c r="AA66" s="267"/>
      <c r="AB66" s="267"/>
      <c r="AC66" s="267"/>
      <c r="AD66" s="267"/>
      <c r="AE66" s="267"/>
      <c r="AF66" s="267"/>
      <c r="AG66" s="117" t="s">
        <v>50</v>
      </c>
    </row>
    <row r="67" spans="5:33">
      <c r="E67" s="34" t="s">
        <v>343</v>
      </c>
      <c r="F67" s="80">
        <v>44756</v>
      </c>
      <c r="G67" s="34">
        <v>232594</v>
      </c>
      <c r="H67" s="34" t="s">
        <v>1702</v>
      </c>
      <c r="I67" s="34" t="s">
        <v>1703</v>
      </c>
      <c r="J67" s="34" t="s">
        <v>395</v>
      </c>
      <c r="P67" s="31"/>
      <c r="Q67" s="34"/>
      <c r="R67" s="34"/>
      <c r="S67" s="34"/>
      <c r="T67" s="34"/>
      <c r="U67" s="34"/>
      <c r="V67" s="89" t="s">
        <v>50</v>
      </c>
      <c r="W67" s="89"/>
      <c r="X67" s="89"/>
      <c r="Y67" s="89"/>
      <c r="Z67" s="89"/>
      <c r="AA67" s="89"/>
      <c r="AB67" s="89"/>
      <c r="AC67" s="89"/>
      <c r="AD67" s="89"/>
      <c r="AE67" s="89"/>
      <c r="AF67" s="89"/>
      <c r="AG67" s="89" t="s">
        <v>50</v>
      </c>
    </row>
    <row r="68" spans="5:33">
      <c r="E68" s="34" t="s">
        <v>337</v>
      </c>
      <c r="F68" s="80">
        <v>44756</v>
      </c>
      <c r="G68" s="34">
        <v>232606</v>
      </c>
      <c r="H68" s="34" t="s">
        <v>1704</v>
      </c>
      <c r="I68" s="34" t="s">
        <v>1705</v>
      </c>
      <c r="J68" s="34" t="s">
        <v>395</v>
      </c>
      <c r="P68" s="31"/>
      <c r="Q68" s="34"/>
      <c r="R68" s="34"/>
      <c r="S68" s="34"/>
      <c r="T68" s="34"/>
      <c r="U68" s="34"/>
      <c r="V68" s="89" t="s">
        <v>1717</v>
      </c>
      <c r="W68" s="89"/>
      <c r="X68" s="89"/>
      <c r="Y68" s="89"/>
      <c r="Z68" s="89"/>
      <c r="AA68" s="89"/>
      <c r="AB68" s="89"/>
      <c r="AC68" s="89"/>
      <c r="AD68" s="89"/>
      <c r="AE68" s="89"/>
      <c r="AF68" s="89"/>
      <c r="AG68" s="89" t="s">
        <v>50</v>
      </c>
    </row>
    <row r="69" spans="5:33" ht="30">
      <c r="E69" s="34" t="s">
        <v>337</v>
      </c>
      <c r="F69" s="80">
        <v>44756</v>
      </c>
      <c r="G69" s="34">
        <v>232593</v>
      </c>
      <c r="H69" s="34" t="s">
        <v>1706</v>
      </c>
      <c r="I69" s="34" t="s">
        <v>1707</v>
      </c>
      <c r="J69" s="34" t="s">
        <v>395</v>
      </c>
      <c r="P69" s="31"/>
      <c r="Q69" s="34"/>
      <c r="R69" s="34"/>
      <c r="S69" s="34"/>
      <c r="T69" s="34"/>
      <c r="U69" s="265" t="s">
        <v>1708</v>
      </c>
      <c r="V69" s="265" t="s">
        <v>50</v>
      </c>
      <c r="W69" s="265"/>
      <c r="X69" s="265"/>
      <c r="Y69" s="265"/>
      <c r="Z69" s="265"/>
      <c r="AA69" s="265"/>
      <c r="AB69" s="265"/>
      <c r="AC69" s="265"/>
      <c r="AD69" s="265"/>
      <c r="AE69" s="265"/>
      <c r="AF69" s="265"/>
      <c r="AG69" s="89" t="s">
        <v>50</v>
      </c>
    </row>
    <row r="70" spans="5:33" ht="30">
      <c r="E70" s="34" t="s">
        <v>525</v>
      </c>
      <c r="F70" s="80">
        <v>44756</v>
      </c>
      <c r="G70" s="34">
        <v>232586</v>
      </c>
      <c r="H70" s="34" t="s">
        <v>1597</v>
      </c>
      <c r="I70" s="34" t="s">
        <v>1709</v>
      </c>
      <c r="J70" s="34" t="s">
        <v>395</v>
      </c>
      <c r="P70" s="143"/>
      <c r="Q70" s="89"/>
      <c r="R70" s="89"/>
      <c r="S70" s="89"/>
      <c r="T70" s="89"/>
      <c r="U70" s="265" t="s">
        <v>1357</v>
      </c>
      <c r="V70" s="89"/>
      <c r="W70" s="89"/>
      <c r="X70" s="89"/>
      <c r="Y70" s="89"/>
      <c r="Z70" s="89"/>
      <c r="AA70" s="89"/>
      <c r="AB70" s="89"/>
      <c r="AC70" s="89"/>
      <c r="AD70" s="89"/>
      <c r="AE70" s="89"/>
      <c r="AF70" s="89"/>
      <c r="AG70" s="89" t="s">
        <v>50</v>
      </c>
    </row>
    <row r="71" spans="5:33">
      <c r="E71" s="34" t="s">
        <v>834</v>
      </c>
      <c r="F71" s="80">
        <v>44757</v>
      </c>
      <c r="G71" s="34">
        <v>232760</v>
      </c>
      <c r="H71" s="34" t="s">
        <v>813</v>
      </c>
      <c r="I71" s="34" t="s">
        <v>1710</v>
      </c>
      <c r="J71" s="34" t="s">
        <v>395</v>
      </c>
      <c r="Q71" s="31"/>
      <c r="R71" s="31"/>
      <c r="S71" s="31"/>
      <c r="T71" s="31"/>
      <c r="U71" s="34"/>
      <c r="V71" s="89" t="s">
        <v>395</v>
      </c>
      <c r="W71" s="89" t="s">
        <v>1448</v>
      </c>
      <c r="X71" s="89"/>
      <c r="Y71" s="89" t="s">
        <v>50</v>
      </c>
      <c r="Z71" s="89"/>
      <c r="AA71" s="89"/>
      <c r="AB71" s="89"/>
      <c r="AC71" s="89"/>
      <c r="AD71" s="89"/>
      <c r="AE71" s="89"/>
      <c r="AF71" s="89"/>
      <c r="AG71" s="89" t="s">
        <v>50</v>
      </c>
    </row>
    <row r="72" spans="5:33">
      <c r="E72" s="34" t="s">
        <v>337</v>
      </c>
      <c r="F72" s="80">
        <v>44757</v>
      </c>
      <c r="G72" s="34">
        <v>232654</v>
      </c>
      <c r="H72" s="34" t="s">
        <v>237</v>
      </c>
      <c r="I72" s="34" t="s">
        <v>1711</v>
      </c>
      <c r="J72" s="34" t="s">
        <v>1712</v>
      </c>
      <c r="Q72" s="119"/>
      <c r="R72" s="119"/>
      <c r="S72" s="119"/>
      <c r="T72" s="119"/>
      <c r="U72" s="34"/>
      <c r="V72" s="89" t="s">
        <v>50</v>
      </c>
      <c r="W72" s="89"/>
      <c r="X72" s="89"/>
      <c r="Y72" s="89"/>
      <c r="Z72" s="89"/>
      <c r="AA72" s="117"/>
      <c r="AB72" s="117"/>
      <c r="AC72" s="117"/>
      <c r="AD72" s="117"/>
      <c r="AE72" s="117"/>
      <c r="AF72" s="117"/>
      <c r="AG72" s="117" t="s">
        <v>50</v>
      </c>
    </row>
    <row r="73" spans="5:33" ht="30">
      <c r="E73" s="34" t="s">
        <v>337</v>
      </c>
      <c r="F73" s="80">
        <v>44757</v>
      </c>
      <c r="G73" s="34">
        <v>230886</v>
      </c>
      <c r="H73" s="34" t="s">
        <v>1602</v>
      </c>
      <c r="I73" s="34" t="s">
        <v>1713</v>
      </c>
      <c r="J73" s="34" t="s">
        <v>395</v>
      </c>
      <c r="P73" s="31"/>
      <c r="Q73" s="180"/>
      <c r="R73" s="180"/>
      <c r="S73" s="180"/>
      <c r="T73" s="180"/>
      <c r="U73" s="34"/>
      <c r="V73" s="88" t="s">
        <v>1724</v>
      </c>
      <c r="W73" s="88"/>
      <c r="X73" s="88" t="s">
        <v>1778</v>
      </c>
      <c r="Y73" s="88"/>
      <c r="Z73" s="88"/>
      <c r="AA73" s="141"/>
      <c r="AB73" s="141"/>
      <c r="AC73" s="141"/>
      <c r="AD73" s="141"/>
      <c r="AE73" s="141"/>
      <c r="AF73" s="141"/>
      <c r="AG73" s="117" t="s">
        <v>50</v>
      </c>
    </row>
    <row r="74" spans="5:33">
      <c r="E74" s="34" t="s">
        <v>337</v>
      </c>
      <c r="F74" s="80">
        <v>44757</v>
      </c>
      <c r="G74" s="34">
        <v>232634</v>
      </c>
      <c r="H74" s="34" t="s">
        <v>674</v>
      </c>
      <c r="I74" s="34" t="s">
        <v>1610</v>
      </c>
      <c r="J74" s="34" t="s">
        <v>1712</v>
      </c>
      <c r="Q74" s="31"/>
      <c r="R74" s="31"/>
      <c r="S74" s="31"/>
      <c r="T74" s="31"/>
      <c r="U74" s="34"/>
      <c r="V74" s="89" t="s">
        <v>1411</v>
      </c>
      <c r="W74" s="89" t="s">
        <v>1467</v>
      </c>
      <c r="X74" s="89" t="s">
        <v>1777</v>
      </c>
      <c r="Y74" s="89"/>
      <c r="Z74" s="89" t="s">
        <v>1815</v>
      </c>
      <c r="AA74" s="89"/>
      <c r="AB74" s="89"/>
      <c r="AC74" s="89"/>
      <c r="AD74" s="89"/>
      <c r="AE74" s="89"/>
      <c r="AF74" s="89"/>
      <c r="AG74" s="89" t="s">
        <v>50</v>
      </c>
    </row>
    <row r="75" spans="5:33">
      <c r="E75" s="34" t="s">
        <v>337</v>
      </c>
      <c r="F75" s="80">
        <v>44757</v>
      </c>
      <c r="G75" s="34">
        <v>232655</v>
      </c>
      <c r="H75" s="34" t="s">
        <v>237</v>
      </c>
      <c r="I75" s="34" t="s">
        <v>1598</v>
      </c>
      <c r="J75" s="89" t="s">
        <v>395</v>
      </c>
      <c r="Q75" s="180"/>
      <c r="R75" s="119"/>
      <c r="S75" s="119"/>
      <c r="T75" s="119"/>
      <c r="U75" s="119"/>
      <c r="V75" s="127" t="s">
        <v>395</v>
      </c>
      <c r="W75" s="127"/>
      <c r="X75" s="127"/>
      <c r="Y75" s="127"/>
      <c r="Z75" s="127"/>
      <c r="AA75" s="127"/>
      <c r="AB75" s="127"/>
      <c r="AC75" s="127"/>
      <c r="AD75" s="127"/>
      <c r="AE75" s="127"/>
      <c r="AF75" s="127"/>
      <c r="AG75" s="127" t="s">
        <v>50</v>
      </c>
    </row>
    <row r="76" spans="5:33" ht="30">
      <c r="E76" s="34" t="s">
        <v>525</v>
      </c>
      <c r="F76" s="80">
        <v>44757</v>
      </c>
      <c r="G76" s="34">
        <v>232611</v>
      </c>
      <c r="H76" s="34" t="s">
        <v>237</v>
      </c>
      <c r="I76" s="34" t="s">
        <v>1714</v>
      </c>
      <c r="J76" s="89" t="s">
        <v>395</v>
      </c>
      <c r="N76" s="34"/>
      <c r="O76" s="34"/>
      <c r="P76" s="34"/>
      <c r="Q76" s="34"/>
      <c r="R76" s="34"/>
      <c r="S76" s="34"/>
      <c r="T76" s="34"/>
      <c r="U76" s="34"/>
      <c r="V76" s="89" t="s">
        <v>1426</v>
      </c>
      <c r="W76" s="89"/>
      <c r="X76" s="265" t="s">
        <v>1732</v>
      </c>
      <c r="Y76" s="265"/>
      <c r="Z76" s="265"/>
      <c r="AA76" s="265"/>
      <c r="AB76" s="265"/>
      <c r="AC76" s="265"/>
      <c r="AD76" s="265"/>
      <c r="AE76" s="265"/>
      <c r="AF76" s="265"/>
      <c r="AG76" s="265" t="s">
        <v>1734</v>
      </c>
    </row>
    <row r="77" spans="5:33">
      <c r="E77" s="34" t="s">
        <v>337</v>
      </c>
      <c r="F77" s="80">
        <v>44757</v>
      </c>
      <c r="G77" s="34">
        <v>232603</v>
      </c>
      <c r="H77" s="34" t="s">
        <v>1715</v>
      </c>
      <c r="I77" s="34" t="s">
        <v>1716</v>
      </c>
      <c r="J77" s="89" t="s">
        <v>1712</v>
      </c>
      <c r="Q77" s="112"/>
      <c r="R77" s="112"/>
      <c r="S77" s="112"/>
      <c r="T77" s="112"/>
      <c r="U77" s="112"/>
      <c r="V77" s="117" t="s">
        <v>50</v>
      </c>
      <c r="W77" s="90"/>
      <c r="X77" s="90"/>
      <c r="Y77" s="117"/>
      <c r="Z77" s="117"/>
      <c r="AA77" s="117"/>
      <c r="AB77" s="117"/>
      <c r="AC77" s="117"/>
      <c r="AD77" s="117"/>
      <c r="AE77" s="117"/>
      <c r="AF77" s="117"/>
      <c r="AG77" s="117" t="s">
        <v>50</v>
      </c>
    </row>
    <row r="78" spans="5:33">
      <c r="E78" s="34" t="s">
        <v>337</v>
      </c>
      <c r="F78" s="80">
        <v>44757</v>
      </c>
      <c r="G78" s="34">
        <v>232700</v>
      </c>
      <c r="H78" s="34" t="s">
        <v>1205</v>
      </c>
      <c r="I78" s="34" t="s">
        <v>1718</v>
      </c>
      <c r="J78" s="89" t="s">
        <v>1712</v>
      </c>
      <c r="Q78" s="31"/>
      <c r="R78" s="34"/>
      <c r="S78" s="34"/>
      <c r="T78" s="34"/>
      <c r="U78" s="34"/>
      <c r="V78" s="89" t="s">
        <v>1448</v>
      </c>
      <c r="W78" s="34"/>
      <c r="X78" s="34"/>
      <c r="Y78" s="34"/>
      <c r="Z78" s="34"/>
      <c r="AA78" s="34"/>
      <c r="AB78" s="34"/>
      <c r="AC78" s="34"/>
      <c r="AD78" s="34"/>
      <c r="AE78" s="34"/>
      <c r="AF78" s="34"/>
      <c r="AG78" s="89" t="s">
        <v>50</v>
      </c>
    </row>
    <row r="79" spans="5:33" ht="30">
      <c r="E79" s="34" t="s">
        <v>337</v>
      </c>
      <c r="F79" s="80">
        <v>44757</v>
      </c>
      <c r="G79" s="34">
        <v>231730</v>
      </c>
      <c r="H79" s="34" t="s">
        <v>1719</v>
      </c>
      <c r="I79" s="34" t="s">
        <v>1603</v>
      </c>
      <c r="J79" s="89" t="s">
        <v>1712</v>
      </c>
      <c r="Q79" s="34"/>
      <c r="R79" s="34"/>
      <c r="S79" s="34"/>
      <c r="T79" s="34"/>
      <c r="U79" s="34"/>
      <c r="V79" s="265" t="s">
        <v>1727</v>
      </c>
      <c r="W79" s="265"/>
      <c r="X79" s="265"/>
      <c r="Y79" s="265" t="s">
        <v>1798</v>
      </c>
      <c r="Z79" s="265" t="s">
        <v>395</v>
      </c>
      <c r="AA79" s="265"/>
      <c r="AB79" s="265"/>
      <c r="AC79" s="265"/>
      <c r="AD79" s="265"/>
      <c r="AE79" s="265"/>
      <c r="AF79" s="265"/>
      <c r="AG79" s="88" t="s">
        <v>50</v>
      </c>
    </row>
    <row r="80" spans="5:33">
      <c r="E80" s="112" t="s">
        <v>525</v>
      </c>
      <c r="F80" s="158">
        <v>44757</v>
      </c>
      <c r="G80" s="112">
        <v>232288</v>
      </c>
      <c r="H80" s="112" t="s">
        <v>1242</v>
      </c>
      <c r="I80" s="112" t="s">
        <v>1720</v>
      </c>
      <c r="J80" s="89" t="s">
        <v>395</v>
      </c>
      <c r="Q80" s="31"/>
      <c r="R80" s="31"/>
      <c r="S80" s="31"/>
      <c r="T80" s="31"/>
      <c r="U80" s="31"/>
      <c r="V80" s="89" t="s">
        <v>395</v>
      </c>
      <c r="W80" s="89" t="s">
        <v>1729</v>
      </c>
      <c r="X80" s="89" t="s">
        <v>1779</v>
      </c>
      <c r="Y80" s="89"/>
      <c r="Z80" s="89"/>
      <c r="AA80" s="89"/>
      <c r="AB80" s="89"/>
      <c r="AC80" s="89"/>
      <c r="AD80" s="89"/>
      <c r="AE80" s="89"/>
      <c r="AF80" s="89"/>
      <c r="AG80" s="89" t="s">
        <v>50</v>
      </c>
    </row>
    <row r="81" spans="5:34">
      <c r="E81" s="34" t="s">
        <v>343</v>
      </c>
      <c r="F81" s="80">
        <v>44757</v>
      </c>
      <c r="G81" s="34">
        <v>232754</v>
      </c>
      <c r="H81" s="34" t="s">
        <v>1415</v>
      </c>
      <c r="I81" s="34" t="s">
        <v>1721</v>
      </c>
      <c r="J81" s="117" t="s">
        <v>395</v>
      </c>
      <c r="R81" s="119"/>
      <c r="S81" s="119"/>
      <c r="T81" s="119"/>
      <c r="U81" s="119"/>
      <c r="V81" s="89" t="s">
        <v>395</v>
      </c>
      <c r="W81" s="89"/>
      <c r="X81" s="89"/>
      <c r="Y81" s="89"/>
      <c r="Z81" s="89"/>
      <c r="AA81" s="89"/>
      <c r="AB81" s="89"/>
      <c r="AC81" s="89"/>
      <c r="AD81" s="89"/>
      <c r="AE81" s="89"/>
      <c r="AF81" s="89"/>
      <c r="AG81" s="89" t="s">
        <v>50</v>
      </c>
    </row>
    <row r="82" spans="5:34">
      <c r="E82" s="119" t="s">
        <v>337</v>
      </c>
      <c r="F82" s="118">
        <v>44757</v>
      </c>
      <c r="G82" s="119">
        <v>232896</v>
      </c>
      <c r="H82" s="119" t="s">
        <v>1521</v>
      </c>
      <c r="I82" s="119" t="s">
        <v>1722</v>
      </c>
      <c r="J82" s="117" t="s">
        <v>395</v>
      </c>
      <c r="R82" s="34"/>
      <c r="S82" s="34"/>
      <c r="T82" s="34"/>
      <c r="U82" s="34"/>
      <c r="V82" s="89" t="s">
        <v>50</v>
      </c>
      <c r="W82" s="89"/>
      <c r="X82" s="89"/>
      <c r="Y82" s="89"/>
      <c r="Z82" s="89"/>
      <c r="AA82" s="89"/>
      <c r="AB82" s="89"/>
      <c r="AC82" s="89"/>
      <c r="AD82" s="89"/>
      <c r="AE82" s="89"/>
      <c r="AF82" s="89"/>
      <c r="AG82" s="89" t="s">
        <v>50</v>
      </c>
    </row>
    <row r="83" spans="5:34">
      <c r="E83" s="34" t="s">
        <v>337</v>
      </c>
      <c r="F83" s="80">
        <v>44757</v>
      </c>
      <c r="G83" s="34">
        <v>232917</v>
      </c>
      <c r="H83" s="34" t="s">
        <v>260</v>
      </c>
      <c r="I83" s="34" t="s">
        <v>1723</v>
      </c>
      <c r="J83" s="89" t="s">
        <v>395</v>
      </c>
      <c r="R83" s="119"/>
      <c r="S83" s="119"/>
      <c r="T83" s="119"/>
      <c r="U83" s="119"/>
      <c r="V83" s="117" t="s">
        <v>1516</v>
      </c>
      <c r="W83" s="117"/>
      <c r="X83" s="117"/>
      <c r="Y83" s="117"/>
      <c r="Z83" s="117"/>
      <c r="AA83" s="117"/>
      <c r="AB83" s="117"/>
      <c r="AC83" s="117"/>
      <c r="AD83" s="117"/>
      <c r="AE83" s="117"/>
      <c r="AF83" s="117"/>
      <c r="AG83" s="117" t="s">
        <v>50</v>
      </c>
    </row>
    <row r="84" spans="5:34" ht="30">
      <c r="E84" s="34" t="s">
        <v>337</v>
      </c>
      <c r="F84" s="80">
        <v>44758</v>
      </c>
      <c r="G84" s="34">
        <v>233272</v>
      </c>
      <c r="H84" s="34" t="s">
        <v>460</v>
      </c>
      <c r="I84" s="34" t="s">
        <v>1726</v>
      </c>
      <c r="J84" s="89" t="s">
        <v>395</v>
      </c>
      <c r="R84" s="31"/>
      <c r="S84" s="31"/>
      <c r="T84" s="34"/>
      <c r="U84" s="34"/>
      <c r="V84" s="265" t="s">
        <v>1730</v>
      </c>
      <c r="W84" s="89"/>
      <c r="X84" s="89" t="s">
        <v>50</v>
      </c>
      <c r="Y84" s="89"/>
      <c r="Z84" s="89"/>
      <c r="AA84" s="89"/>
      <c r="AB84" s="89"/>
      <c r="AC84" s="89"/>
      <c r="AD84" s="89"/>
      <c r="AE84" s="89"/>
      <c r="AF84" s="89"/>
      <c r="AG84" s="89" t="s">
        <v>50</v>
      </c>
      <c r="AH84" s="259"/>
    </row>
    <row r="85" spans="5:34">
      <c r="E85" s="34" t="s">
        <v>525</v>
      </c>
      <c r="F85" s="80">
        <v>44758</v>
      </c>
      <c r="G85" s="34">
        <v>233060</v>
      </c>
      <c r="H85" s="34" t="s">
        <v>1728</v>
      </c>
      <c r="I85" s="34" t="s">
        <v>1603</v>
      </c>
      <c r="J85" s="89" t="s">
        <v>1712</v>
      </c>
      <c r="R85" s="31"/>
      <c r="S85" s="31"/>
      <c r="T85" s="31"/>
      <c r="U85" s="34"/>
      <c r="V85" s="34"/>
      <c r="W85" s="34"/>
      <c r="X85" s="34" t="s">
        <v>50</v>
      </c>
      <c r="Y85" s="34"/>
      <c r="Z85" s="34"/>
      <c r="AA85" s="34"/>
      <c r="AB85" s="34"/>
      <c r="AC85" s="34"/>
      <c r="AD85" s="34"/>
      <c r="AE85" s="34"/>
      <c r="AF85" s="34"/>
      <c r="AG85" s="89" t="s">
        <v>50</v>
      </c>
    </row>
    <row r="86" spans="5:34" ht="45">
      <c r="E86" s="34" t="s">
        <v>343</v>
      </c>
      <c r="F86" s="80">
        <v>44760</v>
      </c>
      <c r="G86" s="34">
        <v>233460</v>
      </c>
      <c r="H86" s="34" t="s">
        <v>1633</v>
      </c>
      <c r="I86" s="34" t="s">
        <v>779</v>
      </c>
      <c r="J86" s="89" t="s">
        <v>395</v>
      </c>
      <c r="T86" s="31"/>
      <c r="U86" s="34"/>
      <c r="V86" s="34"/>
      <c r="W86" s="34"/>
      <c r="X86" s="265" t="s">
        <v>1731</v>
      </c>
      <c r="Y86" s="265"/>
      <c r="Z86" s="265" t="s">
        <v>1395</v>
      </c>
      <c r="AA86" s="265" t="s">
        <v>1637</v>
      </c>
      <c r="AB86" s="265"/>
      <c r="AC86" s="265"/>
      <c r="AD86" s="265"/>
      <c r="AE86" s="265"/>
      <c r="AF86" s="265"/>
      <c r="AG86" s="89" t="s">
        <v>50</v>
      </c>
    </row>
    <row r="87" spans="5:34">
      <c r="E87" s="34" t="s">
        <v>834</v>
      </c>
      <c r="F87" s="80">
        <v>44760</v>
      </c>
      <c r="G87" s="34">
        <v>233689</v>
      </c>
      <c r="H87" s="34" t="s">
        <v>1621</v>
      </c>
      <c r="I87" s="34" t="s">
        <v>1733</v>
      </c>
      <c r="J87" s="89" t="s">
        <v>395</v>
      </c>
      <c r="T87" s="31"/>
      <c r="U87" s="34"/>
      <c r="V87" s="34"/>
      <c r="W87" s="34"/>
      <c r="X87" s="265" t="s">
        <v>395</v>
      </c>
      <c r="Y87" s="265"/>
      <c r="Z87" s="265" t="s">
        <v>395</v>
      </c>
      <c r="AA87" s="265"/>
      <c r="AB87" s="265"/>
      <c r="AC87" s="265"/>
      <c r="AD87" s="265"/>
      <c r="AE87" s="265"/>
      <c r="AF87" s="265"/>
      <c r="AG87" s="89" t="s">
        <v>50</v>
      </c>
    </row>
    <row r="88" spans="5:34" ht="30">
      <c r="E88" s="34" t="s">
        <v>525</v>
      </c>
      <c r="F88" s="80">
        <v>44760</v>
      </c>
      <c r="G88" s="34">
        <v>233464</v>
      </c>
      <c r="H88" s="34" t="s">
        <v>460</v>
      </c>
      <c r="I88" s="34" t="s">
        <v>1735</v>
      </c>
      <c r="J88" s="89" t="s">
        <v>395</v>
      </c>
      <c r="U88" s="34"/>
      <c r="V88" s="34"/>
      <c r="W88" s="34"/>
      <c r="X88" s="265" t="s">
        <v>1741</v>
      </c>
      <c r="Y88" s="265"/>
      <c r="Z88" s="265"/>
      <c r="AA88" s="265"/>
      <c r="AB88" s="265"/>
      <c r="AC88" s="265"/>
      <c r="AD88" s="265"/>
      <c r="AE88" s="265"/>
      <c r="AF88" s="265"/>
      <c r="AG88" s="89" t="s">
        <v>50</v>
      </c>
    </row>
    <row r="89" spans="5:34">
      <c r="E89" s="34" t="s">
        <v>525</v>
      </c>
      <c r="F89" s="80">
        <v>44760</v>
      </c>
      <c r="G89" s="34">
        <v>233481</v>
      </c>
      <c r="H89" s="34" t="s">
        <v>1579</v>
      </c>
      <c r="I89" s="34" t="s">
        <v>1736</v>
      </c>
      <c r="J89" s="89" t="s">
        <v>395</v>
      </c>
      <c r="U89" s="34"/>
      <c r="V89" s="34"/>
      <c r="W89" s="34"/>
      <c r="X89" s="89" t="s">
        <v>395</v>
      </c>
      <c r="Y89" s="89" t="s">
        <v>50</v>
      </c>
      <c r="Z89" s="89"/>
      <c r="AA89" s="89"/>
      <c r="AB89" s="89"/>
      <c r="AC89" s="89"/>
      <c r="AD89" s="89"/>
      <c r="AE89" s="89"/>
      <c r="AF89" s="89"/>
      <c r="AG89" s="89" t="s">
        <v>50</v>
      </c>
    </row>
    <row r="90" spans="5:34" ht="30">
      <c r="E90" s="34" t="s">
        <v>525</v>
      </c>
      <c r="F90" s="80">
        <v>44760</v>
      </c>
      <c r="G90" s="34">
        <v>233744</v>
      </c>
      <c r="H90" s="34" t="s">
        <v>1403</v>
      </c>
      <c r="I90" s="34" t="s">
        <v>1737</v>
      </c>
      <c r="J90" s="89" t="s">
        <v>395</v>
      </c>
      <c r="U90" s="34"/>
      <c r="V90" s="34"/>
      <c r="W90" s="34"/>
      <c r="X90" s="265" t="s">
        <v>1776</v>
      </c>
      <c r="Y90" s="265"/>
      <c r="Z90" s="265"/>
      <c r="AA90" s="265"/>
      <c r="AB90" s="265"/>
      <c r="AC90" s="265"/>
      <c r="AD90" s="265"/>
      <c r="AE90" s="265"/>
      <c r="AF90" s="265"/>
      <c r="AG90" s="89" t="s">
        <v>50</v>
      </c>
    </row>
    <row r="91" spans="5:34" ht="55.9" customHeight="1">
      <c r="E91" s="34" t="s">
        <v>343</v>
      </c>
      <c r="F91" s="80">
        <v>44760</v>
      </c>
      <c r="G91" s="34">
        <v>234157</v>
      </c>
      <c r="H91" s="34" t="s">
        <v>419</v>
      </c>
      <c r="I91" s="34" t="s">
        <v>1739</v>
      </c>
      <c r="J91" s="89" t="s">
        <v>395</v>
      </c>
      <c r="U91" s="34"/>
      <c r="V91" s="34"/>
      <c r="W91" s="34"/>
      <c r="X91" s="265" t="s">
        <v>1775</v>
      </c>
      <c r="Y91" s="265"/>
      <c r="Z91" s="265" t="s">
        <v>1806</v>
      </c>
      <c r="AA91" s="265"/>
      <c r="AB91" s="265" t="s">
        <v>1411</v>
      </c>
      <c r="AC91" s="265" t="s">
        <v>844</v>
      </c>
      <c r="AD91" s="265" t="s">
        <v>50</v>
      </c>
      <c r="AE91" s="265"/>
      <c r="AF91" s="265"/>
      <c r="AG91" s="89" t="s">
        <v>50</v>
      </c>
    </row>
    <row r="92" spans="5:34" ht="60">
      <c r="E92" s="34" t="s">
        <v>337</v>
      </c>
      <c r="F92" s="80">
        <v>44762</v>
      </c>
      <c r="G92" s="34">
        <v>234661</v>
      </c>
      <c r="H92" s="34" t="s">
        <v>1780</v>
      </c>
      <c r="I92" s="34" t="s">
        <v>1781</v>
      </c>
      <c r="J92" s="89" t="s">
        <v>395</v>
      </c>
      <c r="U92" s="34"/>
      <c r="V92" s="34"/>
      <c r="W92" s="34"/>
      <c r="X92" s="34"/>
      <c r="Y92" s="265" t="s">
        <v>1791</v>
      </c>
      <c r="Z92" s="265"/>
      <c r="AA92" s="265"/>
      <c r="AB92" s="265"/>
      <c r="AC92" s="265"/>
      <c r="AD92" s="265"/>
      <c r="AE92" s="265"/>
      <c r="AF92" s="265"/>
      <c r="AG92" s="89" t="s">
        <v>50</v>
      </c>
    </row>
    <row r="93" spans="5:34">
      <c r="E93" s="34" t="s">
        <v>337</v>
      </c>
      <c r="F93" s="80">
        <v>44762</v>
      </c>
      <c r="G93" s="34">
        <v>234702</v>
      </c>
      <c r="H93" s="34" t="s">
        <v>1782</v>
      </c>
      <c r="I93" s="34" t="s">
        <v>1781</v>
      </c>
      <c r="J93" s="89" t="s">
        <v>395</v>
      </c>
      <c r="U93" s="34"/>
      <c r="V93" s="34"/>
      <c r="W93" s="34"/>
      <c r="X93" s="34"/>
      <c r="Y93" s="34" t="s">
        <v>395</v>
      </c>
      <c r="Z93" s="34"/>
      <c r="AA93" s="34"/>
      <c r="AB93" s="34"/>
      <c r="AC93" s="34"/>
      <c r="AD93" s="34"/>
      <c r="AE93" s="34"/>
      <c r="AF93" s="34"/>
      <c r="AG93" s="89" t="s">
        <v>50</v>
      </c>
    </row>
    <row r="94" spans="5:34">
      <c r="E94" s="34" t="s">
        <v>525</v>
      </c>
      <c r="F94" s="80">
        <v>44761</v>
      </c>
      <c r="G94" s="34">
        <v>234589</v>
      </c>
      <c r="H94" s="34" t="s">
        <v>862</v>
      </c>
      <c r="I94" s="34" t="s">
        <v>1783</v>
      </c>
      <c r="J94" s="117" t="s">
        <v>395</v>
      </c>
      <c r="U94" s="34"/>
      <c r="V94" s="34"/>
      <c r="W94" s="34"/>
      <c r="X94" s="34"/>
      <c r="Y94" s="34" t="s">
        <v>1784</v>
      </c>
      <c r="Z94" s="112"/>
      <c r="AA94" s="268"/>
      <c r="AB94" s="267"/>
      <c r="AC94" s="267"/>
      <c r="AD94" s="267"/>
      <c r="AE94" s="267"/>
      <c r="AF94" s="267"/>
      <c r="AG94" s="117" t="s">
        <v>1639</v>
      </c>
    </row>
    <row r="95" spans="5:34" ht="60">
      <c r="E95" s="34" t="s">
        <v>337</v>
      </c>
      <c r="F95" s="80">
        <v>44761</v>
      </c>
      <c r="G95" s="34">
        <v>234665</v>
      </c>
      <c r="H95" s="34" t="s">
        <v>1785</v>
      </c>
      <c r="I95" s="112" t="s">
        <v>1781</v>
      </c>
      <c r="J95" s="117" t="s">
        <v>395</v>
      </c>
      <c r="U95" s="34"/>
      <c r="V95" s="34"/>
      <c r="W95" s="34"/>
      <c r="X95" s="34"/>
      <c r="Y95" s="268" t="s">
        <v>1791</v>
      </c>
      <c r="Z95" s="267"/>
      <c r="AA95" s="268"/>
      <c r="AB95" s="267"/>
      <c r="AC95" s="267"/>
      <c r="AD95" s="267"/>
      <c r="AE95" s="267"/>
      <c r="AF95" s="267"/>
      <c r="AG95" s="117" t="s">
        <v>50</v>
      </c>
    </row>
    <row r="96" spans="5:34" ht="30">
      <c r="E96" s="112" t="s">
        <v>337</v>
      </c>
      <c r="F96" s="158">
        <v>44761</v>
      </c>
      <c r="G96" s="112">
        <v>234420</v>
      </c>
      <c r="H96" s="112" t="s">
        <v>678</v>
      </c>
      <c r="I96" s="112" t="s">
        <v>1786</v>
      </c>
      <c r="J96" s="117" t="s">
        <v>395</v>
      </c>
      <c r="U96" s="34"/>
      <c r="V96" s="34"/>
      <c r="W96" s="34"/>
      <c r="X96" s="34"/>
      <c r="Y96" s="265" t="s">
        <v>1795</v>
      </c>
      <c r="Z96" s="265"/>
      <c r="AA96" s="268"/>
      <c r="AB96" s="268"/>
      <c r="AC96" s="268"/>
      <c r="AD96" s="268"/>
      <c r="AE96" s="268"/>
      <c r="AF96" s="268"/>
      <c r="AG96" s="89" t="s">
        <v>50</v>
      </c>
    </row>
    <row r="97" spans="5:33">
      <c r="E97" s="34" t="s">
        <v>337</v>
      </c>
      <c r="F97" s="80">
        <v>44761</v>
      </c>
      <c r="G97" s="34">
        <v>234272</v>
      </c>
      <c r="H97" s="34" t="s">
        <v>1787</v>
      </c>
      <c r="I97" s="34" t="s">
        <v>1788</v>
      </c>
      <c r="J97" s="89" t="s">
        <v>395</v>
      </c>
      <c r="U97" s="34"/>
      <c r="V97" s="34"/>
      <c r="W97" s="34"/>
      <c r="X97" s="34"/>
      <c r="Y97" s="89" t="s">
        <v>1448</v>
      </c>
      <c r="Z97" s="89" t="s">
        <v>50</v>
      </c>
      <c r="AA97" s="268"/>
      <c r="AB97" s="268"/>
      <c r="AC97" s="268"/>
      <c r="AD97" s="268"/>
      <c r="AE97" s="268"/>
      <c r="AF97" s="268"/>
      <c r="AG97" s="89" t="s">
        <v>50</v>
      </c>
    </row>
    <row r="98" spans="5:33">
      <c r="E98" s="34" t="s">
        <v>834</v>
      </c>
      <c r="F98" s="80">
        <v>44761</v>
      </c>
      <c r="G98" s="34">
        <v>234606</v>
      </c>
      <c r="H98" s="34" t="s">
        <v>1065</v>
      </c>
      <c r="I98" s="34" t="s">
        <v>1663</v>
      </c>
      <c r="J98" s="89" t="s">
        <v>395</v>
      </c>
      <c r="U98" s="34"/>
      <c r="V98" s="34"/>
      <c r="W98" s="34"/>
      <c r="X98" s="34"/>
      <c r="Y98" s="89" t="s">
        <v>1789</v>
      </c>
      <c r="Z98" s="89" t="s">
        <v>50</v>
      </c>
      <c r="AA98" s="268"/>
      <c r="AB98" s="268"/>
      <c r="AC98" s="268"/>
      <c r="AD98" s="268"/>
      <c r="AE98" s="268"/>
      <c r="AF98" s="268"/>
      <c r="AG98" s="89" t="s">
        <v>50</v>
      </c>
    </row>
    <row r="99" spans="5:33">
      <c r="E99" s="34" t="s">
        <v>834</v>
      </c>
      <c r="F99" s="80">
        <v>44762</v>
      </c>
      <c r="G99" s="34">
        <v>234983</v>
      </c>
      <c r="H99" s="34" t="s">
        <v>1511</v>
      </c>
      <c r="I99" s="34" t="s">
        <v>1790</v>
      </c>
      <c r="J99" s="89" t="s">
        <v>1479</v>
      </c>
      <c r="U99" s="31"/>
      <c r="V99" s="31"/>
      <c r="W99" s="34"/>
      <c r="X99" s="34"/>
      <c r="Y99" s="89" t="s">
        <v>1411</v>
      </c>
      <c r="Z99" s="89"/>
      <c r="AA99" s="268" t="s">
        <v>1448</v>
      </c>
      <c r="AB99" s="268" t="s">
        <v>1471</v>
      </c>
      <c r="AC99" s="268"/>
      <c r="AD99" s="268"/>
      <c r="AE99" s="268"/>
      <c r="AF99" s="268"/>
      <c r="AG99" s="89" t="s">
        <v>50</v>
      </c>
    </row>
    <row r="100" spans="5:33">
      <c r="E100" s="34" t="s">
        <v>337</v>
      </c>
      <c r="F100" s="80">
        <v>44762</v>
      </c>
      <c r="G100" s="34">
        <v>234940</v>
      </c>
      <c r="H100" s="34" t="s">
        <v>926</v>
      </c>
      <c r="I100" s="34" t="s">
        <v>1792</v>
      </c>
      <c r="J100" s="89" t="s">
        <v>395</v>
      </c>
      <c r="U100" s="180"/>
      <c r="V100" s="180"/>
      <c r="W100" s="119"/>
      <c r="X100" s="119"/>
      <c r="Y100" s="127" t="s">
        <v>1793</v>
      </c>
      <c r="Z100" s="119"/>
      <c r="AA100" s="268" t="s">
        <v>1402</v>
      </c>
      <c r="AB100" s="268"/>
      <c r="AC100" s="268"/>
      <c r="AD100" s="268"/>
      <c r="AE100" s="268" t="s">
        <v>50</v>
      </c>
      <c r="AF100" s="268"/>
      <c r="AG100" s="89" t="s">
        <v>50</v>
      </c>
    </row>
    <row r="101" spans="5:33">
      <c r="E101" s="34" t="s">
        <v>834</v>
      </c>
      <c r="F101" s="80">
        <v>44762</v>
      </c>
      <c r="G101" s="34">
        <v>234212</v>
      </c>
      <c r="H101" s="34" t="s">
        <v>1621</v>
      </c>
      <c r="I101" s="34" t="s">
        <v>1794</v>
      </c>
      <c r="J101" s="89" t="s">
        <v>395</v>
      </c>
      <c r="T101" s="34"/>
      <c r="U101" s="34"/>
      <c r="V101" s="34"/>
      <c r="W101" s="34"/>
      <c r="X101" s="34"/>
      <c r="Y101" s="89" t="s">
        <v>1801</v>
      </c>
      <c r="Z101" s="89" t="s">
        <v>395</v>
      </c>
      <c r="AA101" s="268"/>
      <c r="AB101" s="268"/>
      <c r="AC101" s="268"/>
      <c r="AD101" s="268"/>
      <c r="AE101" s="268"/>
      <c r="AF101" s="268"/>
      <c r="AG101" s="89" t="s">
        <v>50</v>
      </c>
    </row>
    <row r="102" spans="5:33">
      <c r="E102" s="34" t="s">
        <v>525</v>
      </c>
      <c r="F102" s="80">
        <v>44762</v>
      </c>
      <c r="G102" s="34">
        <v>235044</v>
      </c>
      <c r="H102" s="34" t="s">
        <v>1796</v>
      </c>
      <c r="I102" s="34" t="s">
        <v>1797</v>
      </c>
      <c r="J102" s="89" t="s">
        <v>395</v>
      </c>
      <c r="U102" s="112"/>
      <c r="V102" s="112"/>
      <c r="W102" s="112"/>
      <c r="X102" s="112"/>
      <c r="Y102" s="117" t="s">
        <v>1784</v>
      </c>
      <c r="Z102" s="117" t="s">
        <v>1813</v>
      </c>
      <c r="AA102" s="268"/>
      <c r="AB102" s="267"/>
      <c r="AC102" s="265"/>
      <c r="AD102" s="267"/>
      <c r="AE102" s="267"/>
      <c r="AF102" s="267"/>
      <c r="AG102" s="117" t="s">
        <v>50</v>
      </c>
    </row>
    <row r="103" spans="5:33">
      <c r="E103" s="112" t="s">
        <v>337</v>
      </c>
      <c r="F103" s="158">
        <v>44762</v>
      </c>
      <c r="G103" s="112">
        <v>235070</v>
      </c>
      <c r="H103" s="112" t="s">
        <v>1799</v>
      </c>
      <c r="I103" s="112" t="s">
        <v>1800</v>
      </c>
      <c r="J103" s="117" t="s">
        <v>1712</v>
      </c>
      <c r="T103" s="34"/>
      <c r="U103" s="34"/>
      <c r="V103" s="34"/>
      <c r="W103" s="34"/>
      <c r="X103" s="34"/>
      <c r="Y103" s="89" t="s">
        <v>50</v>
      </c>
      <c r="Z103" s="34"/>
      <c r="AA103" s="268"/>
      <c r="AB103" s="268"/>
      <c r="AC103" s="265"/>
      <c r="AD103" s="265"/>
      <c r="AE103" s="265"/>
      <c r="AF103" s="265"/>
      <c r="AG103" s="89" t="s">
        <v>50</v>
      </c>
    </row>
    <row r="104" spans="5:33" ht="75">
      <c r="E104" s="34" t="s">
        <v>337</v>
      </c>
      <c r="F104" s="80">
        <v>44764</v>
      </c>
      <c r="G104" s="34">
        <v>235136</v>
      </c>
      <c r="H104" s="34" t="s">
        <v>684</v>
      </c>
      <c r="I104" s="34" t="s">
        <v>1802</v>
      </c>
      <c r="J104" s="89" t="s">
        <v>395</v>
      </c>
      <c r="U104" s="119"/>
      <c r="V104" s="119"/>
      <c r="W104" s="119"/>
      <c r="X104" s="119"/>
      <c r="Y104" s="127"/>
      <c r="Z104" s="268" t="s">
        <v>1814</v>
      </c>
      <c r="AA104" s="268"/>
      <c r="AB104" s="267"/>
      <c r="AC104" s="265"/>
      <c r="AD104" s="267"/>
      <c r="AE104" s="267"/>
      <c r="AF104" s="267"/>
      <c r="AG104" s="117" t="s">
        <v>50</v>
      </c>
    </row>
    <row r="105" spans="5:33">
      <c r="E105" s="34" t="s">
        <v>834</v>
      </c>
      <c r="F105" s="80">
        <v>44764</v>
      </c>
      <c r="G105" s="34">
        <v>235534</v>
      </c>
      <c r="H105" s="34" t="s">
        <v>1803</v>
      </c>
      <c r="I105" s="34" t="s">
        <v>1804</v>
      </c>
      <c r="J105" s="89" t="s">
        <v>1712</v>
      </c>
      <c r="U105" s="31"/>
      <c r="V105" s="31"/>
      <c r="W105" s="34"/>
      <c r="X105" s="34"/>
      <c r="Y105" s="89"/>
      <c r="Z105" s="34" t="s">
        <v>1805</v>
      </c>
      <c r="AA105" s="268" t="s">
        <v>1448</v>
      </c>
      <c r="AB105" s="268"/>
      <c r="AC105" s="265"/>
      <c r="AD105" s="265"/>
      <c r="AE105" s="265"/>
      <c r="AF105" s="265"/>
      <c r="AG105" s="89" t="s">
        <v>50</v>
      </c>
    </row>
    <row r="106" spans="5:33">
      <c r="E106" s="34" t="s">
        <v>834</v>
      </c>
      <c r="F106" s="80">
        <v>44764</v>
      </c>
      <c r="G106" s="34">
        <v>235463</v>
      </c>
      <c r="H106" s="34" t="s">
        <v>1807</v>
      </c>
      <c r="I106" s="34" t="s">
        <v>1808</v>
      </c>
      <c r="J106" s="89" t="s">
        <v>1712</v>
      </c>
      <c r="U106" s="31"/>
      <c r="V106" s="31"/>
      <c r="W106" s="34"/>
      <c r="X106" s="34"/>
      <c r="Y106" s="89"/>
      <c r="Z106" s="34" t="s">
        <v>1411</v>
      </c>
      <c r="AA106" s="268" t="s">
        <v>1448</v>
      </c>
      <c r="AB106" s="268"/>
      <c r="AC106" s="265"/>
      <c r="AD106" s="265"/>
      <c r="AE106" s="265"/>
      <c r="AF106" s="265"/>
      <c r="AG106" s="89" t="s">
        <v>50</v>
      </c>
    </row>
    <row r="107" spans="5:33">
      <c r="E107" s="34" t="s">
        <v>834</v>
      </c>
      <c r="F107" s="80">
        <v>44764</v>
      </c>
      <c r="G107" s="34">
        <v>235344</v>
      </c>
      <c r="H107" s="34" t="s">
        <v>1809</v>
      </c>
      <c r="I107" s="34" t="s">
        <v>1810</v>
      </c>
      <c r="J107" s="89" t="s">
        <v>395</v>
      </c>
      <c r="U107" s="89"/>
      <c r="V107" s="89"/>
      <c r="W107" s="89"/>
      <c r="X107" s="89"/>
      <c r="Y107" s="89"/>
      <c r="Z107" s="89" t="s">
        <v>1448</v>
      </c>
      <c r="AA107" s="268"/>
      <c r="AB107" s="268"/>
      <c r="AC107" s="265"/>
      <c r="AD107" s="265"/>
      <c r="AE107" s="265"/>
      <c r="AF107" s="265"/>
      <c r="AG107" s="89" t="s">
        <v>50</v>
      </c>
    </row>
    <row r="108" spans="5:33">
      <c r="E108" s="34" t="s">
        <v>834</v>
      </c>
      <c r="F108" s="80">
        <v>44764</v>
      </c>
      <c r="G108" s="34">
        <v>234998</v>
      </c>
      <c r="H108" s="34" t="s">
        <v>1811</v>
      </c>
      <c r="I108" s="34" t="s">
        <v>1812</v>
      </c>
      <c r="J108" s="89" t="s">
        <v>395</v>
      </c>
      <c r="U108" s="89"/>
      <c r="V108" s="89"/>
      <c r="W108" s="89"/>
      <c r="X108" s="89"/>
      <c r="Y108" s="127"/>
      <c r="Z108" s="127" t="s">
        <v>1448</v>
      </c>
      <c r="AA108" s="268" t="s">
        <v>1471</v>
      </c>
      <c r="AB108" s="268"/>
      <c r="AC108" s="265"/>
      <c r="AD108" s="265"/>
      <c r="AE108" s="265"/>
      <c r="AF108" s="265"/>
      <c r="AG108" s="89" t="s">
        <v>50</v>
      </c>
    </row>
    <row r="109" spans="5:33" ht="30">
      <c r="E109" s="34" t="s">
        <v>834</v>
      </c>
      <c r="F109" s="80">
        <v>44767</v>
      </c>
      <c r="G109" s="34">
        <v>236629</v>
      </c>
      <c r="H109" s="34" t="s">
        <v>1816</v>
      </c>
      <c r="I109" s="34" t="s">
        <v>1817</v>
      </c>
      <c r="J109" s="89" t="s">
        <v>395</v>
      </c>
      <c r="Y109" s="31"/>
      <c r="Z109" s="31"/>
      <c r="AA109" s="34"/>
      <c r="AB109" s="34" t="s">
        <v>1818</v>
      </c>
      <c r="AC109" s="265"/>
      <c r="AD109" s="265" t="s">
        <v>1838</v>
      </c>
      <c r="AE109" s="265" t="s">
        <v>50</v>
      </c>
      <c r="AF109" s="265"/>
      <c r="AG109" s="89" t="s">
        <v>50</v>
      </c>
    </row>
    <row r="110" spans="5:33" ht="45">
      <c r="E110" s="112" t="s">
        <v>343</v>
      </c>
      <c r="F110" s="158">
        <v>44767</v>
      </c>
      <c r="G110" s="112">
        <v>236567</v>
      </c>
      <c r="H110" s="112" t="s">
        <v>1633</v>
      </c>
      <c r="I110" s="112" t="s">
        <v>1819</v>
      </c>
      <c r="J110" s="89" t="s">
        <v>395</v>
      </c>
      <c r="Y110" s="34"/>
      <c r="Z110" s="208"/>
      <c r="AA110" s="34"/>
      <c r="AB110" s="265" t="s">
        <v>1823</v>
      </c>
      <c r="AC110" s="265"/>
      <c r="AD110" s="265"/>
      <c r="AE110" s="265"/>
      <c r="AF110" s="265"/>
      <c r="AG110" s="89" t="s">
        <v>50</v>
      </c>
    </row>
    <row r="111" spans="5:33">
      <c r="E111" s="34" t="s">
        <v>834</v>
      </c>
      <c r="F111" s="80">
        <v>44767</v>
      </c>
      <c r="G111" s="34">
        <v>235886</v>
      </c>
      <c r="H111" s="34" t="s">
        <v>467</v>
      </c>
      <c r="I111" s="34" t="s">
        <v>1389</v>
      </c>
      <c r="J111" s="89" t="s">
        <v>395</v>
      </c>
      <c r="Y111" s="31"/>
      <c r="Z111" s="220"/>
      <c r="AA111" s="34"/>
      <c r="AB111" s="34"/>
      <c r="AC111" s="265" t="s">
        <v>1448</v>
      </c>
      <c r="AD111" s="265"/>
      <c r="AE111" s="265" t="s">
        <v>50</v>
      </c>
      <c r="AF111" s="265"/>
      <c r="AG111" s="89" t="s">
        <v>50</v>
      </c>
    </row>
    <row r="112" spans="5:33">
      <c r="E112" s="34" t="s">
        <v>834</v>
      </c>
      <c r="F112" s="80">
        <v>44768</v>
      </c>
      <c r="G112" s="34">
        <v>237247</v>
      </c>
      <c r="H112" s="34" t="s">
        <v>1832</v>
      </c>
      <c r="I112" s="34" t="s">
        <v>1833</v>
      </c>
      <c r="J112" s="89" t="s">
        <v>395</v>
      </c>
      <c r="Y112" s="34"/>
      <c r="Z112" s="208"/>
      <c r="AA112" s="34"/>
      <c r="AB112" s="34"/>
      <c r="AC112" s="265" t="s">
        <v>1448</v>
      </c>
      <c r="AD112" s="265" t="s">
        <v>395</v>
      </c>
      <c r="AE112" s="265" t="s">
        <v>1593</v>
      </c>
      <c r="AF112" s="265"/>
      <c r="AG112" s="89" t="s">
        <v>50</v>
      </c>
    </row>
    <row r="113" spans="2:33">
      <c r="E113" s="34" t="s">
        <v>834</v>
      </c>
      <c r="F113" s="80">
        <v>44768</v>
      </c>
      <c r="G113" s="34">
        <v>236951</v>
      </c>
      <c r="H113" s="34" t="s">
        <v>1234</v>
      </c>
      <c r="I113" s="34" t="s">
        <v>1834</v>
      </c>
      <c r="J113" s="89" t="s">
        <v>395</v>
      </c>
      <c r="Y113" s="34"/>
      <c r="Z113" s="208"/>
      <c r="AA113" s="34"/>
      <c r="AB113" s="34"/>
      <c r="AC113" s="265" t="s">
        <v>1448</v>
      </c>
      <c r="AD113" s="265"/>
      <c r="AE113" s="265"/>
      <c r="AF113" s="265"/>
      <c r="AG113" s="89" t="s">
        <v>50</v>
      </c>
    </row>
    <row r="114" spans="2:33" ht="30">
      <c r="E114" s="34" t="s">
        <v>834</v>
      </c>
      <c r="F114" s="80">
        <v>44769</v>
      </c>
      <c r="G114" s="34">
        <v>236754</v>
      </c>
      <c r="H114" s="34" t="s">
        <v>1803</v>
      </c>
      <c r="I114" s="34" t="s">
        <v>1833</v>
      </c>
      <c r="J114" s="34" t="s">
        <v>395</v>
      </c>
      <c r="AA114" s="34"/>
      <c r="AB114" s="34"/>
      <c r="AC114" s="34"/>
      <c r="AD114" s="265" t="s">
        <v>1837</v>
      </c>
      <c r="AE114" s="265" t="s">
        <v>50</v>
      </c>
      <c r="AF114" s="265"/>
      <c r="AG114" s="89" t="s">
        <v>50</v>
      </c>
    </row>
    <row r="115" spans="2:33">
      <c r="E115" s="34" t="s">
        <v>525</v>
      </c>
      <c r="F115" s="80">
        <v>44769</v>
      </c>
      <c r="G115" s="34">
        <v>237748</v>
      </c>
      <c r="H115" s="34" t="s">
        <v>1582</v>
      </c>
      <c r="I115" s="34" t="s">
        <v>1835</v>
      </c>
      <c r="J115" s="89" t="s">
        <v>395</v>
      </c>
      <c r="AA115" s="34"/>
      <c r="AB115" s="34"/>
      <c r="AC115" s="34"/>
      <c r="AD115" s="89" t="s">
        <v>1836</v>
      </c>
      <c r="AE115" s="89"/>
      <c r="AF115" s="89"/>
      <c r="AG115" s="89" t="s">
        <v>50</v>
      </c>
    </row>
    <row r="116" spans="2:33">
      <c r="E116" s="119" t="s">
        <v>525</v>
      </c>
      <c r="F116" s="118">
        <v>44770</v>
      </c>
      <c r="G116" s="119">
        <v>237944</v>
      </c>
      <c r="H116" s="119" t="s">
        <v>1579</v>
      </c>
      <c r="I116" s="119" t="s">
        <v>1839</v>
      </c>
      <c r="J116" s="127" t="s">
        <v>395</v>
      </c>
      <c r="AA116" s="34"/>
      <c r="AB116" s="34"/>
      <c r="AC116" s="34"/>
      <c r="AD116" s="89"/>
      <c r="AE116" s="89" t="s">
        <v>1448</v>
      </c>
      <c r="AF116" s="89" t="s">
        <v>395</v>
      </c>
      <c r="AG116" s="89" t="s">
        <v>50</v>
      </c>
    </row>
    <row r="117" spans="2:33">
      <c r="B117" s="1"/>
      <c r="C117" s="1"/>
      <c r="D117" s="1"/>
      <c r="E117" s="34" t="s">
        <v>343</v>
      </c>
      <c r="F117" s="80">
        <v>44770</v>
      </c>
      <c r="G117" s="34">
        <v>237939</v>
      </c>
      <c r="H117" s="34" t="s">
        <v>1840</v>
      </c>
      <c r="I117" s="34" t="s">
        <v>1841</v>
      </c>
      <c r="J117" s="89" t="s">
        <v>395</v>
      </c>
      <c r="AA117" s="34"/>
      <c r="AB117" s="34"/>
      <c r="AC117" s="34"/>
      <c r="AD117" s="34"/>
      <c r="AE117" s="89" t="s">
        <v>1842</v>
      </c>
      <c r="AF117" s="89" t="s">
        <v>50</v>
      </c>
      <c r="AG117" s="89" t="s">
        <v>50</v>
      </c>
    </row>
    <row r="118" spans="2:33">
      <c r="B118" s="1"/>
      <c r="C118" s="1"/>
      <c r="D118" s="1"/>
      <c r="E118" s="34" t="s">
        <v>337</v>
      </c>
      <c r="F118" s="80">
        <v>44772</v>
      </c>
      <c r="G118" s="34">
        <v>238475</v>
      </c>
      <c r="H118" s="34" t="s">
        <v>1589</v>
      </c>
      <c r="I118" s="34" t="s">
        <v>1620</v>
      </c>
      <c r="J118" s="89" t="s">
        <v>395</v>
      </c>
      <c r="AA118" s="34"/>
      <c r="AB118" s="34"/>
      <c r="AC118" s="34"/>
      <c r="AD118" s="34"/>
      <c r="AE118" s="34"/>
      <c r="AF118" s="34" t="s">
        <v>1467</v>
      </c>
      <c r="AG118" s="117" t="s">
        <v>50</v>
      </c>
    </row>
    <row r="119" spans="2:33">
      <c r="E119" s="34" t="s">
        <v>834</v>
      </c>
      <c r="F119" s="80">
        <v>44772</v>
      </c>
      <c r="G119" s="34">
        <v>238145</v>
      </c>
      <c r="H119" s="34" t="s">
        <v>1511</v>
      </c>
      <c r="I119" s="34" t="s">
        <v>1843</v>
      </c>
      <c r="J119" s="89" t="s">
        <v>395</v>
      </c>
      <c r="AA119" s="34"/>
      <c r="AB119" s="34"/>
      <c r="AC119" s="34"/>
      <c r="AD119" s="34"/>
      <c r="AE119" s="34"/>
      <c r="AF119" s="34" t="s">
        <v>1801</v>
      </c>
      <c r="AG119" s="117" t="s">
        <v>50</v>
      </c>
    </row>
    <row r="120" spans="2:33">
      <c r="E120" s="34" t="s">
        <v>337</v>
      </c>
      <c r="F120" s="80">
        <v>44772</v>
      </c>
      <c r="G120" s="34">
        <v>237946</v>
      </c>
      <c r="H120" s="34" t="s">
        <v>507</v>
      </c>
      <c r="I120" s="34" t="s">
        <v>1844</v>
      </c>
      <c r="J120" s="89" t="s">
        <v>395</v>
      </c>
      <c r="AA120" s="34"/>
      <c r="AB120" s="34"/>
      <c r="AC120" s="34"/>
      <c r="AD120" s="34"/>
      <c r="AE120" s="34"/>
      <c r="AF120" s="89" t="s">
        <v>1845</v>
      </c>
      <c r="AG120" s="110" t="s">
        <v>50</v>
      </c>
    </row>
  </sheetData>
  <hyperlinks>
    <hyperlink ref="H19" r:id="rId1" display="https://olympus.mygreatlearning.com/accounts/1/users/3738048" xr:uid="{483D49D4-D243-4230-AD80-ED61AFC0FAE0}"/>
  </hyperlinks>
  <pageMargins left="0.7" right="0.7" top="0.75" bottom="0.75" header="0.3" footer="0.3"/>
  <pageSetup orientation="portrait" horizontalDpi="300" verticalDpi="3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9B88F-0FEA-42D9-93FB-A02B7A94C9D9}">
  <dimension ref="B6:AK120"/>
  <sheetViews>
    <sheetView topLeftCell="E7" zoomScale="96" zoomScaleNormal="96" workbookViewId="0">
      <pane xSplit="7605" ySplit="1155" topLeftCell="AD77" activePane="bottomLeft"/>
      <selection activeCell="E4" sqref="E4:J8"/>
      <selection pane="topRight" activeCell="AH7" sqref="AH7"/>
      <selection pane="bottomLeft" activeCell="G64" sqref="G64"/>
      <selection pane="bottomRight" activeCell="AK62" sqref="AK62"/>
    </sheetView>
  </sheetViews>
  <sheetFormatPr defaultRowHeight="15"/>
  <cols>
    <col min="5" max="5" width="13.140625" customWidth="1"/>
    <col min="6" max="6" width="9.85546875" customWidth="1"/>
    <col min="7" max="7" width="7.42578125" customWidth="1"/>
    <col min="8" max="8" width="14.7109375" customWidth="1"/>
    <col min="9" max="9" width="15.42578125" customWidth="1"/>
    <col min="10" max="10" width="11" customWidth="1"/>
    <col min="11" max="11" width="11.140625" customWidth="1"/>
    <col min="12" max="23" width="13" customWidth="1"/>
    <col min="24" max="34" width="14.5703125" customWidth="1"/>
    <col min="35" max="35" width="11.140625" customWidth="1"/>
  </cols>
  <sheetData>
    <row r="6" spans="5:37">
      <c r="J6" s="226" t="s">
        <v>0</v>
      </c>
      <c r="K6" s="125"/>
      <c r="L6" s="125"/>
      <c r="M6" s="125"/>
      <c r="N6" s="125"/>
      <c r="O6" s="125"/>
      <c r="P6" s="125"/>
      <c r="Q6" s="125"/>
      <c r="R6" s="125"/>
      <c r="S6" s="125"/>
      <c r="T6" s="125"/>
      <c r="U6" s="125"/>
      <c r="V6" s="125"/>
      <c r="W6" s="125"/>
      <c r="X6" s="125"/>
      <c r="Y6" s="125"/>
      <c r="Z6" s="125"/>
      <c r="AA6" s="125"/>
      <c r="AB6" s="125"/>
      <c r="AC6" s="125"/>
      <c r="AD6" s="125"/>
      <c r="AE6" s="125"/>
      <c r="AF6" s="125"/>
      <c r="AG6" s="125"/>
      <c r="AH6" s="125"/>
    </row>
    <row r="7" spans="5:37" ht="45">
      <c r="E7" s="3" t="s">
        <v>15</v>
      </c>
      <c r="F7" s="263" t="s">
        <v>340</v>
      </c>
      <c r="G7" s="3" t="s">
        <v>257</v>
      </c>
      <c r="H7" s="3" t="s">
        <v>11</v>
      </c>
      <c r="I7" s="3" t="s">
        <v>43</v>
      </c>
      <c r="J7" s="212" t="s">
        <v>259</v>
      </c>
      <c r="K7" s="258">
        <v>44774</v>
      </c>
      <c r="L7" s="258">
        <v>44775</v>
      </c>
      <c r="M7" s="258">
        <v>44776</v>
      </c>
      <c r="N7" s="258">
        <v>44778</v>
      </c>
      <c r="O7" s="258">
        <v>44781</v>
      </c>
      <c r="P7" s="258">
        <v>44782</v>
      </c>
      <c r="Q7" s="258">
        <v>44783</v>
      </c>
      <c r="R7" s="258">
        <v>44784</v>
      </c>
      <c r="S7" s="258">
        <v>44785</v>
      </c>
      <c r="T7" s="258">
        <v>44786</v>
      </c>
      <c r="U7" s="258">
        <v>44789</v>
      </c>
      <c r="V7" s="258">
        <v>44790</v>
      </c>
      <c r="W7" s="258">
        <v>44791</v>
      </c>
      <c r="X7" s="258">
        <v>44792</v>
      </c>
      <c r="Y7" s="258">
        <v>44793</v>
      </c>
      <c r="Z7" s="258">
        <v>44795</v>
      </c>
      <c r="AA7" s="258">
        <v>44796</v>
      </c>
      <c r="AB7" s="279" t="s">
        <v>1963</v>
      </c>
      <c r="AC7" s="279">
        <v>44798</v>
      </c>
      <c r="AD7" s="279">
        <v>44799</v>
      </c>
      <c r="AE7" s="279">
        <v>44802</v>
      </c>
      <c r="AF7" s="279">
        <v>44803</v>
      </c>
      <c r="AG7" s="279" t="s">
        <v>2003</v>
      </c>
      <c r="AH7" s="279">
        <v>44806</v>
      </c>
      <c r="AI7" s="258" t="s">
        <v>258</v>
      </c>
      <c r="AJ7" s="258"/>
      <c r="AK7" s="1"/>
    </row>
    <row r="8" spans="5:37">
      <c r="E8" s="34" t="s">
        <v>855</v>
      </c>
      <c r="F8" s="80" t="s">
        <v>1846</v>
      </c>
      <c r="G8" s="34">
        <v>238506</v>
      </c>
      <c r="H8" s="34" t="s">
        <v>1847</v>
      </c>
      <c r="I8" s="34" t="s">
        <v>1848</v>
      </c>
      <c r="J8" s="192" t="s">
        <v>395</v>
      </c>
      <c r="K8" s="192" t="s">
        <v>395</v>
      </c>
      <c r="L8" s="192"/>
      <c r="M8" s="192" t="s">
        <v>50</v>
      </c>
      <c r="N8" s="192"/>
      <c r="O8" s="192"/>
      <c r="P8" s="192"/>
      <c r="Q8" s="192"/>
      <c r="R8" s="192"/>
      <c r="S8" s="192"/>
      <c r="T8" s="192"/>
      <c r="U8" s="192"/>
      <c r="V8" s="192"/>
      <c r="W8" s="192"/>
      <c r="X8" s="192"/>
      <c r="Y8" s="192"/>
      <c r="Z8" s="192"/>
      <c r="AA8" s="89"/>
      <c r="AB8" s="89"/>
      <c r="AC8" s="89"/>
      <c r="AD8" s="89"/>
      <c r="AE8" s="89"/>
      <c r="AF8" s="89"/>
      <c r="AG8" s="89"/>
      <c r="AH8" s="89"/>
      <c r="AI8" s="89" t="s">
        <v>50</v>
      </c>
      <c r="AJ8" s="1"/>
      <c r="AK8" s="1"/>
    </row>
    <row r="9" spans="5:37" ht="45">
      <c r="E9" s="34" t="s">
        <v>339</v>
      </c>
      <c r="F9" s="80">
        <v>44775</v>
      </c>
      <c r="G9" s="34">
        <v>240099</v>
      </c>
      <c r="H9" s="34" t="s">
        <v>1719</v>
      </c>
      <c r="I9" s="34" t="s">
        <v>1610</v>
      </c>
      <c r="J9" s="192" t="s">
        <v>395</v>
      </c>
      <c r="K9" s="277"/>
      <c r="L9" s="192" t="s">
        <v>1351</v>
      </c>
      <c r="M9" s="192" t="s">
        <v>1884</v>
      </c>
      <c r="N9" s="192" t="s">
        <v>395</v>
      </c>
      <c r="O9" s="192" t="s">
        <v>50</v>
      </c>
      <c r="P9" s="192"/>
      <c r="Q9" s="192"/>
      <c r="R9" s="192"/>
      <c r="S9" s="192"/>
      <c r="T9" s="192"/>
      <c r="U9" s="192"/>
      <c r="V9" s="192"/>
      <c r="W9" s="192"/>
      <c r="X9" s="192"/>
      <c r="Y9" s="192"/>
      <c r="Z9" s="192"/>
      <c r="AA9" s="89"/>
      <c r="AB9" s="89"/>
      <c r="AC9" s="89"/>
      <c r="AD9" s="89"/>
      <c r="AE9" s="89"/>
      <c r="AF9" s="89"/>
      <c r="AG9" s="89"/>
      <c r="AH9" s="89"/>
      <c r="AI9" s="89" t="s">
        <v>50</v>
      </c>
      <c r="AJ9" s="1"/>
      <c r="AK9" s="1"/>
    </row>
    <row r="10" spans="5:37">
      <c r="E10" s="34" t="s">
        <v>339</v>
      </c>
      <c r="F10" s="80">
        <v>44775</v>
      </c>
      <c r="G10" s="34">
        <v>239998</v>
      </c>
      <c r="H10" s="34" t="s">
        <v>1849</v>
      </c>
      <c r="I10" s="34" t="s">
        <v>1850</v>
      </c>
      <c r="J10" s="192" t="s">
        <v>395</v>
      </c>
      <c r="K10" s="273"/>
      <c r="L10" s="265" t="s">
        <v>1448</v>
      </c>
      <c r="M10" s="34" t="s">
        <v>50</v>
      </c>
      <c r="N10" s="34"/>
      <c r="O10" s="34"/>
      <c r="P10" s="34"/>
      <c r="Q10" s="34"/>
      <c r="R10" s="34"/>
      <c r="S10" s="34"/>
      <c r="T10" s="34"/>
      <c r="U10" s="34"/>
      <c r="V10" s="34"/>
      <c r="W10" s="34"/>
      <c r="X10" s="34"/>
      <c r="Y10" s="34"/>
      <c r="Z10" s="34"/>
      <c r="AA10" s="89"/>
      <c r="AB10" s="89"/>
      <c r="AC10" s="89"/>
      <c r="AD10" s="89"/>
      <c r="AE10" s="89"/>
      <c r="AF10" s="89"/>
      <c r="AG10" s="89"/>
      <c r="AH10" s="89"/>
      <c r="AI10" s="89" t="s">
        <v>50</v>
      </c>
      <c r="AJ10" s="1"/>
      <c r="AK10" s="1"/>
    </row>
    <row r="11" spans="5:37">
      <c r="E11" s="34" t="s">
        <v>334</v>
      </c>
      <c r="F11" s="80">
        <v>44775</v>
      </c>
      <c r="G11" s="34">
        <v>239269</v>
      </c>
      <c r="H11" s="34" t="s">
        <v>1851</v>
      </c>
      <c r="I11" s="34" t="s">
        <v>1852</v>
      </c>
      <c r="J11" s="192" t="s">
        <v>395</v>
      </c>
      <c r="K11" s="273"/>
      <c r="L11" s="265" t="s">
        <v>1448</v>
      </c>
      <c r="M11" s="34" t="s">
        <v>50</v>
      </c>
      <c r="N11" s="34"/>
      <c r="O11" s="34"/>
      <c r="P11" s="34"/>
      <c r="Q11" s="34"/>
      <c r="R11" s="34"/>
      <c r="S11" s="34"/>
      <c r="T11" s="34"/>
      <c r="U11" s="34"/>
      <c r="V11" s="34"/>
      <c r="W11" s="34"/>
      <c r="X11" s="34"/>
      <c r="Y11" s="34"/>
      <c r="Z11" s="34"/>
      <c r="AA11" s="89"/>
      <c r="AB11" s="89"/>
      <c r="AC11" s="89"/>
      <c r="AD11" s="89"/>
      <c r="AE11" s="89"/>
      <c r="AF11" s="89"/>
      <c r="AG11" s="89"/>
      <c r="AH11" s="89"/>
      <c r="AI11" s="89" t="s">
        <v>50</v>
      </c>
      <c r="AJ11" s="1"/>
      <c r="AK11" s="1"/>
    </row>
    <row r="12" spans="5:37" ht="30">
      <c r="E12" s="34" t="s">
        <v>334</v>
      </c>
      <c r="F12" s="80">
        <v>44775</v>
      </c>
      <c r="G12" s="34">
        <v>239770</v>
      </c>
      <c r="H12" s="34" t="s">
        <v>782</v>
      </c>
      <c r="I12" s="34" t="s">
        <v>1852</v>
      </c>
      <c r="J12" s="192" t="s">
        <v>395</v>
      </c>
      <c r="K12" s="273"/>
      <c r="L12" s="265" t="s">
        <v>1801</v>
      </c>
      <c r="M12" s="34" t="s">
        <v>50</v>
      </c>
      <c r="N12" s="34"/>
      <c r="O12" s="34"/>
      <c r="P12" s="34"/>
      <c r="Q12" s="34"/>
      <c r="R12" s="34"/>
      <c r="S12" s="34"/>
      <c r="T12" s="34"/>
      <c r="U12" s="34"/>
      <c r="V12" s="34"/>
      <c r="W12" s="34"/>
      <c r="X12" s="34"/>
      <c r="Y12" s="34"/>
      <c r="Z12" s="34"/>
      <c r="AA12" s="89"/>
      <c r="AB12" s="89"/>
      <c r="AC12" s="89"/>
      <c r="AD12" s="89"/>
      <c r="AE12" s="89"/>
      <c r="AF12" s="89"/>
      <c r="AG12" s="89"/>
      <c r="AH12" s="89"/>
      <c r="AI12" s="89" t="s">
        <v>50</v>
      </c>
      <c r="AJ12" s="1"/>
      <c r="AK12" s="1"/>
    </row>
    <row r="13" spans="5:37">
      <c r="E13" s="34" t="s">
        <v>334</v>
      </c>
      <c r="F13" s="80">
        <v>44775</v>
      </c>
      <c r="G13" s="34">
        <v>239556</v>
      </c>
      <c r="H13" s="34" t="s">
        <v>1065</v>
      </c>
      <c r="I13" s="34" t="s">
        <v>1852</v>
      </c>
      <c r="J13" s="192" t="s">
        <v>395</v>
      </c>
      <c r="K13" s="273"/>
      <c r="L13" s="265" t="s">
        <v>1448</v>
      </c>
      <c r="M13" s="34" t="s">
        <v>50</v>
      </c>
      <c r="N13" s="34"/>
      <c r="O13" s="34"/>
      <c r="P13" s="34"/>
      <c r="Q13" s="34"/>
      <c r="R13" s="34"/>
      <c r="S13" s="34"/>
      <c r="T13" s="34"/>
      <c r="U13" s="34"/>
      <c r="V13" s="34"/>
      <c r="W13" s="34"/>
      <c r="X13" s="34"/>
      <c r="Y13" s="34"/>
      <c r="Z13" s="34"/>
      <c r="AA13" s="89"/>
      <c r="AB13" s="89"/>
      <c r="AC13" s="89"/>
      <c r="AD13" s="89"/>
      <c r="AE13" s="89"/>
      <c r="AF13" s="89"/>
      <c r="AG13" s="89"/>
      <c r="AH13" s="89"/>
      <c r="AI13" s="89" t="s">
        <v>50</v>
      </c>
      <c r="AJ13" s="1"/>
      <c r="AK13" s="1"/>
    </row>
    <row r="14" spans="5:37" ht="45">
      <c r="E14" s="34" t="s">
        <v>343</v>
      </c>
      <c r="F14" s="80">
        <v>44775</v>
      </c>
      <c r="G14" s="34">
        <v>239283</v>
      </c>
      <c r="H14" s="34" t="s">
        <v>1853</v>
      </c>
      <c r="I14" s="34" t="s">
        <v>1854</v>
      </c>
      <c r="J14" s="34" t="s">
        <v>395</v>
      </c>
      <c r="K14" s="1"/>
      <c r="L14" s="192" t="s">
        <v>1855</v>
      </c>
      <c r="M14" s="192" t="s">
        <v>1883</v>
      </c>
      <c r="N14" s="192" t="s">
        <v>50</v>
      </c>
      <c r="O14" s="192"/>
      <c r="P14" s="192"/>
      <c r="Q14" s="192"/>
      <c r="R14" s="192"/>
      <c r="S14" s="192"/>
      <c r="T14" s="192"/>
      <c r="U14" s="192"/>
      <c r="V14" s="192"/>
      <c r="W14" s="192"/>
      <c r="X14" s="192"/>
      <c r="Y14" s="192"/>
      <c r="Z14" s="192" t="s">
        <v>395</v>
      </c>
      <c r="AA14" s="89"/>
      <c r="AB14" s="89"/>
      <c r="AC14" s="89"/>
      <c r="AD14" s="89"/>
      <c r="AE14" s="89"/>
      <c r="AF14" s="89"/>
      <c r="AG14" s="89"/>
      <c r="AH14" s="89"/>
      <c r="AI14" s="88" t="s">
        <v>1432</v>
      </c>
      <c r="AJ14" s="1"/>
      <c r="AK14" s="1"/>
    </row>
    <row r="15" spans="5:37" ht="30">
      <c r="E15" s="34" t="s">
        <v>337</v>
      </c>
      <c r="F15" s="80">
        <v>44776</v>
      </c>
      <c r="G15" s="34">
        <v>240321</v>
      </c>
      <c r="H15" s="34" t="s">
        <v>1205</v>
      </c>
      <c r="I15" s="34" t="s">
        <v>443</v>
      </c>
      <c r="J15" s="192" t="s">
        <v>1712</v>
      </c>
      <c r="K15" s="1"/>
      <c r="L15" s="265"/>
      <c r="M15" s="112" t="s">
        <v>1411</v>
      </c>
      <c r="N15" s="112"/>
      <c r="O15" s="112"/>
      <c r="P15" s="112"/>
      <c r="Q15" s="112"/>
      <c r="R15" s="112"/>
      <c r="S15" s="112"/>
      <c r="T15" s="112"/>
      <c r="U15" s="112"/>
      <c r="V15" s="112"/>
      <c r="W15" s="112"/>
      <c r="X15" s="112"/>
      <c r="Y15" s="112"/>
      <c r="Z15" s="112"/>
      <c r="AA15" s="89"/>
      <c r="AB15" s="89"/>
      <c r="AC15" s="89"/>
      <c r="AD15" s="89"/>
      <c r="AE15" s="89"/>
      <c r="AF15" s="89"/>
      <c r="AG15" s="89"/>
      <c r="AH15" s="89"/>
      <c r="AI15" s="88" t="s">
        <v>1856</v>
      </c>
      <c r="AJ15" s="1"/>
      <c r="AK15" s="1"/>
    </row>
    <row r="16" spans="5:37" ht="45">
      <c r="E16" s="34" t="s">
        <v>834</v>
      </c>
      <c r="F16" s="80">
        <v>44782</v>
      </c>
      <c r="G16" s="34">
        <v>242584</v>
      </c>
      <c r="H16" s="34" t="s">
        <v>1039</v>
      </c>
      <c r="I16" s="34" t="s">
        <v>1885</v>
      </c>
      <c r="J16" s="192" t="s">
        <v>395</v>
      </c>
      <c r="K16" s="1"/>
      <c r="L16" s="265"/>
      <c r="M16" s="265"/>
      <c r="N16" s="265"/>
      <c r="O16" s="265"/>
      <c r="P16" s="265" t="s">
        <v>395</v>
      </c>
      <c r="Q16" s="265" t="s">
        <v>1888</v>
      </c>
      <c r="R16" s="265"/>
      <c r="S16" s="265"/>
      <c r="T16" s="265"/>
      <c r="U16" s="265"/>
      <c r="V16" s="265"/>
      <c r="W16" s="265"/>
      <c r="X16" s="265"/>
      <c r="Y16" s="265"/>
      <c r="Z16" s="265"/>
      <c r="AA16" s="89"/>
      <c r="AB16" s="89"/>
      <c r="AC16" s="89"/>
      <c r="AD16" s="89"/>
      <c r="AE16" s="89"/>
      <c r="AF16" s="89"/>
      <c r="AG16" s="89"/>
      <c r="AH16" s="89"/>
      <c r="AI16" s="89" t="s">
        <v>50</v>
      </c>
      <c r="AJ16" s="1"/>
      <c r="AK16" s="1"/>
    </row>
    <row r="17" spans="5:37" ht="30">
      <c r="E17" s="34" t="s">
        <v>834</v>
      </c>
      <c r="F17" s="80">
        <v>44782</v>
      </c>
      <c r="G17" s="34">
        <v>242748</v>
      </c>
      <c r="H17" s="34" t="s">
        <v>1615</v>
      </c>
      <c r="I17" s="192" t="s">
        <v>1886</v>
      </c>
      <c r="J17" s="192" t="s">
        <v>395</v>
      </c>
      <c r="K17" s="1"/>
      <c r="L17" s="265"/>
      <c r="M17" s="265"/>
      <c r="N17" s="265"/>
      <c r="O17" s="265"/>
      <c r="P17" s="265" t="s">
        <v>1887</v>
      </c>
      <c r="Q17" s="265"/>
      <c r="R17" s="265"/>
      <c r="S17" s="265"/>
      <c r="T17" s="265"/>
      <c r="U17" s="265"/>
      <c r="V17" s="265"/>
      <c r="W17" s="265"/>
      <c r="X17" s="265"/>
      <c r="Y17" s="265"/>
      <c r="Z17" s="265"/>
      <c r="AA17" s="89"/>
      <c r="AB17" s="89"/>
      <c r="AC17" s="89"/>
      <c r="AD17" s="89"/>
      <c r="AE17" s="89"/>
      <c r="AF17" s="89"/>
      <c r="AG17" s="89"/>
      <c r="AH17" s="89"/>
      <c r="AI17" s="89" t="s">
        <v>50</v>
      </c>
      <c r="AJ17" s="1"/>
      <c r="AK17" s="1"/>
    </row>
    <row r="18" spans="5:37" ht="30">
      <c r="E18" s="34" t="s">
        <v>339</v>
      </c>
      <c r="F18" s="80">
        <v>44782</v>
      </c>
      <c r="G18" s="34">
        <v>242712</v>
      </c>
      <c r="H18" s="34" t="s">
        <v>1582</v>
      </c>
      <c r="I18" s="34" t="s">
        <v>779</v>
      </c>
      <c r="J18" s="192" t="s">
        <v>395</v>
      </c>
      <c r="K18" s="1"/>
      <c r="L18" s="278"/>
      <c r="M18" s="278"/>
      <c r="N18" s="278"/>
      <c r="O18" s="265"/>
      <c r="P18" s="265" t="s">
        <v>1351</v>
      </c>
      <c r="Q18" s="265" t="s">
        <v>395</v>
      </c>
      <c r="R18" s="265"/>
      <c r="S18" s="265"/>
      <c r="T18" s="265"/>
      <c r="U18" s="265" t="s">
        <v>395</v>
      </c>
      <c r="V18" s="265"/>
      <c r="W18" s="265" t="s">
        <v>401</v>
      </c>
      <c r="X18" s="265" t="s">
        <v>50</v>
      </c>
      <c r="Y18" s="265"/>
      <c r="Z18" s="265"/>
      <c r="AA18" s="89"/>
      <c r="AB18" s="89"/>
      <c r="AC18" s="89"/>
      <c r="AD18" s="89"/>
      <c r="AE18" s="89"/>
      <c r="AF18" s="89"/>
      <c r="AG18" s="89"/>
      <c r="AH18" s="89"/>
      <c r="AI18" s="89" t="s">
        <v>50</v>
      </c>
      <c r="AJ18" s="1"/>
      <c r="AK18" s="1"/>
    </row>
    <row r="19" spans="5:37" ht="30">
      <c r="E19" s="34" t="s">
        <v>834</v>
      </c>
      <c r="F19" s="80">
        <v>44784</v>
      </c>
      <c r="G19" s="34">
        <v>243418</v>
      </c>
      <c r="H19" s="34" t="s">
        <v>1889</v>
      </c>
      <c r="I19" s="34" t="s">
        <v>1890</v>
      </c>
      <c r="J19" s="192" t="s">
        <v>395</v>
      </c>
      <c r="K19" s="1"/>
      <c r="L19" s="273"/>
      <c r="M19" s="278"/>
      <c r="N19" s="278"/>
      <c r="O19" s="265"/>
      <c r="P19" s="265"/>
      <c r="Q19" s="265"/>
      <c r="R19" s="265" t="s">
        <v>1891</v>
      </c>
      <c r="S19" s="265"/>
      <c r="T19" s="265" t="s">
        <v>1838</v>
      </c>
      <c r="U19" s="265" t="s">
        <v>50</v>
      </c>
      <c r="V19" s="265"/>
      <c r="W19" s="265"/>
      <c r="X19" s="265"/>
      <c r="Y19" s="265"/>
      <c r="Z19" s="265"/>
      <c r="AA19" s="89"/>
      <c r="AB19" s="89"/>
      <c r="AC19" s="89"/>
      <c r="AD19" s="89"/>
      <c r="AE19" s="89"/>
      <c r="AF19" s="89"/>
      <c r="AG19" s="89"/>
      <c r="AH19" s="89"/>
      <c r="AI19" s="89" t="s">
        <v>50</v>
      </c>
      <c r="AJ19" s="1"/>
      <c r="AK19" s="1"/>
    </row>
    <row r="20" spans="5:37">
      <c r="E20" s="34" t="s">
        <v>834</v>
      </c>
      <c r="F20" s="80">
        <v>44784</v>
      </c>
      <c r="G20" s="34">
        <v>243391</v>
      </c>
      <c r="H20" s="34" t="s">
        <v>1892</v>
      </c>
      <c r="I20" s="34" t="s">
        <v>1893</v>
      </c>
      <c r="J20" s="192" t="s">
        <v>395</v>
      </c>
      <c r="K20" s="1"/>
      <c r="L20" s="273"/>
      <c r="M20" s="278"/>
      <c r="N20" s="278"/>
      <c r="O20" s="265"/>
      <c r="P20" s="265"/>
      <c r="Q20" s="265"/>
      <c r="R20" s="265" t="s">
        <v>395</v>
      </c>
      <c r="S20" s="265"/>
      <c r="T20" s="265" t="s">
        <v>50</v>
      </c>
      <c r="U20" s="265"/>
      <c r="V20" s="265"/>
      <c r="W20" s="265"/>
      <c r="X20" s="265"/>
      <c r="Y20" s="265"/>
      <c r="Z20" s="265"/>
      <c r="AA20" s="89"/>
      <c r="AB20" s="89"/>
      <c r="AC20" s="89"/>
      <c r="AD20" s="89"/>
      <c r="AE20" s="89"/>
      <c r="AF20" s="89"/>
      <c r="AG20" s="89"/>
      <c r="AH20" s="89"/>
      <c r="AI20" s="89" t="s">
        <v>50</v>
      </c>
      <c r="AJ20" s="1"/>
      <c r="AK20" s="1"/>
    </row>
    <row r="21" spans="5:37" ht="30">
      <c r="E21" s="34" t="s">
        <v>339</v>
      </c>
      <c r="F21" s="80">
        <v>44785</v>
      </c>
      <c r="G21" s="34">
        <v>243592</v>
      </c>
      <c r="H21" s="34" t="s">
        <v>737</v>
      </c>
      <c r="I21" s="34" t="s">
        <v>1894</v>
      </c>
      <c r="J21" s="192" t="s">
        <v>395</v>
      </c>
      <c r="K21" s="1"/>
      <c r="L21" s="273"/>
      <c r="M21" s="273"/>
      <c r="N21" s="273"/>
      <c r="O21" s="278"/>
      <c r="P21" s="278"/>
      <c r="Q21" s="278"/>
      <c r="R21" s="278"/>
      <c r="S21" s="265" t="s">
        <v>1895</v>
      </c>
      <c r="T21" s="265"/>
      <c r="U21" s="265"/>
      <c r="V21" s="265" t="s">
        <v>1699</v>
      </c>
      <c r="W21" s="265"/>
      <c r="X21" s="265"/>
      <c r="Y21" s="265"/>
      <c r="Z21" s="265"/>
      <c r="AA21" s="89"/>
      <c r="AB21" s="89"/>
      <c r="AC21" s="89"/>
      <c r="AD21" s="89"/>
      <c r="AE21" s="89"/>
      <c r="AF21" s="89"/>
      <c r="AG21" s="89"/>
      <c r="AH21" s="89"/>
      <c r="AI21" s="89" t="s">
        <v>50</v>
      </c>
      <c r="AJ21" s="1"/>
      <c r="AK21" s="1"/>
    </row>
    <row r="22" spans="5:37" ht="45">
      <c r="E22" s="34" t="s">
        <v>834</v>
      </c>
      <c r="F22" s="80">
        <v>44789</v>
      </c>
      <c r="G22" s="34">
        <v>244928</v>
      </c>
      <c r="H22" s="34" t="s">
        <v>735</v>
      </c>
      <c r="I22" s="34" t="s">
        <v>1896</v>
      </c>
      <c r="J22" s="192" t="s">
        <v>395</v>
      </c>
      <c r="K22" s="1"/>
      <c r="L22" s="273"/>
      <c r="M22" s="273"/>
      <c r="N22" s="273"/>
      <c r="O22" s="278"/>
      <c r="P22" s="278"/>
      <c r="Q22" s="278"/>
      <c r="R22" s="278"/>
      <c r="S22" s="265"/>
      <c r="T22" s="265"/>
      <c r="U22" s="265" t="s">
        <v>1902</v>
      </c>
      <c r="V22" s="265"/>
      <c r="W22" s="265" t="s">
        <v>50</v>
      </c>
      <c r="X22" s="265"/>
      <c r="Y22" s="265"/>
      <c r="Z22" s="265"/>
      <c r="AA22" s="89"/>
      <c r="AB22" s="89"/>
      <c r="AC22" s="89"/>
      <c r="AD22" s="89"/>
      <c r="AE22" s="89"/>
      <c r="AF22" s="89"/>
      <c r="AG22" s="89"/>
      <c r="AH22" s="89"/>
      <c r="AI22" s="89" t="s">
        <v>50</v>
      </c>
      <c r="AJ22" s="1"/>
      <c r="AK22" s="1"/>
    </row>
    <row r="23" spans="5:37" ht="30">
      <c r="E23" s="34" t="s">
        <v>334</v>
      </c>
      <c r="F23" s="80">
        <v>44789</v>
      </c>
      <c r="G23" s="34">
        <v>244739</v>
      </c>
      <c r="H23" s="34" t="s">
        <v>735</v>
      </c>
      <c r="I23" s="34" t="s">
        <v>1897</v>
      </c>
      <c r="J23" s="192" t="s">
        <v>1898</v>
      </c>
      <c r="K23" s="1"/>
      <c r="L23" s="1"/>
      <c r="M23" s="273"/>
      <c r="N23" s="273"/>
      <c r="O23" s="265"/>
      <c r="P23" s="265"/>
      <c r="Q23" s="265"/>
      <c r="R23" s="265"/>
      <c r="S23" s="265"/>
      <c r="T23" s="265"/>
      <c r="U23" s="265" t="s">
        <v>1448</v>
      </c>
      <c r="V23" s="265"/>
      <c r="W23" s="265" t="s">
        <v>50</v>
      </c>
      <c r="X23" s="265"/>
      <c r="Y23" s="265"/>
      <c r="Z23" s="265"/>
      <c r="AA23" s="89"/>
      <c r="AB23" s="89"/>
      <c r="AC23" s="89"/>
      <c r="AD23" s="89"/>
      <c r="AE23" s="89"/>
      <c r="AF23" s="89"/>
      <c r="AG23" s="89"/>
      <c r="AH23" s="89"/>
      <c r="AI23" s="89" t="s">
        <v>50</v>
      </c>
      <c r="AJ23" s="1"/>
      <c r="AK23" s="1"/>
    </row>
    <row r="24" spans="5:37" ht="45">
      <c r="E24" s="34" t="s">
        <v>334</v>
      </c>
      <c r="F24" s="80">
        <v>44789</v>
      </c>
      <c r="G24" s="34">
        <v>244717</v>
      </c>
      <c r="H24" s="34" t="s">
        <v>1065</v>
      </c>
      <c r="I24" s="34" t="s">
        <v>1899</v>
      </c>
      <c r="J24" s="192" t="s">
        <v>395</v>
      </c>
      <c r="K24" s="1"/>
      <c r="L24" s="1"/>
      <c r="M24" s="273"/>
      <c r="N24" s="273"/>
      <c r="O24" s="278"/>
      <c r="P24" s="278"/>
      <c r="Q24" s="278"/>
      <c r="R24" s="278"/>
      <c r="S24" s="265"/>
      <c r="T24" s="265"/>
      <c r="U24" s="265" t="s">
        <v>1903</v>
      </c>
      <c r="V24" s="265"/>
      <c r="W24" s="265" t="s">
        <v>50</v>
      </c>
      <c r="X24" s="265"/>
      <c r="Y24" s="265"/>
      <c r="Z24" s="265"/>
      <c r="AA24" s="89"/>
      <c r="AB24" s="89"/>
      <c r="AC24" s="89"/>
      <c r="AD24" s="89"/>
      <c r="AE24" s="89"/>
      <c r="AF24" s="89"/>
      <c r="AG24" s="89"/>
      <c r="AH24" s="89"/>
      <c r="AI24" s="89" t="s">
        <v>50</v>
      </c>
      <c r="AJ24" s="1"/>
      <c r="AK24" s="1"/>
    </row>
    <row r="25" spans="5:37" ht="60">
      <c r="E25" s="34" t="s">
        <v>834</v>
      </c>
      <c r="F25" s="80">
        <v>44789</v>
      </c>
      <c r="G25" s="34">
        <v>245123</v>
      </c>
      <c r="H25" s="34" t="s">
        <v>1900</v>
      </c>
      <c r="I25" s="34" t="s">
        <v>1901</v>
      </c>
      <c r="J25" s="192" t="s">
        <v>395</v>
      </c>
      <c r="K25" s="1"/>
      <c r="L25" s="1"/>
      <c r="M25" s="273"/>
      <c r="N25" s="273"/>
      <c r="O25" s="265"/>
      <c r="P25" s="265"/>
      <c r="Q25" s="265"/>
      <c r="R25" s="265"/>
      <c r="S25" s="265"/>
      <c r="T25" s="265"/>
      <c r="U25" s="265" t="s">
        <v>1904</v>
      </c>
      <c r="V25" s="265" t="s">
        <v>50</v>
      </c>
      <c r="W25" s="265"/>
      <c r="X25" s="265"/>
      <c r="Y25" s="265"/>
      <c r="Z25" s="265"/>
      <c r="AA25" s="89"/>
      <c r="AB25" s="89"/>
      <c r="AC25" s="89"/>
      <c r="AD25" s="89"/>
      <c r="AE25" s="89"/>
      <c r="AF25" s="89"/>
      <c r="AG25" s="89"/>
      <c r="AH25" s="89"/>
      <c r="AI25" s="89" t="s">
        <v>50</v>
      </c>
      <c r="AJ25" s="1"/>
      <c r="AK25" s="1"/>
    </row>
    <row r="26" spans="5:37">
      <c r="E26" s="34" t="s">
        <v>834</v>
      </c>
      <c r="F26" s="80">
        <v>44789</v>
      </c>
      <c r="G26" s="34">
        <v>244769</v>
      </c>
      <c r="H26" s="34" t="s">
        <v>1615</v>
      </c>
      <c r="I26" s="34" t="s">
        <v>1012</v>
      </c>
      <c r="J26" s="192" t="s">
        <v>395</v>
      </c>
      <c r="K26" s="1"/>
      <c r="L26" s="1"/>
      <c r="M26" s="273"/>
      <c r="N26" s="273"/>
      <c r="O26" s="265"/>
      <c r="P26" s="265"/>
      <c r="Q26" s="265"/>
      <c r="R26" s="265"/>
      <c r="S26" s="265"/>
      <c r="T26" s="265"/>
      <c r="U26" s="265" t="s">
        <v>1467</v>
      </c>
      <c r="V26" s="265" t="s">
        <v>50</v>
      </c>
      <c r="W26" s="265"/>
      <c r="X26" s="265"/>
      <c r="Y26" s="265"/>
      <c r="Z26" s="265"/>
      <c r="AA26" s="89"/>
      <c r="AB26" s="89"/>
      <c r="AC26" s="89"/>
      <c r="AD26" s="89"/>
      <c r="AE26" s="89"/>
      <c r="AF26" s="89"/>
      <c r="AG26" s="89"/>
      <c r="AH26" s="89"/>
      <c r="AI26" s="89" t="s">
        <v>50</v>
      </c>
      <c r="AJ26" s="1"/>
      <c r="AK26" s="1"/>
    </row>
    <row r="27" spans="5:37" ht="30">
      <c r="E27" s="34" t="s">
        <v>834</v>
      </c>
      <c r="F27" s="80">
        <v>44789</v>
      </c>
      <c r="G27" s="34">
        <v>245038</v>
      </c>
      <c r="H27" s="34" t="s">
        <v>1905</v>
      </c>
      <c r="I27" s="34" t="s">
        <v>1899</v>
      </c>
      <c r="J27" s="192" t="s">
        <v>395</v>
      </c>
      <c r="K27" s="1"/>
      <c r="L27" s="1"/>
      <c r="M27" s="273"/>
      <c r="N27" s="273"/>
      <c r="O27" s="265"/>
      <c r="P27" s="265"/>
      <c r="Q27" s="265"/>
      <c r="R27" s="265"/>
      <c r="S27" s="265"/>
      <c r="T27" s="265"/>
      <c r="U27" s="265" t="s">
        <v>1906</v>
      </c>
      <c r="V27" s="265" t="s">
        <v>1448</v>
      </c>
      <c r="W27" s="265" t="s">
        <v>50</v>
      </c>
      <c r="X27" s="265"/>
      <c r="Y27" s="265"/>
      <c r="Z27" s="265"/>
      <c r="AA27" s="89"/>
      <c r="AB27" s="89"/>
      <c r="AC27" s="89"/>
      <c r="AD27" s="89"/>
      <c r="AE27" s="89"/>
      <c r="AF27" s="89"/>
      <c r="AG27" s="89"/>
      <c r="AH27" s="89"/>
      <c r="AI27" s="89" t="s">
        <v>50</v>
      </c>
      <c r="AJ27" s="1"/>
      <c r="AK27" s="1"/>
    </row>
    <row r="28" spans="5:37" ht="30">
      <c r="E28" s="31" t="s">
        <v>334</v>
      </c>
      <c r="F28" s="76">
        <v>44789</v>
      </c>
      <c r="G28" s="31">
        <v>244996</v>
      </c>
      <c r="H28" s="31" t="s">
        <v>1547</v>
      </c>
      <c r="I28" s="31" t="s">
        <v>1907</v>
      </c>
      <c r="J28" s="192" t="s">
        <v>395</v>
      </c>
      <c r="K28" s="1"/>
      <c r="L28" s="1"/>
      <c r="M28" s="273"/>
      <c r="N28" s="273"/>
      <c r="O28" s="278"/>
      <c r="P28" s="278"/>
      <c r="Q28" s="278"/>
      <c r="R28" s="278"/>
      <c r="S28" s="278"/>
      <c r="T28" s="278"/>
      <c r="U28" s="265" t="s">
        <v>1931</v>
      </c>
      <c r="V28" s="265"/>
      <c r="W28" s="265"/>
      <c r="X28" s="265"/>
      <c r="Y28" s="265"/>
      <c r="Z28" s="265"/>
      <c r="AA28" s="89"/>
      <c r="AB28" s="89"/>
      <c r="AC28" s="89"/>
      <c r="AD28" s="89"/>
      <c r="AE28" s="89"/>
      <c r="AF28" s="89"/>
      <c r="AG28" s="89"/>
      <c r="AH28" s="89"/>
      <c r="AI28" s="266" t="s">
        <v>49</v>
      </c>
      <c r="AJ28" s="1"/>
      <c r="AK28" s="1"/>
    </row>
    <row r="29" spans="5:37" ht="45">
      <c r="E29" s="34" t="s">
        <v>334</v>
      </c>
      <c r="F29" s="80">
        <v>44778</v>
      </c>
      <c r="G29" s="34">
        <v>241230</v>
      </c>
      <c r="H29" s="34" t="s">
        <v>1910</v>
      </c>
      <c r="I29" s="34" t="s">
        <v>1908</v>
      </c>
      <c r="J29" s="192" t="s">
        <v>395</v>
      </c>
      <c r="K29" s="1"/>
      <c r="L29" s="1"/>
      <c r="M29" s="273"/>
      <c r="N29" s="273"/>
      <c r="O29" s="265"/>
      <c r="P29" s="265"/>
      <c r="Q29" s="265"/>
      <c r="R29" s="265"/>
      <c r="S29" s="265"/>
      <c r="T29" s="265"/>
      <c r="U29" s="265"/>
      <c r="V29" s="265" t="s">
        <v>1909</v>
      </c>
      <c r="W29" s="265" t="s">
        <v>50</v>
      </c>
      <c r="X29" s="265"/>
      <c r="Y29" s="265"/>
      <c r="Z29" s="265"/>
      <c r="AA29" s="89"/>
      <c r="AB29" s="89"/>
      <c r="AC29" s="89"/>
      <c r="AD29" s="89"/>
      <c r="AE29" s="89"/>
      <c r="AF29" s="89"/>
      <c r="AG29" s="89"/>
      <c r="AH29" s="89"/>
      <c r="AI29" s="89" t="s">
        <v>50</v>
      </c>
      <c r="AJ29" s="1"/>
      <c r="AK29" s="1"/>
    </row>
    <row r="30" spans="5:37">
      <c r="E30" s="34" t="s">
        <v>334</v>
      </c>
      <c r="F30" s="80">
        <v>44790</v>
      </c>
      <c r="G30" s="34">
        <v>245333</v>
      </c>
      <c r="H30" s="34" t="s">
        <v>1910</v>
      </c>
      <c r="I30" s="34" t="s">
        <v>779</v>
      </c>
      <c r="J30" s="192" t="s">
        <v>395</v>
      </c>
      <c r="K30" s="1"/>
      <c r="L30" s="1"/>
      <c r="M30" s="273"/>
      <c r="N30" s="273"/>
      <c r="O30" s="265"/>
      <c r="P30" s="265"/>
      <c r="Q30" s="265"/>
      <c r="R30" s="265"/>
      <c r="S30" s="265"/>
      <c r="T30" s="265"/>
      <c r="U30" s="265"/>
      <c r="V30" s="265" t="s">
        <v>1448</v>
      </c>
      <c r="W30" s="265" t="s">
        <v>50</v>
      </c>
      <c r="X30" s="265"/>
      <c r="Y30" s="265"/>
      <c r="Z30" s="265"/>
      <c r="AA30" s="89"/>
      <c r="AB30" s="89"/>
      <c r="AC30" s="89"/>
      <c r="AD30" s="89"/>
      <c r="AE30" s="89"/>
      <c r="AF30" s="89"/>
      <c r="AG30" s="89"/>
      <c r="AH30" s="89"/>
      <c r="AI30" s="89" t="s">
        <v>50</v>
      </c>
      <c r="AJ30" s="1"/>
      <c r="AK30" s="1"/>
    </row>
    <row r="31" spans="5:37">
      <c r="E31" s="34" t="s">
        <v>834</v>
      </c>
      <c r="F31" s="80">
        <v>44790</v>
      </c>
      <c r="G31" s="34">
        <v>245490</v>
      </c>
      <c r="H31" s="34" t="s">
        <v>1065</v>
      </c>
      <c r="I31" s="34" t="s">
        <v>1911</v>
      </c>
      <c r="J31" s="192" t="s">
        <v>395</v>
      </c>
      <c r="K31" s="1"/>
      <c r="L31" s="1"/>
      <c r="M31" s="273"/>
      <c r="N31" s="273"/>
      <c r="O31" s="265"/>
      <c r="P31" s="265"/>
      <c r="Q31" s="265"/>
      <c r="R31" s="265"/>
      <c r="S31" s="265"/>
      <c r="T31" s="265"/>
      <c r="U31" s="265"/>
      <c r="V31" s="265" t="s">
        <v>1448</v>
      </c>
      <c r="W31" s="265" t="s">
        <v>50</v>
      </c>
      <c r="X31" s="265"/>
      <c r="Y31" s="265"/>
      <c r="Z31" s="265"/>
      <c r="AA31" s="89"/>
      <c r="AB31" s="89"/>
      <c r="AC31" s="89"/>
      <c r="AD31" s="89"/>
      <c r="AE31" s="89"/>
      <c r="AF31" s="89"/>
      <c r="AG31" s="89"/>
      <c r="AH31" s="89"/>
      <c r="AI31" s="89" t="s">
        <v>50</v>
      </c>
      <c r="AJ31" s="1"/>
      <c r="AK31" s="1"/>
    </row>
    <row r="32" spans="5:37" ht="60">
      <c r="E32" s="34" t="s">
        <v>334</v>
      </c>
      <c r="F32" s="80">
        <v>44790</v>
      </c>
      <c r="G32" s="34">
        <v>245333</v>
      </c>
      <c r="H32" s="34" t="s">
        <v>1910</v>
      </c>
      <c r="I32" s="35" t="s">
        <v>1913</v>
      </c>
      <c r="J32" s="192" t="s">
        <v>395</v>
      </c>
      <c r="K32" s="1"/>
      <c r="L32" s="1"/>
      <c r="M32" s="273"/>
      <c r="N32" s="273"/>
      <c r="O32" s="278"/>
      <c r="P32" s="278"/>
      <c r="Q32" s="278"/>
      <c r="R32" s="278"/>
      <c r="S32" s="265"/>
      <c r="T32" s="265"/>
      <c r="U32" s="265"/>
      <c r="V32" s="265" t="s">
        <v>1912</v>
      </c>
      <c r="W32" s="265" t="s">
        <v>50</v>
      </c>
      <c r="X32" s="265"/>
      <c r="Y32" s="265"/>
      <c r="Z32" s="265"/>
      <c r="AA32" s="89"/>
      <c r="AB32" s="89"/>
      <c r="AC32" s="89"/>
      <c r="AD32" s="89"/>
      <c r="AE32" s="89"/>
      <c r="AF32" s="89"/>
      <c r="AG32" s="89"/>
      <c r="AH32" s="89"/>
      <c r="AI32" s="89" t="s">
        <v>50</v>
      </c>
      <c r="AJ32" s="1"/>
      <c r="AK32" s="1"/>
    </row>
    <row r="33" spans="5:37" ht="45">
      <c r="E33" s="34" t="s">
        <v>334</v>
      </c>
      <c r="F33" s="80">
        <v>44791</v>
      </c>
      <c r="G33" s="34">
        <v>245674</v>
      </c>
      <c r="H33" s="34" t="s">
        <v>1566</v>
      </c>
      <c r="I33" s="34" t="s">
        <v>1914</v>
      </c>
      <c r="J33" s="192" t="s">
        <v>395</v>
      </c>
      <c r="K33" s="1"/>
      <c r="L33" s="1"/>
      <c r="M33" s="1"/>
      <c r="N33" s="1"/>
      <c r="O33" s="1"/>
      <c r="P33" s="1"/>
      <c r="Q33" s="1"/>
      <c r="R33" s="1"/>
      <c r="S33" s="34"/>
      <c r="T33" s="34"/>
      <c r="U33" s="34"/>
      <c r="V33" s="34"/>
      <c r="W33" s="265" t="s">
        <v>1915</v>
      </c>
      <c r="X33" s="265"/>
      <c r="Y33" s="265"/>
      <c r="Z33" s="265"/>
      <c r="AA33" s="89"/>
      <c r="AB33" s="89"/>
      <c r="AC33" s="89"/>
      <c r="AD33" s="89"/>
      <c r="AE33" s="89"/>
      <c r="AF33" s="89"/>
      <c r="AG33" s="89"/>
      <c r="AH33" s="89"/>
      <c r="AI33" s="89" t="s">
        <v>50</v>
      </c>
      <c r="AJ33" s="1"/>
      <c r="AK33" s="1"/>
    </row>
    <row r="34" spans="5:37">
      <c r="E34" s="34" t="s">
        <v>1918</v>
      </c>
      <c r="F34" s="80">
        <v>44791</v>
      </c>
      <c r="G34" s="34">
        <v>245509</v>
      </c>
      <c r="H34" s="34" t="s">
        <v>1916</v>
      </c>
      <c r="I34" s="34" t="s">
        <v>1917</v>
      </c>
      <c r="J34" s="192" t="s">
        <v>395</v>
      </c>
      <c r="K34" s="1"/>
      <c r="L34" s="1"/>
      <c r="M34" s="1"/>
      <c r="N34" s="1"/>
      <c r="O34" s="1"/>
      <c r="P34" s="1"/>
      <c r="Q34" s="1"/>
      <c r="R34" s="1"/>
      <c r="S34" s="34"/>
      <c r="T34" s="34"/>
      <c r="U34" s="34"/>
      <c r="V34" s="34"/>
      <c r="W34" s="34" t="s">
        <v>1467</v>
      </c>
      <c r="X34" s="34" t="s">
        <v>395</v>
      </c>
      <c r="Y34" s="34"/>
      <c r="Z34" s="34"/>
      <c r="AA34" s="89"/>
      <c r="AB34" s="89"/>
      <c r="AC34" s="89" t="s">
        <v>50</v>
      </c>
      <c r="AD34" s="89"/>
      <c r="AE34" s="89"/>
      <c r="AF34" s="89"/>
      <c r="AG34" s="89"/>
      <c r="AH34" s="89"/>
      <c r="AI34" s="89" t="s">
        <v>50</v>
      </c>
      <c r="AJ34" s="1"/>
      <c r="AK34" s="1"/>
    </row>
    <row r="35" spans="5:37">
      <c r="E35" s="34" t="s">
        <v>1918</v>
      </c>
      <c r="F35" s="80">
        <v>44791</v>
      </c>
      <c r="G35" s="34">
        <v>245206</v>
      </c>
      <c r="H35" s="34" t="s">
        <v>1919</v>
      </c>
      <c r="I35" s="34" t="s">
        <v>1920</v>
      </c>
      <c r="J35" s="192" t="s">
        <v>395</v>
      </c>
      <c r="K35" s="1"/>
      <c r="L35" s="1"/>
      <c r="M35" s="1"/>
      <c r="N35" s="1"/>
      <c r="O35" s="1"/>
      <c r="P35" s="1"/>
      <c r="Q35" s="1"/>
      <c r="R35" s="1"/>
      <c r="S35" s="34"/>
      <c r="T35" s="34"/>
      <c r="U35" s="34"/>
      <c r="V35" s="34"/>
      <c r="W35" s="34" t="s">
        <v>1467</v>
      </c>
      <c r="X35" s="34"/>
      <c r="Y35" s="34"/>
      <c r="Z35" s="34" t="s">
        <v>1637</v>
      </c>
      <c r="AA35" s="89" t="s">
        <v>50</v>
      </c>
      <c r="AB35" s="89"/>
      <c r="AC35" s="89"/>
      <c r="AD35" s="89"/>
      <c r="AE35" s="89"/>
      <c r="AF35" s="89"/>
      <c r="AG35" s="89"/>
      <c r="AH35" s="89"/>
      <c r="AI35" s="89" t="s">
        <v>50</v>
      </c>
      <c r="AJ35" s="1"/>
      <c r="AK35" s="1"/>
    </row>
    <row r="36" spans="5:37">
      <c r="E36" s="34" t="s">
        <v>834</v>
      </c>
      <c r="F36" s="80">
        <v>44791</v>
      </c>
      <c r="G36" s="34">
        <v>245843</v>
      </c>
      <c r="H36" s="34" t="s">
        <v>1921</v>
      </c>
      <c r="I36" s="34" t="s">
        <v>779</v>
      </c>
      <c r="J36" s="192" t="s">
        <v>395</v>
      </c>
      <c r="K36" s="1"/>
      <c r="L36" s="1"/>
      <c r="M36" s="1"/>
      <c r="N36" s="1"/>
      <c r="O36" s="1"/>
      <c r="P36" s="1"/>
      <c r="Q36" s="1"/>
      <c r="R36" s="1"/>
      <c r="S36" s="34"/>
      <c r="T36" s="34"/>
      <c r="U36" s="34"/>
      <c r="V36" s="34"/>
      <c r="W36" s="34" t="s">
        <v>1467</v>
      </c>
      <c r="X36" s="34" t="s">
        <v>50</v>
      </c>
      <c r="Y36" s="34"/>
      <c r="Z36" s="34"/>
      <c r="AA36" s="89"/>
      <c r="AB36" s="89"/>
      <c r="AC36" s="89"/>
      <c r="AD36" s="89"/>
      <c r="AE36" s="89"/>
      <c r="AF36" s="89"/>
      <c r="AG36" s="89"/>
      <c r="AH36" s="89"/>
      <c r="AI36" s="89" t="s">
        <v>50</v>
      </c>
      <c r="AJ36" s="1"/>
      <c r="AK36" s="1"/>
    </row>
    <row r="37" spans="5:37">
      <c r="E37" s="34" t="s">
        <v>1120</v>
      </c>
      <c r="F37" s="80">
        <v>44791</v>
      </c>
      <c r="G37" s="34">
        <v>246072</v>
      </c>
      <c r="H37" s="34" t="s">
        <v>1360</v>
      </c>
      <c r="I37" s="34" t="s">
        <v>779</v>
      </c>
      <c r="J37" s="192" t="s">
        <v>395</v>
      </c>
      <c r="K37" s="1"/>
      <c r="L37" s="1"/>
      <c r="M37" s="1"/>
      <c r="N37" s="1"/>
      <c r="O37" s="1"/>
      <c r="P37" s="1"/>
      <c r="Q37" s="1"/>
      <c r="R37" s="1"/>
      <c r="S37" s="34"/>
      <c r="T37" s="34"/>
      <c r="U37" s="34"/>
      <c r="V37" s="34"/>
      <c r="W37" s="34" t="s">
        <v>1467</v>
      </c>
      <c r="X37" s="34" t="s">
        <v>50</v>
      </c>
      <c r="Y37" s="34"/>
      <c r="Z37" s="34"/>
      <c r="AA37" s="89"/>
      <c r="AB37" s="89"/>
      <c r="AC37" s="89"/>
      <c r="AD37" s="89"/>
      <c r="AE37" s="89"/>
      <c r="AF37" s="89"/>
      <c r="AG37" s="89"/>
      <c r="AH37" s="89"/>
      <c r="AI37" s="89" t="s">
        <v>50</v>
      </c>
      <c r="AJ37" s="1"/>
      <c r="AK37" s="1"/>
    </row>
    <row r="38" spans="5:37" ht="30">
      <c r="E38" s="34" t="s">
        <v>1918</v>
      </c>
      <c r="F38" s="80">
        <v>44791</v>
      </c>
      <c r="G38" s="34">
        <v>245789</v>
      </c>
      <c r="H38" s="34" t="s">
        <v>1925</v>
      </c>
      <c r="I38" s="34" t="s">
        <v>1922</v>
      </c>
      <c r="J38" s="265" t="s">
        <v>1898</v>
      </c>
      <c r="K38" s="1"/>
      <c r="L38" s="1"/>
      <c r="M38" s="1"/>
      <c r="N38" s="1"/>
      <c r="O38" s="1"/>
      <c r="P38" s="1"/>
      <c r="Q38" s="1"/>
      <c r="R38" s="1"/>
      <c r="S38" s="34"/>
      <c r="T38" s="34"/>
      <c r="U38" s="34"/>
      <c r="V38" s="34"/>
      <c r="W38" s="34" t="s">
        <v>1411</v>
      </c>
      <c r="X38" s="34" t="s">
        <v>1467</v>
      </c>
      <c r="Y38" s="34"/>
      <c r="Z38" s="34" t="s">
        <v>1637</v>
      </c>
      <c r="AA38" s="89" t="s">
        <v>50</v>
      </c>
      <c r="AB38" s="89"/>
      <c r="AC38" s="89"/>
      <c r="AD38" s="89"/>
      <c r="AE38" s="89"/>
      <c r="AF38" s="89"/>
      <c r="AG38" s="89"/>
      <c r="AH38" s="89"/>
      <c r="AI38" s="89" t="s">
        <v>50</v>
      </c>
      <c r="AJ38" s="1"/>
      <c r="AK38" s="1"/>
    </row>
    <row r="39" spans="5:37">
      <c r="E39" s="34" t="s">
        <v>834</v>
      </c>
      <c r="F39" s="80">
        <v>44791</v>
      </c>
      <c r="G39" s="34">
        <v>245718</v>
      </c>
      <c r="H39" s="34" t="s">
        <v>1923</v>
      </c>
      <c r="I39" s="34" t="s">
        <v>1924</v>
      </c>
      <c r="J39" s="265" t="s">
        <v>395</v>
      </c>
      <c r="K39" s="1"/>
      <c r="L39" s="1"/>
      <c r="M39" s="1"/>
      <c r="N39" s="1"/>
      <c r="O39" s="1"/>
      <c r="P39" s="1"/>
      <c r="Q39" s="1"/>
      <c r="R39" s="1"/>
      <c r="S39" s="34"/>
      <c r="T39" s="34"/>
      <c r="U39" s="34"/>
      <c r="V39" s="34"/>
      <c r="W39" s="34" t="s">
        <v>1467</v>
      </c>
      <c r="X39" s="34" t="s">
        <v>50</v>
      </c>
      <c r="Y39" s="34"/>
      <c r="Z39" s="34"/>
      <c r="AA39" s="89"/>
      <c r="AB39" s="89"/>
      <c r="AC39" s="89"/>
      <c r="AD39" s="89"/>
      <c r="AE39" s="89"/>
      <c r="AF39" s="89"/>
      <c r="AG39" s="89"/>
      <c r="AH39" s="89"/>
      <c r="AI39" s="89" t="s">
        <v>50</v>
      </c>
      <c r="AJ39" s="1"/>
      <c r="AK39" s="1"/>
    </row>
    <row r="40" spans="5:37">
      <c r="E40" s="34" t="s">
        <v>1918</v>
      </c>
      <c r="F40" s="80">
        <v>44791</v>
      </c>
      <c r="G40" s="34">
        <v>246053</v>
      </c>
      <c r="H40" s="34" t="s">
        <v>1926</v>
      </c>
      <c r="I40" s="34" t="s">
        <v>1927</v>
      </c>
      <c r="J40" s="265" t="s">
        <v>395</v>
      </c>
      <c r="K40" s="1"/>
      <c r="L40" s="1"/>
      <c r="M40" s="1"/>
      <c r="N40" s="1"/>
      <c r="O40" s="1"/>
      <c r="P40" s="1"/>
      <c r="Q40" s="1"/>
      <c r="R40" s="1"/>
      <c r="S40" s="34"/>
      <c r="T40" s="34"/>
      <c r="U40" s="34"/>
      <c r="V40" s="34"/>
      <c r="W40" s="34" t="s">
        <v>1467</v>
      </c>
      <c r="X40" s="34" t="s">
        <v>395</v>
      </c>
      <c r="Y40" s="34" t="s">
        <v>1650</v>
      </c>
      <c r="Z40" s="34"/>
      <c r="AA40" s="89"/>
      <c r="AB40" s="89"/>
      <c r="AC40" s="89"/>
      <c r="AD40" s="89"/>
      <c r="AE40" s="89"/>
      <c r="AF40" s="89"/>
      <c r="AG40" s="89"/>
      <c r="AH40" s="89"/>
      <c r="AI40" s="266" t="s">
        <v>49</v>
      </c>
      <c r="AJ40" s="1"/>
      <c r="AK40" s="1"/>
    </row>
    <row r="41" spans="5:37">
      <c r="E41" s="34" t="s">
        <v>1918</v>
      </c>
      <c r="F41" s="80">
        <v>44791</v>
      </c>
      <c r="G41" s="34">
        <v>246092</v>
      </c>
      <c r="H41" s="34" t="s">
        <v>1928</v>
      </c>
      <c r="I41" s="34" t="s">
        <v>1929</v>
      </c>
      <c r="J41" s="265" t="s">
        <v>395</v>
      </c>
      <c r="K41" s="1"/>
      <c r="L41" s="1"/>
      <c r="M41" s="1"/>
      <c r="N41" s="1"/>
      <c r="O41" s="1"/>
      <c r="P41" s="1"/>
      <c r="Q41" s="1"/>
      <c r="R41" s="1"/>
      <c r="S41" s="34"/>
      <c r="T41" s="34"/>
      <c r="U41" s="34"/>
      <c r="V41" s="34"/>
      <c r="W41" s="34" t="s">
        <v>1467</v>
      </c>
      <c r="X41" s="34"/>
      <c r="Y41" s="34"/>
      <c r="Z41" s="34"/>
      <c r="AA41" s="89" t="s">
        <v>50</v>
      </c>
      <c r="AB41" s="89"/>
      <c r="AC41" s="89"/>
      <c r="AD41" s="89"/>
      <c r="AE41" s="89"/>
      <c r="AF41" s="89"/>
      <c r="AG41" s="89"/>
      <c r="AH41" s="89"/>
      <c r="AI41" s="89" t="s">
        <v>50</v>
      </c>
      <c r="AJ41" s="1"/>
      <c r="AK41" s="1"/>
    </row>
    <row r="42" spans="5:37">
      <c r="E42" s="34" t="s">
        <v>1918</v>
      </c>
      <c r="F42" s="80">
        <v>44791</v>
      </c>
      <c r="G42" s="34">
        <v>245802</v>
      </c>
      <c r="H42" s="34" t="s">
        <v>1930</v>
      </c>
      <c r="I42" s="34" t="s">
        <v>1929</v>
      </c>
      <c r="J42" s="265" t="s">
        <v>395</v>
      </c>
      <c r="K42" s="1"/>
      <c r="L42" s="1"/>
      <c r="M42" s="1"/>
      <c r="N42" s="1"/>
      <c r="O42" s="1"/>
      <c r="P42" s="1"/>
      <c r="Q42" s="1"/>
      <c r="R42" s="1"/>
      <c r="S42" s="34"/>
      <c r="T42" s="34"/>
      <c r="U42" s="34"/>
      <c r="V42" s="34"/>
      <c r="W42" s="34" t="s">
        <v>1467</v>
      </c>
      <c r="X42" s="34"/>
      <c r="Y42" s="34"/>
      <c r="Z42" s="34" t="s">
        <v>50</v>
      </c>
      <c r="AA42" s="89"/>
      <c r="AB42" s="89"/>
      <c r="AC42" s="89"/>
      <c r="AD42" s="89"/>
      <c r="AE42" s="89"/>
      <c r="AF42" s="89"/>
      <c r="AG42" s="89"/>
      <c r="AH42" s="89"/>
      <c r="AI42" s="89" t="s">
        <v>50</v>
      </c>
      <c r="AJ42" s="1"/>
      <c r="AK42" s="1"/>
    </row>
    <row r="43" spans="5:37">
      <c r="E43" s="34" t="s">
        <v>834</v>
      </c>
      <c r="F43" s="80">
        <v>44792</v>
      </c>
      <c r="G43" s="34">
        <v>246240</v>
      </c>
      <c r="H43" s="34" t="s">
        <v>1932</v>
      </c>
      <c r="I43" s="34" t="s">
        <v>1897</v>
      </c>
      <c r="J43" s="265" t="s">
        <v>395</v>
      </c>
      <c r="K43" s="1"/>
      <c r="L43" s="1"/>
      <c r="M43" s="1"/>
      <c r="N43" s="1"/>
      <c r="O43" s="1"/>
      <c r="P43" s="1"/>
      <c r="Q43" s="1"/>
      <c r="R43" s="1"/>
      <c r="S43" s="34"/>
      <c r="T43" s="34"/>
      <c r="U43" s="34"/>
      <c r="V43" s="34"/>
      <c r="W43" s="34"/>
      <c r="X43" s="34" t="s">
        <v>1467</v>
      </c>
      <c r="Y43" s="34"/>
      <c r="Z43" s="34"/>
      <c r="AA43" s="89"/>
      <c r="AB43" s="89"/>
      <c r="AC43" s="89"/>
      <c r="AD43" s="89"/>
      <c r="AE43" s="89"/>
      <c r="AF43" s="89"/>
      <c r="AG43" s="89"/>
      <c r="AH43" s="89"/>
      <c r="AI43" s="89" t="s">
        <v>50</v>
      </c>
      <c r="AJ43" s="1"/>
      <c r="AK43" s="1"/>
    </row>
    <row r="44" spans="5:37">
      <c r="E44" s="34" t="s">
        <v>834</v>
      </c>
      <c r="F44" s="80">
        <v>44792</v>
      </c>
      <c r="G44" s="34">
        <v>246371</v>
      </c>
      <c r="H44" s="34" t="s">
        <v>1408</v>
      </c>
      <c r="I44" s="34" t="s">
        <v>1933</v>
      </c>
      <c r="J44" s="89" t="s">
        <v>395</v>
      </c>
      <c r="K44" s="1"/>
      <c r="L44" s="1"/>
      <c r="M44" s="1"/>
      <c r="N44" s="1"/>
      <c r="O44" s="1"/>
      <c r="P44" s="1"/>
      <c r="Q44" s="1"/>
      <c r="R44" s="1"/>
      <c r="S44" s="34"/>
      <c r="T44" s="34"/>
      <c r="U44" s="34"/>
      <c r="V44" s="34"/>
      <c r="W44" s="34"/>
      <c r="X44" s="34" t="s">
        <v>395</v>
      </c>
      <c r="Y44" s="34" t="s">
        <v>1940</v>
      </c>
      <c r="Z44" s="34"/>
      <c r="AA44" s="89" t="s">
        <v>50</v>
      </c>
      <c r="AB44" s="89"/>
      <c r="AC44" s="89"/>
      <c r="AD44" s="89"/>
      <c r="AE44" s="89"/>
      <c r="AF44" s="89"/>
      <c r="AG44" s="89"/>
      <c r="AH44" s="89"/>
      <c r="AI44" s="89" t="s">
        <v>50</v>
      </c>
      <c r="AJ44" s="1"/>
      <c r="AK44" s="1"/>
    </row>
    <row r="45" spans="5:37" ht="37.5" customHeight="1">
      <c r="E45" s="34" t="s">
        <v>834</v>
      </c>
      <c r="F45" s="80">
        <v>44792</v>
      </c>
      <c r="G45" s="34">
        <v>245818</v>
      </c>
      <c r="H45" s="34" t="s">
        <v>1910</v>
      </c>
      <c r="I45" s="34" t="s">
        <v>1012</v>
      </c>
      <c r="J45" s="265" t="s">
        <v>395</v>
      </c>
      <c r="K45" s="1"/>
      <c r="L45" s="1"/>
      <c r="M45" s="1"/>
      <c r="N45" s="1"/>
      <c r="O45" s="1"/>
      <c r="P45" s="1"/>
      <c r="Q45" s="1"/>
      <c r="R45" s="1"/>
      <c r="S45" s="31"/>
      <c r="T45" s="31"/>
      <c r="U45" s="31"/>
      <c r="V45" s="31"/>
      <c r="W45" s="31"/>
      <c r="X45" s="265" t="s">
        <v>1934</v>
      </c>
      <c r="Y45" s="265" t="s">
        <v>1467</v>
      </c>
      <c r="Z45" s="265" t="s">
        <v>1954</v>
      </c>
      <c r="AA45" s="89" t="s">
        <v>50</v>
      </c>
      <c r="AB45" s="89"/>
      <c r="AC45" s="89"/>
      <c r="AD45" s="89"/>
      <c r="AE45" s="89"/>
      <c r="AF45" s="89"/>
      <c r="AG45" s="89"/>
      <c r="AH45" s="89"/>
      <c r="AI45" s="89" t="s">
        <v>50</v>
      </c>
      <c r="AJ45" s="1"/>
      <c r="AK45" s="1"/>
    </row>
    <row r="46" spans="5:37">
      <c r="E46" s="34" t="s">
        <v>834</v>
      </c>
      <c r="F46" s="80">
        <v>44792</v>
      </c>
      <c r="G46" s="34">
        <v>246086</v>
      </c>
      <c r="H46" s="34" t="s">
        <v>1444</v>
      </c>
      <c r="I46" s="34" t="s">
        <v>1012</v>
      </c>
      <c r="J46" s="265" t="s">
        <v>395</v>
      </c>
      <c r="K46" s="1"/>
      <c r="L46" s="1"/>
      <c r="M46" s="1"/>
      <c r="N46" s="1"/>
      <c r="O46" s="1"/>
      <c r="P46" s="1"/>
      <c r="Q46" s="1"/>
      <c r="R46" s="1"/>
      <c r="S46" s="34"/>
      <c r="T46" s="34"/>
      <c r="U46" s="34"/>
      <c r="V46" s="34"/>
      <c r="W46" s="34"/>
      <c r="X46" s="34" t="s">
        <v>1467</v>
      </c>
      <c r="Y46" s="34" t="s">
        <v>1650</v>
      </c>
      <c r="Z46" s="34" t="s">
        <v>50</v>
      </c>
      <c r="AA46" s="89"/>
      <c r="AB46" s="89"/>
      <c r="AC46" s="89"/>
      <c r="AD46" s="89"/>
      <c r="AE46" s="89"/>
      <c r="AF46" s="89"/>
      <c r="AG46" s="89"/>
      <c r="AH46" s="89"/>
      <c r="AI46" s="89" t="s">
        <v>50</v>
      </c>
      <c r="AJ46" s="1"/>
      <c r="AK46" s="1"/>
    </row>
    <row r="47" spans="5:37">
      <c r="E47" s="34" t="s">
        <v>834</v>
      </c>
      <c r="F47" s="80">
        <v>44792</v>
      </c>
      <c r="G47" s="34">
        <v>246214</v>
      </c>
      <c r="H47" s="34" t="s">
        <v>1905</v>
      </c>
      <c r="I47" s="34" t="s">
        <v>1012</v>
      </c>
      <c r="J47" s="265" t="s">
        <v>395</v>
      </c>
      <c r="K47" s="1"/>
      <c r="L47" s="1"/>
      <c r="M47" s="1"/>
      <c r="N47" s="1"/>
      <c r="O47" s="1"/>
      <c r="P47" s="1"/>
      <c r="Q47" s="1"/>
      <c r="R47" s="1"/>
      <c r="S47" s="34"/>
      <c r="T47" s="34"/>
      <c r="U47" s="34"/>
      <c r="V47" s="34"/>
      <c r="W47" s="34"/>
      <c r="X47" s="34" t="s">
        <v>1467</v>
      </c>
      <c r="Y47" s="34" t="s">
        <v>1650</v>
      </c>
      <c r="Z47" s="34"/>
      <c r="AA47" s="89"/>
      <c r="AB47" s="89"/>
      <c r="AC47" s="89"/>
      <c r="AD47" s="89"/>
      <c r="AE47" s="89"/>
      <c r="AF47" s="89"/>
      <c r="AG47" s="89"/>
      <c r="AH47" s="89"/>
      <c r="AI47" s="89" t="s">
        <v>50</v>
      </c>
      <c r="AJ47" s="1"/>
      <c r="AK47" s="1"/>
    </row>
    <row r="48" spans="5:37">
      <c r="E48" s="112" t="s">
        <v>834</v>
      </c>
      <c r="F48" s="158">
        <v>44792</v>
      </c>
      <c r="G48" s="112">
        <v>246272</v>
      </c>
      <c r="H48" s="112" t="s">
        <v>1935</v>
      </c>
      <c r="I48" s="112" t="s">
        <v>1012</v>
      </c>
      <c r="J48" s="267" t="s">
        <v>395</v>
      </c>
      <c r="K48" s="52"/>
      <c r="L48" s="52"/>
      <c r="M48" s="52"/>
      <c r="N48" s="52"/>
      <c r="O48" s="52"/>
      <c r="P48" s="52"/>
      <c r="Q48" s="52"/>
      <c r="R48" s="52"/>
      <c r="S48" s="119"/>
      <c r="T48" s="119"/>
      <c r="U48" s="119"/>
      <c r="V48" s="119"/>
      <c r="W48" s="119"/>
      <c r="X48" s="119" t="s">
        <v>1467</v>
      </c>
      <c r="Y48" s="119" t="s">
        <v>1948</v>
      </c>
      <c r="Z48" s="119" t="s">
        <v>1949</v>
      </c>
      <c r="AA48" s="89" t="s">
        <v>50</v>
      </c>
      <c r="AB48" s="89"/>
      <c r="AC48" s="89"/>
      <c r="AD48" s="89"/>
      <c r="AE48" s="89"/>
      <c r="AF48" s="89"/>
      <c r="AG48" s="89"/>
      <c r="AH48" s="89"/>
      <c r="AI48" s="89" t="s">
        <v>50</v>
      </c>
      <c r="AJ48" s="1"/>
      <c r="AK48" s="1"/>
    </row>
    <row r="49" spans="5:37" ht="30">
      <c r="E49" s="34" t="s">
        <v>834</v>
      </c>
      <c r="F49" s="80">
        <v>44792</v>
      </c>
      <c r="G49" s="34">
        <v>246402</v>
      </c>
      <c r="H49" s="34" t="s">
        <v>1936</v>
      </c>
      <c r="I49" s="34" t="s">
        <v>1897</v>
      </c>
      <c r="J49" s="265" t="s">
        <v>395</v>
      </c>
      <c r="K49" s="1"/>
      <c r="L49" s="1"/>
      <c r="M49" s="1"/>
      <c r="N49" s="1"/>
      <c r="O49" s="1"/>
      <c r="P49" s="1"/>
      <c r="Q49" s="1"/>
      <c r="R49" s="1"/>
      <c r="S49" s="34"/>
      <c r="T49" s="34"/>
      <c r="U49" s="34"/>
      <c r="V49" s="34"/>
      <c r="W49" s="34"/>
      <c r="X49" s="34" t="s">
        <v>1467</v>
      </c>
      <c r="Y49" s="34"/>
      <c r="Z49" s="34" t="s">
        <v>844</v>
      </c>
      <c r="AA49" s="88" t="s">
        <v>1961</v>
      </c>
      <c r="AB49" s="88" t="s">
        <v>50</v>
      </c>
      <c r="AC49" s="88"/>
      <c r="AD49" s="88"/>
      <c r="AE49" s="88"/>
      <c r="AF49" s="88"/>
      <c r="AG49" s="88"/>
      <c r="AH49" s="88"/>
      <c r="AI49" s="89" t="s">
        <v>50</v>
      </c>
      <c r="AJ49" s="1"/>
      <c r="AK49" s="1"/>
    </row>
    <row r="50" spans="5:37">
      <c r="E50" s="34" t="s">
        <v>834</v>
      </c>
      <c r="F50" s="80">
        <v>44792</v>
      </c>
      <c r="G50" s="34">
        <v>246207</v>
      </c>
      <c r="H50" s="34" t="s">
        <v>507</v>
      </c>
      <c r="I50" s="34" t="s">
        <v>1012</v>
      </c>
      <c r="J50" s="265" t="s">
        <v>395</v>
      </c>
      <c r="K50" s="1"/>
      <c r="L50" s="1"/>
      <c r="M50" s="1"/>
      <c r="N50" s="1"/>
      <c r="O50" s="1"/>
      <c r="P50" s="1"/>
      <c r="Q50" s="1"/>
      <c r="R50" s="1"/>
      <c r="S50" s="34"/>
      <c r="T50" s="34"/>
      <c r="U50" s="34"/>
      <c r="V50" s="34"/>
      <c r="W50" s="34"/>
      <c r="X50" s="34" t="s">
        <v>1467</v>
      </c>
      <c r="Y50" s="34"/>
      <c r="Z50" s="34" t="s">
        <v>50</v>
      </c>
      <c r="AA50" s="89"/>
      <c r="AB50" s="89"/>
      <c r="AC50" s="89"/>
      <c r="AD50" s="89"/>
      <c r="AE50" s="89"/>
      <c r="AF50" s="89"/>
      <c r="AG50" s="89"/>
      <c r="AH50" s="89"/>
      <c r="AI50" s="89" t="s">
        <v>50</v>
      </c>
      <c r="AJ50" s="1"/>
      <c r="AK50" s="1"/>
    </row>
    <row r="51" spans="5:37">
      <c r="E51" s="34" t="s">
        <v>834</v>
      </c>
      <c r="F51" s="80">
        <v>44792</v>
      </c>
      <c r="G51" s="34">
        <v>246401</v>
      </c>
      <c r="H51" s="34" t="s">
        <v>1002</v>
      </c>
      <c r="I51" s="34" t="s">
        <v>1012</v>
      </c>
      <c r="J51" s="89" t="s">
        <v>395</v>
      </c>
      <c r="K51" s="274"/>
      <c r="L51" s="214"/>
      <c r="M51" s="1"/>
      <c r="N51" s="1"/>
      <c r="O51" s="1"/>
      <c r="P51" s="1"/>
      <c r="Q51" s="1"/>
      <c r="R51" s="1"/>
      <c r="S51" s="34"/>
      <c r="T51" s="34"/>
      <c r="U51" s="34"/>
      <c r="V51" s="34"/>
      <c r="W51" s="34"/>
      <c r="X51" s="34" t="s">
        <v>1467</v>
      </c>
      <c r="Y51" s="34"/>
      <c r="Z51" s="34" t="s">
        <v>50</v>
      </c>
      <c r="AA51" s="89"/>
      <c r="AB51" s="89"/>
      <c r="AC51" s="89"/>
      <c r="AD51" s="89"/>
      <c r="AE51" s="89"/>
      <c r="AF51" s="89"/>
      <c r="AG51" s="89"/>
      <c r="AH51" s="89"/>
      <c r="AI51" s="89" t="s">
        <v>50</v>
      </c>
      <c r="AJ51" s="1"/>
      <c r="AK51" s="1"/>
    </row>
    <row r="52" spans="5:37">
      <c r="E52" s="34" t="s">
        <v>834</v>
      </c>
      <c r="F52" s="80">
        <v>44792</v>
      </c>
      <c r="G52" s="34">
        <v>246335</v>
      </c>
      <c r="H52" s="34" t="s">
        <v>1937</v>
      </c>
      <c r="I52" s="34" t="s">
        <v>1938</v>
      </c>
      <c r="J52" s="89" t="s">
        <v>395</v>
      </c>
      <c r="K52" s="274"/>
      <c r="L52" s="214"/>
      <c r="M52" s="1"/>
      <c r="N52" s="1"/>
      <c r="O52" s="1"/>
      <c r="P52" s="1"/>
      <c r="Q52" s="1"/>
      <c r="R52" s="1"/>
      <c r="S52" s="34"/>
      <c r="T52" s="34"/>
      <c r="U52" s="34"/>
      <c r="V52" s="34"/>
      <c r="W52" s="34"/>
      <c r="X52" s="34" t="s">
        <v>1939</v>
      </c>
      <c r="Y52" s="34"/>
      <c r="Z52" s="34" t="s">
        <v>844</v>
      </c>
      <c r="AA52" s="89"/>
      <c r="AB52" s="89"/>
      <c r="AC52" s="89"/>
      <c r="AD52" s="89"/>
      <c r="AE52" s="89"/>
      <c r="AF52" s="89"/>
      <c r="AG52" s="89"/>
      <c r="AH52" s="89"/>
      <c r="AI52" s="89" t="s">
        <v>50</v>
      </c>
      <c r="AJ52" s="1"/>
      <c r="AK52" s="1"/>
    </row>
    <row r="53" spans="5:37">
      <c r="E53" s="34" t="s">
        <v>1918</v>
      </c>
      <c r="F53" s="80">
        <v>44793</v>
      </c>
      <c r="G53" s="34">
        <v>246173</v>
      </c>
      <c r="H53" s="34" t="s">
        <v>1941</v>
      </c>
      <c r="I53" s="34" t="s">
        <v>1942</v>
      </c>
      <c r="J53" s="89" t="s">
        <v>395</v>
      </c>
      <c r="M53" s="1"/>
      <c r="N53" s="1"/>
      <c r="O53" s="1"/>
      <c r="P53" s="1"/>
      <c r="Q53" s="1"/>
      <c r="R53" s="1"/>
      <c r="S53" s="1"/>
      <c r="T53" s="1"/>
      <c r="U53" s="1"/>
      <c r="V53" s="34"/>
      <c r="W53" s="34"/>
      <c r="X53" s="155"/>
      <c r="Y53" s="34" t="s">
        <v>1467</v>
      </c>
      <c r="Z53" s="34" t="s">
        <v>1950</v>
      </c>
      <c r="AA53" s="89" t="s">
        <v>844</v>
      </c>
      <c r="AB53" s="89"/>
      <c r="AC53" s="89" t="s">
        <v>50</v>
      </c>
      <c r="AD53" s="89"/>
      <c r="AE53" s="89"/>
      <c r="AF53" s="89"/>
      <c r="AG53" s="89"/>
      <c r="AH53" s="89"/>
      <c r="AI53" s="89" t="s">
        <v>50</v>
      </c>
      <c r="AJ53" s="1"/>
      <c r="AK53" s="1"/>
    </row>
    <row r="54" spans="5:37">
      <c r="E54" s="34" t="s">
        <v>1918</v>
      </c>
      <c r="F54" s="80">
        <v>44793</v>
      </c>
      <c r="G54" s="34">
        <v>245859</v>
      </c>
      <c r="H54" s="34" t="s">
        <v>1926</v>
      </c>
      <c r="I54" s="34" t="s">
        <v>1942</v>
      </c>
      <c r="J54" s="89" t="s">
        <v>395</v>
      </c>
      <c r="M54" s="1"/>
      <c r="N54" s="1"/>
      <c r="O54" s="1"/>
      <c r="P54" s="1"/>
      <c r="Q54" s="1"/>
      <c r="R54" s="1"/>
      <c r="S54" s="1"/>
      <c r="T54" s="1"/>
      <c r="U54" s="1"/>
      <c r="V54" s="34"/>
      <c r="W54" s="34"/>
      <c r="X54" s="34"/>
      <c r="Y54" s="34" t="s">
        <v>1467</v>
      </c>
      <c r="Z54" s="34" t="s">
        <v>50</v>
      </c>
      <c r="AA54" s="89"/>
      <c r="AB54" s="89"/>
      <c r="AC54" s="89" t="s">
        <v>50</v>
      </c>
      <c r="AD54" s="89"/>
      <c r="AE54" s="89"/>
      <c r="AF54" s="89"/>
      <c r="AG54" s="89"/>
      <c r="AH54" s="89"/>
      <c r="AI54" s="89" t="s">
        <v>50</v>
      </c>
      <c r="AJ54" s="1"/>
      <c r="AK54" s="1"/>
    </row>
    <row r="55" spans="5:37">
      <c r="E55" s="34" t="s">
        <v>1918</v>
      </c>
      <c r="F55" s="80">
        <v>44793</v>
      </c>
      <c r="G55" s="34">
        <v>246433</v>
      </c>
      <c r="H55" s="34" t="s">
        <v>1943</v>
      </c>
      <c r="I55" s="34" t="s">
        <v>1942</v>
      </c>
      <c r="J55" s="89" t="s">
        <v>395</v>
      </c>
      <c r="M55" s="1"/>
      <c r="N55" s="1"/>
      <c r="O55" s="1"/>
      <c r="P55" s="1"/>
      <c r="Q55" s="1"/>
      <c r="R55" s="1"/>
      <c r="S55" s="1"/>
      <c r="T55" s="1"/>
      <c r="U55" s="1"/>
      <c r="V55" s="34"/>
      <c r="W55" s="34"/>
      <c r="X55" s="34"/>
      <c r="Y55" s="34" t="s">
        <v>1467</v>
      </c>
      <c r="Z55" s="34" t="s">
        <v>1637</v>
      </c>
      <c r="AA55" s="89" t="s">
        <v>50</v>
      </c>
      <c r="AB55" s="89"/>
      <c r="AC55" s="89"/>
      <c r="AD55" s="89"/>
      <c r="AE55" s="89"/>
      <c r="AF55" s="89"/>
      <c r="AG55" s="89"/>
      <c r="AH55" s="89"/>
      <c r="AI55" s="89" t="s">
        <v>50</v>
      </c>
      <c r="AJ55" s="1"/>
      <c r="AK55" s="1"/>
    </row>
    <row r="56" spans="5:37">
      <c r="E56" s="34" t="s">
        <v>834</v>
      </c>
      <c r="F56" s="80">
        <v>44793</v>
      </c>
      <c r="G56" s="34">
        <v>246697</v>
      </c>
      <c r="H56" s="34" t="s">
        <v>1944</v>
      </c>
      <c r="I56" s="34" t="s">
        <v>1945</v>
      </c>
      <c r="J56" s="89" t="s">
        <v>395</v>
      </c>
      <c r="M56" s="1"/>
      <c r="N56" s="1"/>
      <c r="O56" s="1"/>
      <c r="P56" s="1"/>
      <c r="Q56" s="1"/>
      <c r="R56" s="1"/>
      <c r="S56" s="1"/>
      <c r="T56" s="1"/>
      <c r="U56" s="1"/>
      <c r="V56" s="34"/>
      <c r="W56" s="34"/>
      <c r="X56" s="34"/>
      <c r="Y56" s="34" t="s">
        <v>1467</v>
      </c>
      <c r="Z56" s="34"/>
      <c r="AA56" s="89" t="s">
        <v>50</v>
      </c>
      <c r="AB56" s="89"/>
      <c r="AC56" s="89"/>
      <c r="AD56" s="89"/>
      <c r="AE56" s="89"/>
      <c r="AF56" s="89"/>
      <c r="AG56" s="89"/>
      <c r="AH56" s="89"/>
      <c r="AI56" s="89" t="s">
        <v>50</v>
      </c>
      <c r="AJ56" s="1"/>
      <c r="AK56" s="1"/>
    </row>
    <row r="57" spans="5:37">
      <c r="E57" s="34" t="s">
        <v>334</v>
      </c>
      <c r="F57" s="80">
        <v>44793</v>
      </c>
      <c r="G57" s="34">
        <v>246546</v>
      </c>
      <c r="H57" s="34" t="s">
        <v>1946</v>
      </c>
      <c r="I57" s="34" t="s">
        <v>779</v>
      </c>
      <c r="J57" s="89" t="s">
        <v>395</v>
      </c>
      <c r="M57" s="1"/>
      <c r="N57" s="1"/>
      <c r="O57" s="1"/>
      <c r="P57" s="1"/>
      <c r="Q57" s="1"/>
      <c r="R57" s="1"/>
      <c r="S57" s="1"/>
      <c r="T57" s="1"/>
      <c r="U57" s="1"/>
      <c r="V57" s="34"/>
      <c r="W57" s="34"/>
      <c r="X57" s="34"/>
      <c r="Y57" s="34" t="s">
        <v>395</v>
      </c>
      <c r="Z57" s="34" t="s">
        <v>1949</v>
      </c>
      <c r="AA57" s="89" t="s">
        <v>50</v>
      </c>
      <c r="AB57" s="89"/>
      <c r="AC57" s="89"/>
      <c r="AD57" s="89"/>
      <c r="AE57" s="89"/>
      <c r="AF57" s="89"/>
      <c r="AG57" s="89"/>
      <c r="AH57" s="89"/>
      <c r="AI57" s="89" t="s">
        <v>50</v>
      </c>
      <c r="AJ57" s="1"/>
      <c r="AK57" s="1"/>
    </row>
    <row r="58" spans="5:37">
      <c r="E58" s="34" t="s">
        <v>834</v>
      </c>
      <c r="F58" s="80">
        <v>44793</v>
      </c>
      <c r="G58" s="34">
        <v>246724</v>
      </c>
      <c r="H58" s="34" t="s">
        <v>711</v>
      </c>
      <c r="I58" s="34" t="s">
        <v>779</v>
      </c>
      <c r="J58" s="89" t="s">
        <v>395</v>
      </c>
      <c r="M58" s="1"/>
      <c r="N58" s="1"/>
      <c r="O58" s="1"/>
      <c r="P58" s="1"/>
      <c r="Q58" s="1"/>
      <c r="R58" s="1"/>
      <c r="S58" s="1"/>
      <c r="T58" s="1"/>
      <c r="U58" s="1"/>
      <c r="V58" s="34"/>
      <c r="W58" s="34"/>
      <c r="X58" s="34"/>
      <c r="Y58" s="34" t="s">
        <v>1947</v>
      </c>
      <c r="Z58" s="34" t="s">
        <v>1949</v>
      </c>
      <c r="AA58" s="89" t="s">
        <v>50</v>
      </c>
      <c r="AB58" s="89"/>
      <c r="AC58" s="89"/>
      <c r="AD58" s="89"/>
      <c r="AE58" s="89"/>
      <c r="AF58" s="89"/>
      <c r="AG58" s="89"/>
      <c r="AH58" s="89"/>
      <c r="AI58" s="89" t="s">
        <v>50</v>
      </c>
      <c r="AJ58" s="1"/>
      <c r="AK58" s="1"/>
    </row>
    <row r="59" spans="5:37">
      <c r="E59" s="34" t="s">
        <v>834</v>
      </c>
      <c r="F59" s="80">
        <v>44795</v>
      </c>
      <c r="G59" s="34">
        <v>246993</v>
      </c>
      <c r="H59" s="34" t="s">
        <v>1951</v>
      </c>
      <c r="I59" s="34" t="s">
        <v>1897</v>
      </c>
      <c r="J59" s="89" t="s">
        <v>395</v>
      </c>
      <c r="M59" s="1"/>
      <c r="N59" s="1"/>
      <c r="O59" s="1"/>
      <c r="P59" s="1"/>
      <c r="Q59" s="1"/>
      <c r="R59" s="1"/>
      <c r="S59" s="1"/>
      <c r="T59" s="1"/>
      <c r="U59" s="1"/>
      <c r="V59" s="34" t="e">
        <f>+AC73V59:AK77</f>
        <v>#NAME?</v>
      </c>
      <c r="W59" s="34"/>
      <c r="X59" s="34"/>
      <c r="Y59" s="34"/>
      <c r="Z59" s="34" t="s">
        <v>1467</v>
      </c>
      <c r="AA59" s="89"/>
      <c r="AB59" s="89" t="s">
        <v>50</v>
      </c>
      <c r="AC59" s="89"/>
      <c r="AD59" s="89"/>
      <c r="AE59" s="89"/>
      <c r="AF59" s="89"/>
      <c r="AG59" s="89"/>
      <c r="AH59" s="89"/>
      <c r="AI59" s="89" t="s">
        <v>50</v>
      </c>
      <c r="AJ59" s="1"/>
      <c r="AK59" s="1"/>
    </row>
    <row r="60" spans="5:37" ht="60">
      <c r="E60" s="34" t="s">
        <v>834</v>
      </c>
      <c r="F60" s="80">
        <v>44795</v>
      </c>
      <c r="G60" s="34">
        <v>246253</v>
      </c>
      <c r="H60" s="34" t="s">
        <v>1952</v>
      </c>
      <c r="I60" s="34" t="s">
        <v>1924</v>
      </c>
      <c r="J60" s="89" t="s">
        <v>1898</v>
      </c>
      <c r="V60" s="31"/>
      <c r="W60" s="31"/>
      <c r="X60" s="31"/>
      <c r="Y60" s="31"/>
      <c r="Z60" s="34" t="s">
        <v>1953</v>
      </c>
      <c r="AA60" s="89" t="s">
        <v>395</v>
      </c>
      <c r="AB60" s="89"/>
      <c r="AC60" s="89"/>
      <c r="AD60" s="88" t="s">
        <v>1972</v>
      </c>
      <c r="AE60" s="88" t="s">
        <v>1981</v>
      </c>
      <c r="AF60" s="88"/>
      <c r="AG60" s="88"/>
      <c r="AH60" s="88"/>
      <c r="AI60" s="89" t="s">
        <v>50</v>
      </c>
      <c r="AJ60" s="1"/>
      <c r="AK60" s="1"/>
    </row>
    <row r="61" spans="5:37" ht="30">
      <c r="E61" s="119" t="s">
        <v>1957</v>
      </c>
      <c r="F61" s="118">
        <v>44796</v>
      </c>
      <c r="G61" s="119">
        <v>247690</v>
      </c>
      <c r="H61" s="119" t="s">
        <v>1955</v>
      </c>
      <c r="I61" s="119" t="s">
        <v>1956</v>
      </c>
      <c r="J61" s="112" t="s">
        <v>395</v>
      </c>
      <c r="V61" s="1"/>
      <c r="W61" s="1"/>
      <c r="X61" s="34"/>
      <c r="Y61" s="34"/>
      <c r="Z61" s="34"/>
      <c r="AA61" s="88" t="s">
        <v>1961</v>
      </c>
      <c r="AB61" s="88"/>
      <c r="AC61" s="88"/>
      <c r="AD61" s="88"/>
      <c r="AE61" s="88"/>
      <c r="AF61" s="88"/>
      <c r="AG61" s="88"/>
      <c r="AH61" s="88"/>
      <c r="AI61" s="89" t="s">
        <v>50</v>
      </c>
      <c r="AJ61" s="1"/>
      <c r="AK61" s="1"/>
    </row>
    <row r="62" spans="5:37">
      <c r="E62" s="34" t="s">
        <v>1957</v>
      </c>
      <c r="F62" s="80">
        <v>44796</v>
      </c>
      <c r="G62" s="34">
        <v>247138</v>
      </c>
      <c r="H62" s="34" t="s">
        <v>1958</v>
      </c>
      <c r="I62" s="34" t="s">
        <v>1959</v>
      </c>
      <c r="J62" s="34" t="s">
        <v>395</v>
      </c>
      <c r="V62" s="1"/>
      <c r="W62" s="1"/>
      <c r="X62" s="34"/>
      <c r="Y62" s="34"/>
      <c r="Z62" s="34"/>
      <c r="AA62" s="89" t="s">
        <v>1467</v>
      </c>
      <c r="AB62" s="89" t="s">
        <v>50</v>
      </c>
      <c r="AC62" s="89"/>
      <c r="AD62" s="89"/>
      <c r="AE62" s="89"/>
      <c r="AF62" s="89"/>
      <c r="AG62" s="89"/>
      <c r="AH62" s="89"/>
      <c r="AI62" s="89" t="s">
        <v>50</v>
      </c>
      <c r="AJ62" s="1"/>
      <c r="AK62" s="1"/>
    </row>
    <row r="63" spans="5:37" ht="30">
      <c r="E63" s="34" t="s">
        <v>1957</v>
      </c>
      <c r="F63" s="80">
        <v>44796</v>
      </c>
      <c r="G63" s="34">
        <v>247696</v>
      </c>
      <c r="H63" s="34" t="s">
        <v>1960</v>
      </c>
      <c r="I63" s="265" t="s">
        <v>1956</v>
      </c>
      <c r="J63" s="34" t="s">
        <v>395</v>
      </c>
      <c r="V63" s="1"/>
      <c r="W63" s="1"/>
      <c r="X63" s="34"/>
      <c r="Y63" s="34"/>
      <c r="Z63" s="34"/>
      <c r="AA63" s="88" t="s">
        <v>1962</v>
      </c>
      <c r="AB63" s="88" t="s">
        <v>50</v>
      </c>
      <c r="AC63" s="88"/>
      <c r="AD63" s="88"/>
      <c r="AE63" s="88"/>
      <c r="AF63" s="88"/>
      <c r="AG63" s="88"/>
      <c r="AH63" s="88"/>
      <c r="AI63" s="89" t="s">
        <v>50</v>
      </c>
      <c r="AJ63" s="1"/>
      <c r="AK63" s="1"/>
    </row>
    <row r="64" spans="5:37" ht="30">
      <c r="E64" s="34" t="s">
        <v>1957</v>
      </c>
      <c r="F64" s="80">
        <v>44796</v>
      </c>
      <c r="G64" s="34">
        <v>247842</v>
      </c>
      <c r="H64" s="34" t="s">
        <v>1928</v>
      </c>
      <c r="I64" s="265" t="s">
        <v>1956</v>
      </c>
      <c r="J64" s="34" t="s">
        <v>395</v>
      </c>
      <c r="V64" s="1"/>
      <c r="W64" s="1"/>
      <c r="X64" s="34"/>
      <c r="Y64" s="34"/>
      <c r="Z64" s="34"/>
      <c r="AA64" s="88" t="s">
        <v>1962</v>
      </c>
      <c r="AB64" s="88" t="s">
        <v>50</v>
      </c>
      <c r="AC64" s="88"/>
      <c r="AD64" s="88"/>
      <c r="AE64" s="88"/>
      <c r="AF64" s="88"/>
      <c r="AG64" s="88"/>
      <c r="AH64" s="88"/>
      <c r="AI64" s="89" t="s">
        <v>50</v>
      </c>
      <c r="AJ64" s="1"/>
      <c r="AK64" s="1"/>
    </row>
    <row r="65" spans="5:37" ht="30">
      <c r="E65" s="119" t="s">
        <v>834</v>
      </c>
      <c r="F65" s="118">
        <v>44797</v>
      </c>
      <c r="G65" s="119">
        <v>248170</v>
      </c>
      <c r="H65" s="119" t="s">
        <v>1965</v>
      </c>
      <c r="I65" s="119" t="s">
        <v>1964</v>
      </c>
      <c r="J65" s="112" t="s">
        <v>395</v>
      </c>
      <c r="V65" s="1"/>
      <c r="W65" s="1"/>
      <c r="X65" s="1"/>
      <c r="Y65" s="1"/>
      <c r="Z65" s="34"/>
      <c r="AA65" s="34"/>
      <c r="AB65" s="34"/>
      <c r="AC65" s="88" t="s">
        <v>1961</v>
      </c>
      <c r="AD65" s="88" t="s">
        <v>50</v>
      </c>
      <c r="AE65" s="88"/>
      <c r="AF65" s="88"/>
      <c r="AG65" s="88"/>
      <c r="AH65" s="88"/>
      <c r="AI65" s="89" t="s">
        <v>50</v>
      </c>
      <c r="AJ65" s="1"/>
      <c r="AK65" s="1"/>
    </row>
    <row r="66" spans="5:37">
      <c r="E66" s="34" t="s">
        <v>834</v>
      </c>
      <c r="F66" s="80">
        <v>44798</v>
      </c>
      <c r="G66" s="34">
        <v>248457</v>
      </c>
      <c r="H66" s="34" t="s">
        <v>1966</v>
      </c>
      <c r="I66" s="34" t="s">
        <v>779</v>
      </c>
      <c r="J66" s="34" t="s">
        <v>395</v>
      </c>
      <c r="V66" s="1"/>
      <c r="W66" s="1"/>
      <c r="X66" s="1"/>
      <c r="Y66" s="1"/>
      <c r="Z66" s="34"/>
      <c r="AA66" s="34"/>
      <c r="AB66" s="34"/>
      <c r="AC66" s="89" t="s">
        <v>1467</v>
      </c>
      <c r="AD66" s="88" t="s">
        <v>1975</v>
      </c>
      <c r="AE66" s="88" t="s">
        <v>50</v>
      </c>
      <c r="AF66" s="88"/>
      <c r="AG66" s="88"/>
      <c r="AH66" s="88"/>
      <c r="AI66" s="89" t="s">
        <v>50</v>
      </c>
      <c r="AJ66" s="1"/>
      <c r="AK66" s="1"/>
    </row>
    <row r="67" spans="5:37" ht="30">
      <c r="E67" s="34" t="s">
        <v>343</v>
      </c>
      <c r="F67" s="80">
        <v>44798</v>
      </c>
      <c r="G67" s="34">
        <v>248474</v>
      </c>
      <c r="H67" s="34" t="s">
        <v>1967</v>
      </c>
      <c r="I67" s="34" t="s">
        <v>1917</v>
      </c>
      <c r="J67" s="34" t="s">
        <v>395</v>
      </c>
      <c r="V67" s="1"/>
      <c r="W67" s="1"/>
      <c r="X67" s="1"/>
      <c r="Y67" s="1"/>
      <c r="Z67" s="34"/>
      <c r="AA67" s="34"/>
      <c r="AB67" s="34"/>
      <c r="AC67" s="88" t="s">
        <v>1961</v>
      </c>
      <c r="AD67" s="88"/>
      <c r="AE67" s="88"/>
      <c r="AF67" s="88"/>
      <c r="AG67" s="88"/>
      <c r="AH67" s="88"/>
      <c r="AI67" s="89" t="s">
        <v>50</v>
      </c>
      <c r="AJ67" s="1"/>
      <c r="AK67" s="1"/>
    </row>
    <row r="68" spans="5:37">
      <c r="E68" s="34" t="s">
        <v>339</v>
      </c>
      <c r="F68" s="80">
        <v>44798</v>
      </c>
      <c r="G68" s="34">
        <v>248354</v>
      </c>
      <c r="H68" s="34" t="s">
        <v>1719</v>
      </c>
      <c r="I68" s="34" t="s">
        <v>441</v>
      </c>
      <c r="J68" s="34" t="s">
        <v>395</v>
      </c>
      <c r="V68" s="1"/>
      <c r="W68" s="1"/>
      <c r="X68" s="1"/>
      <c r="Y68" s="1"/>
      <c r="Z68" s="31"/>
      <c r="AA68" s="31"/>
      <c r="AB68" s="31"/>
      <c r="AC68" s="31" t="s">
        <v>1384</v>
      </c>
      <c r="AD68" s="34"/>
      <c r="AE68" s="34"/>
      <c r="AF68" s="34"/>
      <c r="AG68" s="34"/>
      <c r="AH68" s="34"/>
      <c r="AI68" s="34" t="s">
        <v>50</v>
      </c>
      <c r="AJ68" s="1"/>
      <c r="AK68" s="1"/>
    </row>
    <row r="69" spans="5:37" ht="30">
      <c r="E69" s="34" t="s">
        <v>834</v>
      </c>
      <c r="F69" s="80">
        <v>44798</v>
      </c>
      <c r="G69" s="34">
        <v>248833</v>
      </c>
      <c r="H69" s="34" t="s">
        <v>1968</v>
      </c>
      <c r="I69" s="34" t="s">
        <v>779</v>
      </c>
      <c r="J69" s="34" t="s">
        <v>395</v>
      </c>
      <c r="V69" s="1"/>
      <c r="W69" s="1"/>
      <c r="X69" s="1"/>
      <c r="Y69" s="1"/>
      <c r="Z69" s="34"/>
      <c r="AA69" s="34"/>
      <c r="AB69" s="34"/>
      <c r="AC69" s="34" t="s">
        <v>1970</v>
      </c>
      <c r="AD69" s="88" t="s">
        <v>1971</v>
      </c>
      <c r="AE69" s="88" t="s">
        <v>50</v>
      </c>
      <c r="AF69" s="88"/>
      <c r="AG69" s="88"/>
      <c r="AH69" s="88"/>
      <c r="AI69" s="34" t="s">
        <v>50</v>
      </c>
      <c r="AJ69" s="1"/>
      <c r="AK69" s="1"/>
    </row>
    <row r="70" spans="5:37">
      <c r="E70" s="34" t="s">
        <v>834</v>
      </c>
      <c r="F70" s="80">
        <v>44798</v>
      </c>
      <c r="G70" s="34">
        <v>248693</v>
      </c>
      <c r="H70" s="34" t="s">
        <v>1809</v>
      </c>
      <c r="I70" s="34" t="s">
        <v>1964</v>
      </c>
      <c r="J70" s="34" t="s">
        <v>395</v>
      </c>
      <c r="K70" s="155"/>
      <c r="L70" s="155"/>
      <c r="M70" s="155"/>
      <c r="N70" s="155"/>
      <c r="O70" s="155"/>
      <c r="P70" s="155"/>
      <c r="Q70" s="155"/>
      <c r="R70" s="155"/>
      <c r="S70" s="155"/>
      <c r="T70" s="155"/>
      <c r="U70" s="155"/>
      <c r="V70" s="34"/>
      <c r="W70" s="34"/>
      <c r="X70" s="34"/>
      <c r="Y70" s="34"/>
      <c r="Z70" s="34"/>
      <c r="AA70" s="34"/>
      <c r="AB70" s="34"/>
      <c r="AC70" s="89" t="s">
        <v>1467</v>
      </c>
      <c r="AD70" s="89" t="s">
        <v>395</v>
      </c>
      <c r="AE70" s="89" t="s">
        <v>50</v>
      </c>
      <c r="AF70" s="89"/>
      <c r="AG70" s="89"/>
      <c r="AH70" s="89"/>
      <c r="AI70" s="34" t="s">
        <v>50</v>
      </c>
      <c r="AJ70" s="1"/>
      <c r="AK70" s="1"/>
    </row>
    <row r="71" spans="5:37">
      <c r="E71" s="34" t="s">
        <v>834</v>
      </c>
      <c r="F71" s="80">
        <v>44798</v>
      </c>
      <c r="G71" s="34">
        <v>248528</v>
      </c>
      <c r="H71" s="34" t="s">
        <v>1969</v>
      </c>
      <c r="I71" s="34" t="s">
        <v>779</v>
      </c>
      <c r="J71" s="34" t="s">
        <v>395</v>
      </c>
      <c r="V71" s="1"/>
      <c r="W71" s="1"/>
      <c r="X71" s="1"/>
      <c r="Y71" s="1"/>
      <c r="Z71" s="34"/>
      <c r="AA71" s="34"/>
      <c r="AB71" s="34"/>
      <c r="AC71" s="89" t="s">
        <v>1467</v>
      </c>
      <c r="AD71" s="88" t="s">
        <v>1975</v>
      </c>
      <c r="AE71" s="88" t="s">
        <v>50</v>
      </c>
      <c r="AF71" s="88"/>
      <c r="AG71" s="88"/>
      <c r="AH71" s="88"/>
      <c r="AI71" s="34" t="s">
        <v>50</v>
      </c>
      <c r="AJ71" s="1"/>
      <c r="AK71" s="1"/>
    </row>
    <row r="72" spans="5:37">
      <c r="E72" s="34" t="s">
        <v>834</v>
      </c>
      <c r="F72" s="80">
        <v>44799</v>
      </c>
      <c r="G72" s="34">
        <v>248751</v>
      </c>
      <c r="H72" s="34" t="s">
        <v>1973</v>
      </c>
      <c r="I72" s="34" t="s">
        <v>1974</v>
      </c>
      <c r="J72" s="34" t="s">
        <v>395</v>
      </c>
      <c r="V72" s="1"/>
      <c r="W72" s="1"/>
      <c r="X72" s="1"/>
      <c r="Y72" s="1"/>
      <c r="Z72" s="34"/>
      <c r="AA72" s="34"/>
      <c r="AB72" s="34"/>
      <c r="AC72" s="34"/>
      <c r="AD72" s="34" t="s">
        <v>1467</v>
      </c>
      <c r="AE72" s="34" t="s">
        <v>1980</v>
      </c>
      <c r="AF72" s="34"/>
      <c r="AG72" s="34" t="s">
        <v>50</v>
      </c>
      <c r="AH72" s="34"/>
      <c r="AI72" s="34" t="s">
        <v>50</v>
      </c>
      <c r="AJ72" s="1"/>
      <c r="AK72" s="1"/>
    </row>
    <row r="73" spans="5:37" ht="45">
      <c r="E73" s="34" t="s">
        <v>834</v>
      </c>
      <c r="F73" s="80">
        <v>44799</v>
      </c>
      <c r="G73" s="34">
        <v>249150</v>
      </c>
      <c r="H73" s="34" t="s">
        <v>1976</v>
      </c>
      <c r="I73" s="34" t="s">
        <v>779</v>
      </c>
      <c r="J73" s="34" t="s">
        <v>395</v>
      </c>
      <c r="V73" s="1"/>
      <c r="W73" s="1"/>
      <c r="X73" s="1"/>
      <c r="Y73" s="1"/>
      <c r="Z73" s="34"/>
      <c r="AA73" s="34"/>
      <c r="AB73" s="34"/>
      <c r="AC73" s="34"/>
      <c r="AD73" s="34" t="s">
        <v>1467</v>
      </c>
      <c r="AE73" s="88" t="s">
        <v>1984</v>
      </c>
      <c r="AF73" s="88" t="s">
        <v>1650</v>
      </c>
      <c r="AG73" s="88" t="s">
        <v>50</v>
      </c>
      <c r="AH73" s="88"/>
      <c r="AI73" s="34" t="s">
        <v>50</v>
      </c>
      <c r="AJ73" s="1"/>
      <c r="AK73" s="1"/>
    </row>
    <row r="74" spans="5:37" ht="45">
      <c r="E74" s="34" t="s">
        <v>834</v>
      </c>
      <c r="F74" s="80">
        <v>44799</v>
      </c>
      <c r="G74" s="34">
        <v>248149</v>
      </c>
      <c r="H74" s="34" t="s">
        <v>1977</v>
      </c>
      <c r="I74" s="34" t="s">
        <v>1959</v>
      </c>
      <c r="J74" s="34" t="s">
        <v>395</v>
      </c>
      <c r="V74" s="1"/>
      <c r="W74" s="1"/>
      <c r="X74" s="1"/>
      <c r="Y74" s="1"/>
      <c r="Z74" s="34"/>
      <c r="AA74" s="34"/>
      <c r="AB74" s="34"/>
      <c r="AC74" s="34"/>
      <c r="AD74" s="88" t="s">
        <v>1978</v>
      </c>
      <c r="AE74" s="88" t="s">
        <v>395</v>
      </c>
      <c r="AF74" s="88"/>
      <c r="AG74" s="88" t="s">
        <v>2004</v>
      </c>
      <c r="AH74" s="88"/>
      <c r="AI74" s="34" t="s">
        <v>50</v>
      </c>
      <c r="AJ74" s="1"/>
      <c r="AK74" s="1"/>
    </row>
    <row r="75" spans="5:37" ht="30">
      <c r="E75" s="34" t="s">
        <v>834</v>
      </c>
      <c r="F75" s="80">
        <v>44802</v>
      </c>
      <c r="G75" s="34">
        <v>249130</v>
      </c>
      <c r="H75" s="34" t="s">
        <v>735</v>
      </c>
      <c r="I75" s="34" t="s">
        <v>1979</v>
      </c>
      <c r="J75" s="89" t="s">
        <v>395</v>
      </c>
      <c r="V75" s="1"/>
      <c r="W75" s="1"/>
      <c r="X75" s="1"/>
      <c r="Y75" s="1"/>
      <c r="Z75" s="34"/>
      <c r="AA75" s="34"/>
      <c r="AB75" s="280"/>
      <c r="AC75" s="280"/>
      <c r="AD75" s="34"/>
      <c r="AE75" s="88" t="s">
        <v>1983</v>
      </c>
      <c r="AF75" s="88" t="s">
        <v>395</v>
      </c>
      <c r="AG75" s="88"/>
      <c r="AH75" s="88" t="s">
        <v>395</v>
      </c>
      <c r="AI75" s="34" t="s">
        <v>50</v>
      </c>
      <c r="AJ75" s="1"/>
      <c r="AK75" s="1"/>
    </row>
    <row r="76" spans="5:37" ht="30">
      <c r="E76" s="34" t="s">
        <v>1957</v>
      </c>
      <c r="F76" s="80">
        <v>44802</v>
      </c>
      <c r="G76" s="34">
        <v>248962</v>
      </c>
      <c r="H76" s="34" t="s">
        <v>1926</v>
      </c>
      <c r="I76" s="34" t="s">
        <v>1956</v>
      </c>
      <c r="J76" s="89" t="s">
        <v>395</v>
      </c>
      <c r="V76" s="1"/>
      <c r="W76" s="1"/>
      <c r="X76" s="1"/>
      <c r="Y76" s="1"/>
      <c r="Z76" s="34"/>
      <c r="AA76" s="34"/>
      <c r="AB76" s="34"/>
      <c r="AC76" s="34"/>
      <c r="AD76" s="34"/>
      <c r="AE76" s="88" t="s">
        <v>1985</v>
      </c>
      <c r="AF76" s="88"/>
      <c r="AG76" s="88" t="s">
        <v>50</v>
      </c>
      <c r="AH76" s="88"/>
      <c r="AI76" s="34" t="s">
        <v>50</v>
      </c>
      <c r="AJ76" s="1"/>
      <c r="AK76" s="1"/>
    </row>
    <row r="77" spans="5:37">
      <c r="E77" s="34" t="s">
        <v>1957</v>
      </c>
      <c r="F77" s="80">
        <v>44802</v>
      </c>
      <c r="G77" s="34">
        <v>248978</v>
      </c>
      <c r="H77" s="34" t="s">
        <v>1926</v>
      </c>
      <c r="I77" s="34" t="s">
        <v>1956</v>
      </c>
      <c r="J77" s="89" t="s">
        <v>395</v>
      </c>
      <c r="V77" s="1"/>
      <c r="W77" s="1"/>
      <c r="X77" s="1"/>
      <c r="Y77" s="1"/>
      <c r="Z77" s="1"/>
      <c r="AA77" s="1"/>
      <c r="AB77" s="1"/>
      <c r="AC77" s="34"/>
      <c r="AD77" s="34"/>
      <c r="AE77" s="34" t="s">
        <v>1467</v>
      </c>
      <c r="AF77" s="34" t="s">
        <v>50</v>
      </c>
      <c r="AG77" s="34"/>
      <c r="AH77" s="34"/>
      <c r="AI77" s="34" t="s">
        <v>50</v>
      </c>
      <c r="AJ77" s="1"/>
      <c r="AK77" s="1"/>
    </row>
    <row r="78" spans="5:37">
      <c r="E78" s="34" t="s">
        <v>1957</v>
      </c>
      <c r="F78" s="80">
        <v>44802</v>
      </c>
      <c r="G78" s="34">
        <v>249413</v>
      </c>
      <c r="H78" s="34" t="s">
        <v>1958</v>
      </c>
      <c r="I78" s="34" t="s">
        <v>1956</v>
      </c>
      <c r="J78" s="89" t="s">
        <v>395</v>
      </c>
      <c r="V78" s="1"/>
      <c r="W78" s="1"/>
      <c r="X78" s="1"/>
      <c r="Y78" s="1"/>
      <c r="Z78" s="1"/>
      <c r="AA78" s="1"/>
      <c r="AB78" s="1"/>
      <c r="AC78" s="31"/>
      <c r="AD78" s="34"/>
      <c r="AE78" s="34" t="s">
        <v>1982</v>
      </c>
      <c r="AF78" s="34"/>
      <c r="AG78" s="34" t="s">
        <v>50</v>
      </c>
      <c r="AH78" s="34"/>
      <c r="AI78" s="34" t="s">
        <v>50</v>
      </c>
      <c r="AJ78" s="1"/>
      <c r="AK78" s="1"/>
    </row>
    <row r="79" spans="5:37">
      <c r="E79" s="34" t="s">
        <v>834</v>
      </c>
      <c r="F79" s="80">
        <v>44802</v>
      </c>
      <c r="G79" s="34">
        <v>249805</v>
      </c>
      <c r="H79" s="34" t="s">
        <v>659</v>
      </c>
      <c r="I79" s="34" t="s">
        <v>779</v>
      </c>
      <c r="J79" s="89" t="s">
        <v>395</v>
      </c>
      <c r="V79" s="1"/>
      <c r="W79" s="1"/>
      <c r="X79" s="1"/>
      <c r="Y79" s="1"/>
      <c r="Z79" s="1"/>
      <c r="AA79" s="1"/>
      <c r="AB79" s="1"/>
      <c r="AC79" s="34"/>
      <c r="AD79" s="34"/>
      <c r="AE79" s="34" t="s">
        <v>1467</v>
      </c>
      <c r="AF79" s="34" t="s">
        <v>395</v>
      </c>
      <c r="AG79" s="34" t="s">
        <v>2004</v>
      </c>
      <c r="AH79" s="34"/>
      <c r="AI79" s="34" t="s">
        <v>49</v>
      </c>
      <c r="AJ79" s="1"/>
      <c r="AK79" s="1"/>
    </row>
    <row r="80" spans="5:37">
      <c r="E80" s="112" t="s">
        <v>834</v>
      </c>
      <c r="F80" s="158">
        <v>44802</v>
      </c>
      <c r="G80" s="112">
        <v>249543</v>
      </c>
      <c r="H80" s="112" t="s">
        <v>1538</v>
      </c>
      <c r="I80" s="112" t="s">
        <v>779</v>
      </c>
      <c r="J80" s="89" t="s">
        <v>395</v>
      </c>
      <c r="V80" s="1"/>
      <c r="W80" s="1"/>
      <c r="X80" s="1"/>
      <c r="Y80" s="1"/>
      <c r="Z80" s="1"/>
      <c r="AA80" s="1"/>
      <c r="AB80" s="1"/>
      <c r="AC80" s="34"/>
      <c r="AD80" s="34"/>
      <c r="AE80" s="34" t="s">
        <v>1467</v>
      </c>
      <c r="AF80" s="34"/>
      <c r="AG80" s="34" t="s">
        <v>50</v>
      </c>
      <c r="AH80" s="34"/>
      <c r="AI80" s="34" t="s">
        <v>50</v>
      </c>
      <c r="AJ80" s="1"/>
      <c r="AK80" s="1"/>
    </row>
    <row r="81" spans="5:37">
      <c r="E81" s="34" t="s">
        <v>834</v>
      </c>
      <c r="F81" s="80">
        <v>44802</v>
      </c>
      <c r="G81" s="34">
        <v>249800</v>
      </c>
      <c r="H81" s="34" t="s">
        <v>193</v>
      </c>
      <c r="I81" s="34" t="s">
        <v>779</v>
      </c>
      <c r="J81" s="117" t="s">
        <v>395</v>
      </c>
      <c r="V81" s="1"/>
      <c r="W81" s="1"/>
      <c r="X81" s="1"/>
      <c r="Y81" s="1"/>
      <c r="Z81" s="1"/>
      <c r="AA81" s="1"/>
      <c r="AB81" s="1"/>
      <c r="AC81" s="34"/>
      <c r="AD81" s="34"/>
      <c r="AE81" s="34" t="s">
        <v>1467</v>
      </c>
      <c r="AF81" s="34"/>
      <c r="AG81" s="34" t="s">
        <v>2004</v>
      </c>
      <c r="AH81" s="34"/>
      <c r="AI81" s="34" t="s">
        <v>50</v>
      </c>
      <c r="AJ81" s="1"/>
      <c r="AK81" s="1"/>
    </row>
    <row r="82" spans="5:37">
      <c r="E82" s="119" t="s">
        <v>834</v>
      </c>
      <c r="F82" s="118">
        <v>44803</v>
      </c>
      <c r="G82" s="119">
        <v>249440</v>
      </c>
      <c r="H82" s="119" t="s">
        <v>1996</v>
      </c>
      <c r="I82" s="119" t="s">
        <v>779</v>
      </c>
      <c r="J82" s="117" t="s">
        <v>395</v>
      </c>
      <c r="V82" s="1"/>
      <c r="W82" s="1"/>
      <c r="X82" s="1"/>
      <c r="Y82" s="1"/>
      <c r="Z82" s="1"/>
      <c r="AA82" s="1"/>
      <c r="AB82" s="1"/>
      <c r="AC82" s="34"/>
      <c r="AD82" s="34"/>
      <c r="AE82" s="34"/>
      <c r="AF82" s="34" t="s">
        <v>1997</v>
      </c>
      <c r="AG82" s="34" t="s">
        <v>2004</v>
      </c>
      <c r="AH82" s="34"/>
      <c r="AI82" s="34" t="s">
        <v>49</v>
      </c>
      <c r="AJ82" s="1"/>
      <c r="AK82" s="1"/>
    </row>
    <row r="83" spans="5:37">
      <c r="E83" s="34" t="s">
        <v>834</v>
      </c>
      <c r="F83" s="80">
        <v>44803</v>
      </c>
      <c r="G83" s="34">
        <v>250282</v>
      </c>
      <c r="H83" s="34" t="s">
        <v>1998</v>
      </c>
      <c r="I83" s="34" t="s">
        <v>779</v>
      </c>
      <c r="J83" s="89" t="s">
        <v>395</v>
      </c>
      <c r="V83" s="1"/>
      <c r="W83" s="1"/>
      <c r="X83" s="1"/>
      <c r="Y83" s="1"/>
      <c r="Z83" s="1"/>
      <c r="AA83" s="1"/>
      <c r="AB83" s="1"/>
      <c r="AC83" s="34"/>
      <c r="AD83" s="34"/>
      <c r="AE83" s="34"/>
      <c r="AF83" s="34" t="s">
        <v>1467</v>
      </c>
      <c r="AG83" s="34" t="s">
        <v>50</v>
      </c>
      <c r="AH83" s="34"/>
      <c r="AI83" s="34" t="s">
        <v>50</v>
      </c>
      <c r="AJ83" s="1"/>
      <c r="AK83" s="1"/>
    </row>
    <row r="84" spans="5:37">
      <c r="E84" s="34" t="s">
        <v>834</v>
      </c>
      <c r="F84" s="80">
        <v>44803</v>
      </c>
      <c r="G84" s="34">
        <v>250576</v>
      </c>
      <c r="H84" s="34" t="s">
        <v>1999</v>
      </c>
      <c r="I84" s="34" t="s">
        <v>779</v>
      </c>
      <c r="J84" s="89" t="s">
        <v>395</v>
      </c>
      <c r="V84" s="1"/>
      <c r="W84" s="1"/>
      <c r="X84" s="1"/>
      <c r="Y84" s="1"/>
      <c r="Z84" s="1"/>
      <c r="AA84" s="1"/>
      <c r="AB84" s="1"/>
      <c r="AC84" s="34"/>
      <c r="AD84" s="34"/>
      <c r="AE84" s="34"/>
      <c r="AF84" s="34" t="s">
        <v>1467</v>
      </c>
      <c r="AG84" s="34" t="s">
        <v>50</v>
      </c>
      <c r="AH84" s="34"/>
      <c r="AI84" s="34" t="s">
        <v>50</v>
      </c>
      <c r="AJ84" s="1"/>
      <c r="AK84" s="1"/>
    </row>
    <row r="85" spans="5:37">
      <c r="E85" s="1"/>
      <c r="F85" s="2"/>
      <c r="G85" s="1"/>
      <c r="H85" s="1"/>
      <c r="I85" s="1"/>
      <c r="J85" s="3"/>
      <c r="V85" s="1"/>
      <c r="W85" s="1"/>
      <c r="X85" s="1"/>
      <c r="Y85" s="1"/>
      <c r="Z85" s="1"/>
      <c r="AA85" s="1"/>
      <c r="AB85" s="1"/>
      <c r="AC85" s="1"/>
      <c r="AD85" s="1"/>
      <c r="AE85" s="1"/>
      <c r="AF85" s="1"/>
      <c r="AG85" s="1"/>
      <c r="AH85" s="1"/>
      <c r="AI85" s="1"/>
      <c r="AJ85" s="1"/>
      <c r="AK85" s="1"/>
    </row>
    <row r="86" spans="5:37">
      <c r="E86" s="1"/>
      <c r="F86" s="2"/>
      <c r="G86" s="1"/>
      <c r="H86" s="1"/>
      <c r="I86" s="1"/>
      <c r="J86" s="3"/>
      <c r="V86" s="1"/>
      <c r="W86" s="1"/>
      <c r="X86" s="1"/>
      <c r="Y86" s="1"/>
      <c r="Z86" s="1"/>
      <c r="AA86" s="1"/>
      <c r="AB86" s="1"/>
      <c r="AC86" s="1"/>
      <c r="AD86" s="1"/>
      <c r="AE86" s="1"/>
      <c r="AF86" s="1"/>
      <c r="AG86" s="1"/>
      <c r="AH86" s="1"/>
      <c r="AI86" s="1"/>
      <c r="AJ86" s="1"/>
      <c r="AK86" s="1"/>
    </row>
    <row r="87" spans="5:37">
      <c r="E87" s="1"/>
      <c r="F87" s="2"/>
      <c r="G87" s="1"/>
      <c r="H87" s="1"/>
      <c r="I87" s="1"/>
      <c r="J87" s="3"/>
      <c r="V87" s="1"/>
      <c r="W87" s="1"/>
      <c r="X87" s="1"/>
      <c r="Y87" s="1"/>
      <c r="Z87" s="1"/>
      <c r="AA87" s="1"/>
      <c r="AB87" s="1"/>
      <c r="AC87" s="1"/>
      <c r="AD87" s="1"/>
      <c r="AE87" s="1"/>
      <c r="AF87" s="1"/>
      <c r="AG87" s="1"/>
      <c r="AH87" s="1"/>
      <c r="AI87" s="1"/>
      <c r="AJ87" s="1"/>
      <c r="AK87" s="1"/>
    </row>
    <row r="88" spans="5:37">
      <c r="E88" s="1"/>
      <c r="F88" s="2"/>
      <c r="G88" s="1"/>
      <c r="H88" s="1"/>
      <c r="I88" s="1"/>
      <c r="J88" s="3"/>
      <c r="V88" s="1"/>
      <c r="W88" s="1"/>
      <c r="X88" s="1"/>
      <c r="Y88" s="1"/>
      <c r="Z88" s="1"/>
      <c r="AA88" s="1"/>
      <c r="AB88" s="1"/>
      <c r="AC88" s="1"/>
      <c r="AD88" s="1"/>
      <c r="AE88" s="1"/>
      <c r="AF88" s="1"/>
      <c r="AG88" s="1"/>
      <c r="AH88" s="1"/>
      <c r="AI88" s="1"/>
      <c r="AJ88" s="1"/>
      <c r="AK88" s="1"/>
    </row>
    <row r="89" spans="5:37">
      <c r="E89" s="1"/>
      <c r="F89" s="2"/>
      <c r="G89" s="1"/>
      <c r="H89" s="1"/>
      <c r="I89" s="1"/>
      <c r="J89" s="3"/>
      <c r="V89" s="1"/>
      <c r="W89" s="1"/>
      <c r="X89" s="1"/>
      <c r="Y89" s="1"/>
      <c r="Z89" s="1"/>
      <c r="AA89" s="1"/>
      <c r="AB89" s="1"/>
      <c r="AC89" s="1"/>
      <c r="AD89" s="1"/>
      <c r="AE89" s="1"/>
      <c r="AF89" s="1"/>
      <c r="AG89" s="1"/>
      <c r="AH89" s="1"/>
      <c r="AI89" s="1"/>
      <c r="AJ89" s="1"/>
      <c r="AK89" s="1"/>
    </row>
    <row r="90" spans="5:37">
      <c r="E90" s="1"/>
      <c r="F90" s="2"/>
      <c r="G90" s="1"/>
      <c r="H90" s="1"/>
      <c r="I90" s="1"/>
      <c r="J90" s="3"/>
      <c r="V90" s="1"/>
      <c r="W90" s="1"/>
      <c r="X90" s="1"/>
      <c r="Y90" s="1"/>
      <c r="Z90" s="1"/>
      <c r="AA90" s="1"/>
      <c r="AB90" s="1"/>
      <c r="AC90" s="1"/>
      <c r="AD90" s="1"/>
      <c r="AE90" s="1"/>
      <c r="AF90" s="1"/>
      <c r="AG90" s="1"/>
      <c r="AH90" s="1"/>
      <c r="AI90" s="1"/>
      <c r="AJ90" s="1"/>
      <c r="AK90" s="1"/>
    </row>
    <row r="91" spans="5:37" ht="55.9" customHeight="1">
      <c r="E91" s="1"/>
      <c r="F91" s="2"/>
      <c r="G91" s="1"/>
      <c r="H91" s="1"/>
      <c r="I91" s="1"/>
      <c r="J91" s="3"/>
      <c r="V91" s="1"/>
      <c r="W91" s="1"/>
      <c r="X91" s="1"/>
      <c r="Y91" s="1"/>
      <c r="Z91" s="1"/>
      <c r="AA91" s="1"/>
      <c r="AB91" s="1"/>
      <c r="AC91" s="1"/>
      <c r="AD91" s="1"/>
      <c r="AE91" s="1"/>
      <c r="AF91" s="1"/>
      <c r="AG91" s="1"/>
      <c r="AH91" s="1"/>
      <c r="AI91" s="1"/>
      <c r="AJ91" s="1"/>
      <c r="AK91" s="1"/>
    </row>
    <row r="92" spans="5:37">
      <c r="E92" s="1"/>
      <c r="F92" s="2"/>
      <c r="G92" s="1"/>
      <c r="H92" s="1"/>
      <c r="I92" s="1"/>
      <c r="J92" s="3"/>
      <c r="V92" s="1"/>
      <c r="W92" s="1"/>
      <c r="X92" s="1"/>
      <c r="Y92" s="1"/>
      <c r="Z92" s="1"/>
      <c r="AA92" s="1"/>
      <c r="AB92" s="1"/>
      <c r="AC92" s="1"/>
      <c r="AD92" s="1"/>
      <c r="AE92" s="1"/>
      <c r="AF92" s="1"/>
      <c r="AG92" s="1"/>
      <c r="AH92" s="1"/>
      <c r="AI92" s="1"/>
      <c r="AJ92" s="1"/>
      <c r="AK92" s="1"/>
    </row>
    <row r="93" spans="5:37">
      <c r="E93" s="1"/>
      <c r="F93" s="2"/>
      <c r="G93" s="1"/>
      <c r="H93" s="1"/>
      <c r="I93" s="1"/>
      <c r="J93" s="3"/>
      <c r="V93" s="1"/>
      <c r="W93" s="1"/>
      <c r="X93" s="1"/>
      <c r="Y93" s="1"/>
      <c r="Z93" s="1"/>
      <c r="AA93" s="1"/>
      <c r="AB93" s="1"/>
      <c r="AC93" s="1"/>
      <c r="AD93" s="1"/>
      <c r="AE93" s="1"/>
      <c r="AF93" s="1"/>
      <c r="AG93" s="1"/>
      <c r="AH93" s="1"/>
      <c r="AI93" s="1"/>
      <c r="AJ93" s="1"/>
      <c r="AK93" s="1"/>
    </row>
    <row r="94" spans="5:37">
      <c r="E94" s="1"/>
      <c r="F94" s="2"/>
      <c r="G94" s="1"/>
      <c r="H94" s="1"/>
      <c r="I94" s="1"/>
      <c r="J94" s="276"/>
      <c r="V94" s="1"/>
      <c r="W94" s="1"/>
      <c r="X94" s="1"/>
      <c r="Y94" s="1"/>
      <c r="Z94" s="1"/>
      <c r="AA94" s="1"/>
      <c r="AB94" s="1"/>
      <c r="AC94" s="1"/>
      <c r="AD94" s="1"/>
      <c r="AE94" s="1"/>
      <c r="AF94" s="1"/>
      <c r="AG94" s="1"/>
      <c r="AH94" s="1"/>
      <c r="AI94" s="1"/>
      <c r="AJ94" s="1"/>
      <c r="AK94" s="1"/>
    </row>
    <row r="95" spans="5:37">
      <c r="E95" s="1"/>
      <c r="F95" s="2"/>
      <c r="G95" s="1"/>
      <c r="H95" s="1"/>
      <c r="I95" s="29"/>
      <c r="J95" s="276"/>
      <c r="V95" s="1"/>
      <c r="W95" s="1"/>
      <c r="X95" s="1"/>
      <c r="Y95" s="1"/>
      <c r="Z95" s="1"/>
      <c r="AA95" s="1"/>
      <c r="AB95" s="1"/>
      <c r="AC95" s="1"/>
      <c r="AD95" s="1"/>
      <c r="AE95" s="1"/>
      <c r="AF95" s="1"/>
      <c r="AG95" s="1"/>
      <c r="AH95" s="1"/>
      <c r="AI95" s="1"/>
      <c r="AJ95" s="1"/>
      <c r="AK95" s="1"/>
    </row>
    <row r="96" spans="5:37">
      <c r="E96" s="29"/>
      <c r="F96" s="179"/>
      <c r="G96" s="29"/>
      <c r="H96" s="29"/>
      <c r="I96" s="29"/>
      <c r="J96" s="276"/>
      <c r="AI96" s="4"/>
      <c r="AJ96" s="4"/>
      <c r="AK96" s="4"/>
    </row>
    <row r="97" spans="5:37">
      <c r="E97" s="1"/>
      <c r="F97" s="2"/>
      <c r="G97" s="1"/>
      <c r="H97" s="1"/>
      <c r="I97" s="1"/>
      <c r="J97" s="3"/>
      <c r="AI97" s="1"/>
      <c r="AJ97" s="1"/>
      <c r="AK97" s="1"/>
    </row>
    <row r="98" spans="5:37">
      <c r="E98" s="1"/>
      <c r="F98" s="2"/>
      <c r="G98" s="1"/>
      <c r="H98" s="1"/>
      <c r="I98" s="1"/>
      <c r="J98" s="3"/>
      <c r="AI98" s="1"/>
      <c r="AJ98" s="1"/>
      <c r="AK98" s="1"/>
    </row>
    <row r="99" spans="5:37">
      <c r="E99" s="1"/>
      <c r="F99" s="2"/>
      <c r="G99" s="1"/>
      <c r="H99" s="1"/>
      <c r="I99" s="1"/>
      <c r="J99" s="3"/>
      <c r="AI99" s="1"/>
      <c r="AJ99" s="1"/>
      <c r="AK99" s="1"/>
    </row>
    <row r="100" spans="5:37">
      <c r="E100" s="1"/>
      <c r="F100" s="2"/>
      <c r="G100" s="1"/>
      <c r="H100" s="1"/>
      <c r="I100" s="1"/>
      <c r="J100" s="3"/>
      <c r="AI100" s="1"/>
      <c r="AJ100" s="1"/>
      <c r="AK100" s="1"/>
    </row>
    <row r="101" spans="5:37">
      <c r="E101" s="1"/>
      <c r="F101" s="2"/>
      <c r="G101" s="1"/>
      <c r="H101" s="1"/>
      <c r="I101" s="1"/>
      <c r="J101" s="3"/>
      <c r="AI101" s="1"/>
      <c r="AJ101" s="1"/>
      <c r="AK101" s="1"/>
    </row>
    <row r="102" spans="5:37">
      <c r="E102" s="1"/>
      <c r="F102" s="2"/>
      <c r="G102" s="1"/>
      <c r="H102" s="1"/>
      <c r="I102" s="1"/>
      <c r="J102" s="3"/>
      <c r="AI102" s="1"/>
      <c r="AJ102" s="1"/>
      <c r="AK102" s="1"/>
    </row>
    <row r="103" spans="5:37">
      <c r="E103" s="29"/>
      <c r="F103" s="179"/>
      <c r="G103" s="29"/>
      <c r="H103" s="29"/>
      <c r="I103" s="29"/>
      <c r="J103" s="276"/>
      <c r="AI103" s="1"/>
      <c r="AJ103" s="1"/>
      <c r="AK103" s="1"/>
    </row>
    <row r="104" spans="5:37">
      <c r="E104" s="1"/>
      <c r="F104" s="2"/>
      <c r="G104" s="1"/>
      <c r="H104" s="1"/>
      <c r="I104" s="1"/>
      <c r="J104" s="3"/>
      <c r="AI104" s="1"/>
      <c r="AJ104" s="1"/>
      <c r="AK104" s="1"/>
    </row>
    <row r="105" spans="5:37">
      <c r="E105" s="1"/>
      <c r="F105" s="2"/>
      <c r="G105" s="1"/>
      <c r="H105" s="1"/>
      <c r="I105" s="1"/>
      <c r="J105" s="3"/>
      <c r="AI105" s="1"/>
      <c r="AJ105" s="1"/>
      <c r="AK105" s="1"/>
    </row>
    <row r="106" spans="5:37">
      <c r="E106" s="1"/>
      <c r="F106" s="2"/>
      <c r="G106" s="1"/>
      <c r="H106" s="1"/>
      <c r="I106" s="1"/>
      <c r="J106" s="3"/>
      <c r="AI106" s="1"/>
      <c r="AJ106" s="1"/>
      <c r="AK106" s="1"/>
    </row>
    <row r="107" spans="5:37">
      <c r="E107" s="1"/>
      <c r="F107" s="2"/>
      <c r="G107" s="1"/>
      <c r="H107" s="1"/>
      <c r="I107" s="1"/>
      <c r="J107" s="3"/>
      <c r="AI107" s="1"/>
      <c r="AJ107" s="1"/>
      <c r="AK107" s="1"/>
    </row>
    <row r="108" spans="5:37">
      <c r="E108" s="1"/>
      <c r="F108" s="2"/>
      <c r="G108" s="1"/>
      <c r="H108" s="1"/>
      <c r="I108" s="1"/>
      <c r="J108" s="3"/>
      <c r="AI108" s="1"/>
      <c r="AJ108" s="1"/>
      <c r="AK108" s="1"/>
    </row>
    <row r="109" spans="5:37">
      <c r="E109" s="1"/>
      <c r="F109" s="2"/>
      <c r="G109" s="1"/>
      <c r="H109" s="1"/>
      <c r="I109" s="1"/>
      <c r="J109" s="3"/>
      <c r="AI109" s="1"/>
      <c r="AJ109" s="1"/>
      <c r="AK109" s="1"/>
    </row>
    <row r="110" spans="5:37">
      <c r="E110" s="29"/>
      <c r="F110" s="179"/>
      <c r="G110" s="29"/>
      <c r="H110" s="29"/>
      <c r="I110" s="29"/>
      <c r="J110" s="3"/>
      <c r="AI110" s="1"/>
      <c r="AJ110" s="1"/>
      <c r="AK110" s="1"/>
    </row>
    <row r="111" spans="5:37">
      <c r="E111" s="1"/>
      <c r="F111" s="2"/>
      <c r="G111" s="1"/>
      <c r="H111" s="1"/>
      <c r="I111" s="1"/>
      <c r="J111" s="3"/>
      <c r="AI111" s="1"/>
      <c r="AJ111" s="1"/>
      <c r="AK111" s="1"/>
    </row>
    <row r="112" spans="5:37">
      <c r="E112" s="1"/>
      <c r="F112" s="2"/>
      <c r="G112" s="1"/>
      <c r="H112" s="1"/>
      <c r="I112" s="1"/>
      <c r="J112" s="3"/>
      <c r="AI112" s="1"/>
      <c r="AJ112" s="1"/>
      <c r="AK112" s="1"/>
    </row>
    <row r="113" spans="2:37">
      <c r="E113" s="1"/>
      <c r="F113" s="2"/>
      <c r="G113" s="1"/>
      <c r="H113" s="1"/>
      <c r="I113" s="1"/>
      <c r="J113" s="3"/>
      <c r="AI113" s="1"/>
      <c r="AJ113" s="1"/>
      <c r="AK113" s="1"/>
    </row>
    <row r="114" spans="2:37">
      <c r="E114" s="1"/>
      <c r="F114" s="2"/>
      <c r="G114" s="1"/>
      <c r="H114" s="1"/>
      <c r="I114" s="1"/>
      <c r="J114" s="1"/>
      <c r="AI114" s="1"/>
      <c r="AJ114" s="1"/>
      <c r="AK114" s="1"/>
    </row>
    <row r="115" spans="2:37">
      <c r="E115" s="1"/>
      <c r="F115" s="2"/>
      <c r="G115" s="1"/>
      <c r="H115" s="1"/>
      <c r="I115" s="1"/>
      <c r="J115" s="3"/>
      <c r="AI115" s="1"/>
      <c r="AJ115" s="1"/>
      <c r="AK115" s="1"/>
    </row>
    <row r="116" spans="2:37">
      <c r="E116" s="52"/>
      <c r="F116" s="275"/>
      <c r="G116" s="52"/>
      <c r="H116" s="52"/>
      <c r="I116" s="52"/>
      <c r="J116" s="81"/>
      <c r="AI116" s="1"/>
      <c r="AJ116" s="1"/>
      <c r="AK116" s="1"/>
    </row>
    <row r="117" spans="2:37">
      <c r="B117" s="1"/>
      <c r="C117" s="1"/>
      <c r="D117" s="1"/>
      <c r="E117" s="1"/>
      <c r="F117" s="2"/>
      <c r="G117" s="1"/>
      <c r="H117" s="1"/>
      <c r="I117" s="1"/>
      <c r="J117" s="3"/>
      <c r="AI117" s="1"/>
      <c r="AJ117" s="1"/>
      <c r="AK117" s="1"/>
    </row>
    <row r="118" spans="2:37">
      <c r="B118" s="1"/>
      <c r="C118" s="1"/>
      <c r="D118" s="1"/>
      <c r="E118" s="1"/>
      <c r="F118" s="2"/>
      <c r="G118" s="1"/>
      <c r="H118" s="1"/>
      <c r="I118" s="1"/>
      <c r="J118" s="3"/>
      <c r="AI118" s="1"/>
      <c r="AJ118" s="1"/>
      <c r="AK118" s="1"/>
    </row>
    <row r="119" spans="2:37">
      <c r="E119" s="1"/>
      <c r="F119" s="2"/>
      <c r="G119" s="1"/>
      <c r="H119" s="1"/>
      <c r="I119" s="1"/>
      <c r="J119" s="3"/>
      <c r="AI119" s="1"/>
      <c r="AJ119" s="1"/>
      <c r="AK119" s="1"/>
    </row>
    <row r="120" spans="2:37">
      <c r="E120" s="1"/>
      <c r="F120" s="2"/>
      <c r="G120" s="1"/>
      <c r="H120" s="1"/>
      <c r="I120" s="1"/>
      <c r="J120" s="3"/>
      <c r="AI120" s="1"/>
      <c r="AJ120" s="1"/>
      <c r="AK120" s="1"/>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1DD0C-E18D-4B91-A28C-FD6E5C09F097}">
  <dimension ref="B5:AN138"/>
  <sheetViews>
    <sheetView topLeftCell="F7" zoomScale="96" zoomScaleNormal="96" workbookViewId="0">
      <pane xSplit="7605" ySplit="1155" topLeftCell="AE115" activePane="bottomRight"/>
      <selection activeCell="S15" sqref="S15"/>
      <selection pane="topRight" activeCell="AK7" sqref="AK7"/>
      <selection pane="bottomLeft" activeCell="H126" sqref="H126"/>
      <selection pane="bottomRight" activeCell="AE132" sqref="AE132"/>
    </sheetView>
  </sheetViews>
  <sheetFormatPr defaultRowHeight="15"/>
  <cols>
    <col min="5" max="5" width="13.140625" customWidth="1"/>
    <col min="6" max="6" width="9.85546875" customWidth="1"/>
    <col min="7" max="7" width="7.42578125" customWidth="1"/>
    <col min="8" max="8" width="14.7109375" customWidth="1"/>
    <col min="9" max="9" width="15.42578125" customWidth="1"/>
    <col min="10" max="10" width="11" customWidth="1"/>
    <col min="11" max="11" width="11.140625" customWidth="1"/>
    <col min="12" max="37" width="13" customWidth="1"/>
    <col min="38" max="38" width="11.140625" customWidth="1"/>
    <col min="39" max="39" width="9.7109375" bestFit="1" customWidth="1"/>
  </cols>
  <sheetData>
    <row r="5" spans="5:40">
      <c r="P5" t="s">
        <v>2037</v>
      </c>
    </row>
    <row r="6" spans="5:40" ht="45">
      <c r="J6" s="226" t="s">
        <v>0</v>
      </c>
      <c r="K6" s="125"/>
      <c r="L6" s="125"/>
      <c r="M6" s="125"/>
      <c r="N6" s="125"/>
      <c r="O6" s="125"/>
      <c r="P6" s="125"/>
      <c r="Q6" s="125"/>
      <c r="R6" s="125"/>
      <c r="S6" s="125"/>
      <c r="T6" s="125"/>
      <c r="U6" s="125"/>
      <c r="V6" s="125"/>
      <c r="W6" s="125"/>
      <c r="X6" s="125"/>
      <c r="Y6" s="125" t="s">
        <v>2211</v>
      </c>
      <c r="Z6" s="125"/>
      <c r="AA6" s="125"/>
      <c r="AB6" s="125"/>
      <c r="AC6" s="125"/>
      <c r="AD6" s="125"/>
      <c r="AE6" s="125"/>
      <c r="AF6" s="125"/>
      <c r="AG6" s="125"/>
      <c r="AH6" s="125"/>
      <c r="AI6" s="125"/>
      <c r="AJ6" s="125"/>
      <c r="AK6" s="125"/>
    </row>
    <row r="7" spans="5:40" ht="45">
      <c r="E7" s="3" t="s">
        <v>15</v>
      </c>
      <c r="F7" s="263" t="s">
        <v>340</v>
      </c>
      <c r="G7" s="3" t="s">
        <v>257</v>
      </c>
      <c r="H7" s="3" t="s">
        <v>11</v>
      </c>
      <c r="I7" s="3" t="s">
        <v>43</v>
      </c>
      <c r="J7" s="212" t="s">
        <v>259</v>
      </c>
      <c r="K7" s="258">
        <v>44805</v>
      </c>
      <c r="L7" s="258">
        <v>44806</v>
      </c>
      <c r="M7" s="258">
        <v>44807</v>
      </c>
      <c r="N7" s="258">
        <v>44809</v>
      </c>
      <c r="O7" s="258">
        <v>44810</v>
      </c>
      <c r="P7" s="258">
        <v>44811</v>
      </c>
      <c r="Q7" s="258">
        <v>44816</v>
      </c>
      <c r="R7" s="258">
        <v>44817</v>
      </c>
      <c r="S7" s="258">
        <v>44818</v>
      </c>
      <c r="T7" s="258">
        <v>44819</v>
      </c>
      <c r="U7" s="258">
        <v>44820</v>
      </c>
      <c r="V7" s="258">
        <v>44821</v>
      </c>
      <c r="W7" s="258">
        <v>44823</v>
      </c>
      <c r="X7" s="258">
        <v>44824</v>
      </c>
      <c r="Y7" s="258">
        <v>44825</v>
      </c>
      <c r="Z7" s="258">
        <v>44827</v>
      </c>
      <c r="AA7" s="258">
        <v>44828</v>
      </c>
      <c r="AB7" s="258">
        <v>44829</v>
      </c>
      <c r="AC7" s="258">
        <v>44830</v>
      </c>
      <c r="AD7" s="258">
        <v>44831</v>
      </c>
      <c r="AE7" s="258">
        <v>44832</v>
      </c>
      <c r="AF7" s="258">
        <v>44833</v>
      </c>
      <c r="AG7" s="258">
        <v>44834</v>
      </c>
      <c r="AH7" s="258">
        <v>44835</v>
      </c>
      <c r="AI7" s="258">
        <v>44837</v>
      </c>
      <c r="AJ7" s="258">
        <v>44841</v>
      </c>
      <c r="AK7" s="258">
        <v>44842</v>
      </c>
      <c r="AL7" s="258" t="s">
        <v>258</v>
      </c>
      <c r="AM7" s="258"/>
      <c r="AN7" s="1"/>
    </row>
    <row r="8" spans="5:40">
      <c r="E8" s="34" t="s">
        <v>834</v>
      </c>
      <c r="F8" s="80">
        <v>44805</v>
      </c>
      <c r="G8" s="34">
        <v>251032</v>
      </c>
      <c r="H8" s="34" t="s">
        <v>1615</v>
      </c>
      <c r="I8" s="34" t="s">
        <v>441</v>
      </c>
      <c r="J8" s="34" t="s">
        <v>395</v>
      </c>
      <c r="K8" s="34" t="s">
        <v>395</v>
      </c>
      <c r="L8" s="34" t="s">
        <v>1650</v>
      </c>
      <c r="M8" s="34"/>
      <c r="N8" s="34"/>
      <c r="O8" s="34"/>
      <c r="P8" s="34"/>
      <c r="Q8" s="34"/>
      <c r="R8" s="34"/>
      <c r="S8" s="34"/>
      <c r="T8" s="34"/>
      <c r="U8" s="34"/>
      <c r="V8" s="34"/>
      <c r="W8" s="34"/>
      <c r="X8" s="34"/>
      <c r="Y8" s="34"/>
      <c r="Z8" s="34"/>
      <c r="AA8" s="34"/>
      <c r="AB8" s="34"/>
      <c r="AC8" s="34"/>
      <c r="AD8" s="34"/>
      <c r="AE8" s="34"/>
      <c r="AF8" s="34"/>
      <c r="AG8" s="34"/>
      <c r="AH8" s="34"/>
      <c r="AI8" s="34"/>
      <c r="AJ8" s="34"/>
      <c r="AK8" s="34"/>
      <c r="AL8" s="34" t="s">
        <v>50</v>
      </c>
      <c r="AM8" s="1"/>
      <c r="AN8" s="1"/>
    </row>
    <row r="9" spans="5:40" ht="30">
      <c r="E9" s="34" t="s">
        <v>834</v>
      </c>
      <c r="F9" s="80">
        <v>44805</v>
      </c>
      <c r="G9" s="34">
        <v>251162</v>
      </c>
      <c r="H9" s="34" t="s">
        <v>2005</v>
      </c>
      <c r="I9" s="34" t="s">
        <v>441</v>
      </c>
      <c r="J9" s="34" t="s">
        <v>395</v>
      </c>
      <c r="K9" s="35" t="s">
        <v>2006</v>
      </c>
      <c r="L9" s="34"/>
      <c r="M9" s="34"/>
      <c r="N9" s="34" t="s">
        <v>395</v>
      </c>
      <c r="O9" s="34"/>
      <c r="P9" s="34"/>
      <c r="Q9" s="34" t="s">
        <v>50</v>
      </c>
      <c r="R9" s="34"/>
      <c r="S9" s="34"/>
      <c r="T9" s="34"/>
      <c r="U9" s="34"/>
      <c r="V9" s="34"/>
      <c r="W9" s="34"/>
      <c r="X9" s="34"/>
      <c r="Y9" s="34"/>
      <c r="Z9" s="34"/>
      <c r="AA9" s="34"/>
      <c r="AB9" s="34"/>
      <c r="AC9" s="34"/>
      <c r="AD9" s="34"/>
      <c r="AE9" s="34"/>
      <c r="AF9" s="34"/>
      <c r="AG9" s="34"/>
      <c r="AH9" s="34"/>
      <c r="AI9" s="34"/>
      <c r="AJ9" s="34"/>
      <c r="AK9" s="34"/>
      <c r="AL9" s="34" t="s">
        <v>50</v>
      </c>
      <c r="AM9" s="1"/>
      <c r="AN9" s="1"/>
    </row>
    <row r="10" spans="5:40">
      <c r="E10" s="34" t="s">
        <v>2008</v>
      </c>
      <c r="F10" s="80">
        <v>44805</v>
      </c>
      <c r="G10" s="34">
        <v>251077</v>
      </c>
      <c r="H10" s="34" t="s">
        <v>2007</v>
      </c>
      <c r="I10" s="34" t="s">
        <v>2009</v>
      </c>
      <c r="J10" s="34" t="s">
        <v>395</v>
      </c>
      <c r="K10" s="34" t="s">
        <v>2010</v>
      </c>
      <c r="L10" s="34" t="s">
        <v>1650</v>
      </c>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t="s">
        <v>50</v>
      </c>
      <c r="AM10" s="1"/>
      <c r="AN10" s="1"/>
    </row>
    <row r="11" spans="5:40">
      <c r="E11" s="34" t="s">
        <v>2008</v>
      </c>
      <c r="F11" s="80">
        <v>44806</v>
      </c>
      <c r="G11" s="34">
        <v>251494</v>
      </c>
      <c r="H11" s="34" t="s">
        <v>2007</v>
      </c>
      <c r="I11" s="34" t="s">
        <v>2009</v>
      </c>
      <c r="J11" s="34" t="s">
        <v>395</v>
      </c>
      <c r="K11" s="34"/>
      <c r="L11" s="34" t="s">
        <v>395</v>
      </c>
      <c r="M11" s="34" t="s">
        <v>395</v>
      </c>
      <c r="N11" s="34" t="s">
        <v>1384</v>
      </c>
      <c r="O11" s="34"/>
      <c r="P11" s="34"/>
      <c r="Q11" s="34" t="s">
        <v>395</v>
      </c>
      <c r="R11" s="34" t="s">
        <v>1471</v>
      </c>
      <c r="S11" s="34" t="s">
        <v>50</v>
      </c>
      <c r="T11" s="34"/>
      <c r="U11" s="34"/>
      <c r="V11" s="34"/>
      <c r="W11" s="34"/>
      <c r="X11" s="34"/>
      <c r="Y11" s="34"/>
      <c r="Z11" s="34"/>
      <c r="AA11" s="34"/>
      <c r="AB11" s="34"/>
      <c r="AC11" s="34"/>
      <c r="AD11" s="34"/>
      <c r="AE11" s="34"/>
      <c r="AF11" s="34"/>
      <c r="AG11" s="34"/>
      <c r="AH11" s="34"/>
      <c r="AI11" s="34"/>
      <c r="AJ11" s="34"/>
      <c r="AK11" s="34"/>
      <c r="AL11" s="34" t="s">
        <v>50</v>
      </c>
      <c r="AM11" s="1"/>
      <c r="AN11" s="1"/>
    </row>
    <row r="12" spans="5:40" ht="30">
      <c r="E12" s="34" t="s">
        <v>834</v>
      </c>
      <c r="F12" s="80">
        <v>44806</v>
      </c>
      <c r="G12" s="34">
        <v>251354</v>
      </c>
      <c r="H12" s="34" t="s">
        <v>1851</v>
      </c>
      <c r="I12" s="34" t="s">
        <v>2011</v>
      </c>
      <c r="J12" s="34" t="s">
        <v>395</v>
      </c>
      <c r="K12" s="34"/>
      <c r="L12" s="192" t="s">
        <v>2012</v>
      </c>
      <c r="M12" s="192"/>
      <c r="N12" s="192" t="s">
        <v>395</v>
      </c>
      <c r="O12" s="192" t="s">
        <v>1471</v>
      </c>
      <c r="P12" s="192" t="s">
        <v>50</v>
      </c>
      <c r="Q12" s="192"/>
      <c r="R12" s="192"/>
      <c r="S12" s="192"/>
      <c r="T12" s="192"/>
      <c r="U12" s="192"/>
      <c r="V12" s="192"/>
      <c r="W12" s="192"/>
      <c r="X12" s="192"/>
      <c r="Y12" s="192"/>
      <c r="Z12" s="192"/>
      <c r="AA12" s="192"/>
      <c r="AB12" s="192"/>
      <c r="AC12" s="192"/>
      <c r="AD12" s="192"/>
      <c r="AE12" s="192"/>
      <c r="AF12" s="192"/>
      <c r="AG12" s="192"/>
      <c r="AH12" s="192"/>
      <c r="AI12" s="192"/>
      <c r="AJ12" s="192"/>
      <c r="AK12" s="192"/>
      <c r="AL12" s="34" t="s">
        <v>50</v>
      </c>
      <c r="AM12" s="1"/>
      <c r="AN12" s="1"/>
    </row>
    <row r="13" spans="5:40">
      <c r="E13" s="34" t="s">
        <v>834</v>
      </c>
      <c r="F13" s="80">
        <v>44806</v>
      </c>
      <c r="G13" s="34">
        <v>251456</v>
      </c>
      <c r="H13" s="34" t="s">
        <v>1002</v>
      </c>
      <c r="I13" s="34" t="s">
        <v>2013</v>
      </c>
      <c r="J13" s="34" t="s">
        <v>395</v>
      </c>
      <c r="K13" s="34"/>
      <c r="L13" s="34" t="s">
        <v>2017</v>
      </c>
      <c r="M13" s="34"/>
      <c r="N13" s="34" t="s">
        <v>1471</v>
      </c>
      <c r="O13" s="34"/>
      <c r="P13" s="34"/>
      <c r="Q13" s="34"/>
      <c r="R13" s="34"/>
      <c r="S13" s="34"/>
      <c r="T13" s="34"/>
      <c r="U13" s="34"/>
      <c r="V13" s="34"/>
      <c r="W13" s="34"/>
      <c r="X13" s="34"/>
      <c r="Y13" s="34"/>
      <c r="Z13" s="34"/>
      <c r="AA13" s="34"/>
      <c r="AB13" s="34"/>
      <c r="AC13" s="34"/>
      <c r="AD13" s="34"/>
      <c r="AE13" s="34"/>
      <c r="AF13" s="34"/>
      <c r="AG13" s="34"/>
      <c r="AH13" s="34"/>
      <c r="AI13" s="34"/>
      <c r="AJ13" s="34"/>
      <c r="AK13" s="34"/>
      <c r="AL13" s="34" t="s">
        <v>50</v>
      </c>
      <c r="AM13" s="1"/>
      <c r="AN13" s="1"/>
    </row>
    <row r="14" spans="5:40">
      <c r="E14" s="34" t="s">
        <v>834</v>
      </c>
      <c r="F14" s="80">
        <v>44806</v>
      </c>
      <c r="G14" s="34">
        <v>251191</v>
      </c>
      <c r="H14" s="34" t="s">
        <v>2014</v>
      </c>
      <c r="I14" s="34" t="s">
        <v>2015</v>
      </c>
      <c r="J14" s="34" t="s">
        <v>395</v>
      </c>
      <c r="K14" s="34"/>
      <c r="L14" s="34" t="s">
        <v>1467</v>
      </c>
      <c r="M14" s="34" t="s">
        <v>395</v>
      </c>
      <c r="N14" s="34" t="s">
        <v>395</v>
      </c>
      <c r="O14" s="34" t="s">
        <v>395</v>
      </c>
      <c r="P14" s="34" t="s">
        <v>1471</v>
      </c>
      <c r="Q14" s="34"/>
      <c r="R14" s="34"/>
      <c r="S14" s="34"/>
      <c r="T14" s="34"/>
      <c r="U14" s="34"/>
      <c r="V14" s="34"/>
      <c r="W14" s="34"/>
      <c r="X14" s="34"/>
      <c r="Y14" s="34"/>
      <c r="Z14" s="34"/>
      <c r="AA14" s="34"/>
      <c r="AB14" s="34"/>
      <c r="AC14" s="34"/>
      <c r="AD14" s="34"/>
      <c r="AE14" s="34"/>
      <c r="AF14" s="34"/>
      <c r="AG14" s="34"/>
      <c r="AH14" s="34"/>
      <c r="AI14" s="34"/>
      <c r="AJ14" s="34"/>
      <c r="AK14" s="34"/>
      <c r="AL14" s="34" t="s">
        <v>50</v>
      </c>
      <c r="AM14" s="1"/>
      <c r="AN14" s="1"/>
    </row>
    <row r="15" spans="5:40" ht="45">
      <c r="E15" s="34" t="s">
        <v>834</v>
      </c>
      <c r="F15" s="80">
        <v>44806</v>
      </c>
      <c r="G15" s="34">
        <v>251290</v>
      </c>
      <c r="H15" s="34" t="s">
        <v>1996</v>
      </c>
      <c r="I15" s="34" t="s">
        <v>1012</v>
      </c>
      <c r="J15" s="34" t="s">
        <v>395</v>
      </c>
      <c r="K15" s="34"/>
      <c r="L15" s="192" t="s">
        <v>2016</v>
      </c>
      <c r="M15" s="192"/>
      <c r="N15" s="192" t="s">
        <v>50</v>
      </c>
      <c r="O15" s="192"/>
      <c r="P15" s="192"/>
      <c r="Q15" s="192"/>
      <c r="R15" s="192"/>
      <c r="S15" s="192"/>
      <c r="T15" s="192"/>
      <c r="U15" s="192"/>
      <c r="V15" s="192"/>
      <c r="W15" s="192"/>
      <c r="X15" s="192"/>
      <c r="Y15" s="192"/>
      <c r="Z15" s="192"/>
      <c r="AA15" s="192"/>
      <c r="AB15" s="192"/>
      <c r="AC15" s="192"/>
      <c r="AD15" s="192"/>
      <c r="AE15" s="192"/>
      <c r="AF15" s="192"/>
      <c r="AG15" s="192"/>
      <c r="AH15" s="192"/>
      <c r="AI15" s="192"/>
      <c r="AJ15" s="192"/>
      <c r="AK15" s="192"/>
      <c r="AL15" s="34" t="s">
        <v>50</v>
      </c>
      <c r="AM15" s="1"/>
      <c r="AN15" s="1"/>
    </row>
    <row r="16" spans="5:40" ht="45">
      <c r="E16" s="34" t="s">
        <v>834</v>
      </c>
      <c r="F16" s="80">
        <v>44809</v>
      </c>
      <c r="G16" s="34">
        <v>252525</v>
      </c>
      <c r="H16" s="34" t="s">
        <v>2018</v>
      </c>
      <c r="I16" s="34" t="s">
        <v>441</v>
      </c>
      <c r="J16" s="34" t="s">
        <v>395</v>
      </c>
      <c r="K16" s="34"/>
      <c r="L16" s="34"/>
      <c r="M16" s="34"/>
      <c r="N16" s="192" t="s">
        <v>2027</v>
      </c>
      <c r="O16" s="192"/>
      <c r="P16" s="192"/>
      <c r="Q16" s="192"/>
      <c r="R16" s="192"/>
      <c r="S16" s="192"/>
      <c r="T16" s="192"/>
      <c r="U16" s="192"/>
      <c r="V16" s="192"/>
      <c r="W16" s="192"/>
      <c r="X16" s="192"/>
      <c r="Y16" s="192"/>
      <c r="Z16" s="192"/>
      <c r="AA16" s="192"/>
      <c r="AB16" s="192"/>
      <c r="AC16" s="192"/>
      <c r="AD16" s="192"/>
      <c r="AE16" s="192"/>
      <c r="AF16" s="192"/>
      <c r="AG16" s="192"/>
      <c r="AH16" s="192"/>
      <c r="AI16" s="192"/>
      <c r="AJ16" s="192"/>
      <c r="AK16" s="192"/>
      <c r="AL16" s="34" t="s">
        <v>49</v>
      </c>
      <c r="AM16" s="1"/>
      <c r="AN16" s="1"/>
    </row>
    <row r="17" spans="5:40">
      <c r="E17" s="34" t="s">
        <v>1957</v>
      </c>
      <c r="F17" s="80">
        <v>44810</v>
      </c>
      <c r="G17" s="34">
        <v>252729</v>
      </c>
      <c r="H17" s="34" t="s">
        <v>2026</v>
      </c>
      <c r="I17" s="34" t="s">
        <v>1136</v>
      </c>
      <c r="J17" s="34" t="s">
        <v>395</v>
      </c>
      <c r="K17" s="34"/>
      <c r="L17" s="34"/>
      <c r="M17" s="34"/>
      <c r="N17" s="34"/>
      <c r="O17" s="34" t="s">
        <v>1961</v>
      </c>
      <c r="P17" s="34"/>
      <c r="Q17" s="34"/>
      <c r="R17" s="34"/>
      <c r="S17" s="34"/>
      <c r="T17" s="34"/>
      <c r="U17" s="34"/>
      <c r="V17" s="34"/>
      <c r="W17" s="34"/>
      <c r="X17" s="34"/>
      <c r="Y17" s="34"/>
      <c r="Z17" s="34"/>
      <c r="AA17" s="34"/>
      <c r="AB17" s="34"/>
      <c r="AC17" s="34"/>
      <c r="AD17" s="34"/>
      <c r="AE17" s="34"/>
      <c r="AF17" s="34"/>
      <c r="AG17" s="34"/>
      <c r="AH17" s="34"/>
      <c r="AI17" s="34"/>
      <c r="AJ17" s="34"/>
      <c r="AK17" s="34"/>
      <c r="AL17" s="34" t="s">
        <v>49</v>
      </c>
      <c r="AM17" s="1"/>
      <c r="AN17" s="1"/>
    </row>
    <row r="18" spans="5:40" ht="45">
      <c r="E18" s="34" t="s">
        <v>834</v>
      </c>
      <c r="F18" s="80">
        <v>44810</v>
      </c>
      <c r="G18" s="34">
        <v>252534</v>
      </c>
      <c r="H18" s="34" t="s">
        <v>2028</v>
      </c>
      <c r="I18" s="34" t="s">
        <v>441</v>
      </c>
      <c r="J18" s="34" t="s">
        <v>395</v>
      </c>
      <c r="K18" s="34"/>
      <c r="L18" s="34"/>
      <c r="M18" s="34"/>
      <c r="N18" s="34"/>
      <c r="O18" s="34" t="s">
        <v>2029</v>
      </c>
      <c r="P18" s="34" t="s">
        <v>50</v>
      </c>
      <c r="Q18" s="34"/>
      <c r="R18" s="35" t="s">
        <v>2053</v>
      </c>
      <c r="S18" s="35" t="s">
        <v>2063</v>
      </c>
      <c r="T18" s="35" t="s">
        <v>1471</v>
      </c>
      <c r="U18" s="35"/>
      <c r="V18" s="35"/>
      <c r="W18" s="35"/>
      <c r="X18" s="35"/>
      <c r="Y18" s="35"/>
      <c r="Z18" s="35"/>
      <c r="AA18" s="35"/>
      <c r="AB18" s="35"/>
      <c r="AC18" s="35"/>
      <c r="AD18" s="35"/>
      <c r="AE18" s="35"/>
      <c r="AF18" s="35"/>
      <c r="AG18" s="35"/>
      <c r="AH18" s="35"/>
      <c r="AI18" s="35"/>
      <c r="AJ18" s="35"/>
      <c r="AK18" s="35"/>
      <c r="AL18" s="35" t="s">
        <v>2068</v>
      </c>
      <c r="AM18" s="1"/>
      <c r="AN18" s="1"/>
    </row>
    <row r="19" spans="5:40">
      <c r="E19" s="34" t="s">
        <v>834</v>
      </c>
      <c r="F19" s="80">
        <v>44810</v>
      </c>
      <c r="G19" s="34">
        <v>252571</v>
      </c>
      <c r="H19" s="34" t="s">
        <v>507</v>
      </c>
      <c r="I19" s="34" t="s">
        <v>2030</v>
      </c>
      <c r="J19" s="34" t="s">
        <v>395</v>
      </c>
      <c r="K19" s="34"/>
      <c r="L19" s="34"/>
      <c r="M19" s="34"/>
      <c r="N19" s="34"/>
      <c r="O19" s="34" t="s">
        <v>2029</v>
      </c>
      <c r="P19" s="34"/>
      <c r="Q19" s="34" t="s">
        <v>50</v>
      </c>
      <c r="R19" s="34"/>
      <c r="S19" s="34"/>
      <c r="T19" s="34"/>
      <c r="U19" s="34"/>
      <c r="V19" s="34"/>
      <c r="W19" s="34"/>
      <c r="X19" s="34"/>
      <c r="Y19" s="34"/>
      <c r="Z19" s="34"/>
      <c r="AA19" s="34"/>
      <c r="AB19" s="34"/>
      <c r="AC19" s="34"/>
      <c r="AD19" s="34"/>
      <c r="AE19" s="34"/>
      <c r="AF19" s="34"/>
      <c r="AG19" s="34"/>
      <c r="AH19" s="34"/>
      <c r="AI19" s="34"/>
      <c r="AJ19" s="34"/>
      <c r="AK19" s="34"/>
      <c r="AL19" s="34" t="s">
        <v>50</v>
      </c>
      <c r="AM19" s="1"/>
      <c r="AN19" s="1"/>
    </row>
    <row r="20" spans="5:40">
      <c r="E20" s="34" t="s">
        <v>834</v>
      </c>
      <c r="F20" s="80">
        <v>44810</v>
      </c>
      <c r="G20" s="34">
        <v>252802</v>
      </c>
      <c r="H20" s="34" t="s">
        <v>577</v>
      </c>
      <c r="I20" s="34" t="s">
        <v>441</v>
      </c>
      <c r="J20" s="34" t="s">
        <v>395</v>
      </c>
      <c r="K20" s="34"/>
      <c r="L20" s="34"/>
      <c r="M20" s="34"/>
      <c r="N20" s="34"/>
      <c r="O20" s="34" t="s">
        <v>395</v>
      </c>
      <c r="P20" s="34" t="s">
        <v>50</v>
      </c>
      <c r="Q20" s="34"/>
      <c r="R20" s="34"/>
      <c r="S20" s="34"/>
      <c r="T20" s="34"/>
      <c r="U20" s="34"/>
      <c r="V20" s="34"/>
      <c r="W20" s="34"/>
      <c r="X20" s="34"/>
      <c r="Y20" s="34"/>
      <c r="Z20" s="34"/>
      <c r="AA20" s="34"/>
      <c r="AB20" s="34"/>
      <c r="AC20" s="34"/>
      <c r="AD20" s="34"/>
      <c r="AE20" s="34"/>
      <c r="AF20" s="34"/>
      <c r="AG20" s="34"/>
      <c r="AH20" s="34"/>
      <c r="AI20" s="34"/>
      <c r="AJ20" s="34"/>
      <c r="AK20" s="34"/>
      <c r="AL20" s="34" t="s">
        <v>50</v>
      </c>
      <c r="AM20" s="1"/>
      <c r="AN20" s="1"/>
    </row>
    <row r="21" spans="5:40">
      <c r="E21" s="34" t="s">
        <v>834</v>
      </c>
      <c r="F21" s="80">
        <v>44810</v>
      </c>
      <c r="G21" s="34">
        <v>252900</v>
      </c>
      <c r="H21" s="34" t="s">
        <v>2031</v>
      </c>
      <c r="I21" s="34" t="s">
        <v>2032</v>
      </c>
      <c r="J21" s="34" t="s">
        <v>395</v>
      </c>
      <c r="K21" s="34"/>
      <c r="L21" s="34"/>
      <c r="M21" s="34"/>
      <c r="N21" s="34"/>
      <c r="O21" s="34" t="s">
        <v>395</v>
      </c>
      <c r="P21" s="34"/>
      <c r="Q21" s="34" t="s">
        <v>50</v>
      </c>
      <c r="R21" s="34"/>
      <c r="S21" s="34"/>
      <c r="T21" s="34"/>
      <c r="U21" s="34"/>
      <c r="V21" s="34"/>
      <c r="W21" s="34"/>
      <c r="X21" s="34"/>
      <c r="Y21" s="34"/>
      <c r="Z21" s="34"/>
      <c r="AA21" s="34"/>
      <c r="AB21" s="34"/>
      <c r="AC21" s="34"/>
      <c r="AD21" s="34"/>
      <c r="AE21" s="34"/>
      <c r="AF21" s="34"/>
      <c r="AG21" s="34"/>
      <c r="AH21" s="34"/>
      <c r="AI21" s="34"/>
      <c r="AJ21" s="34"/>
      <c r="AK21" s="34"/>
      <c r="AL21" s="34" t="s">
        <v>50</v>
      </c>
      <c r="AM21" s="1"/>
      <c r="AN21" s="1"/>
    </row>
    <row r="22" spans="5:40">
      <c r="E22" s="34" t="s">
        <v>834</v>
      </c>
      <c r="F22" s="80">
        <v>44811</v>
      </c>
      <c r="G22" s="34">
        <v>252958</v>
      </c>
      <c r="H22" s="34" t="s">
        <v>507</v>
      </c>
      <c r="I22" s="34" t="s">
        <v>2033</v>
      </c>
      <c r="J22" s="34" t="s">
        <v>395</v>
      </c>
      <c r="K22" s="34"/>
      <c r="L22" s="34"/>
      <c r="M22" s="34"/>
      <c r="N22" s="34"/>
      <c r="O22" s="34"/>
      <c r="P22" s="34" t="s">
        <v>395</v>
      </c>
      <c r="Q22" s="34" t="s">
        <v>50</v>
      </c>
      <c r="R22" s="34"/>
      <c r="S22" s="34"/>
      <c r="T22" s="34"/>
      <c r="U22" s="34"/>
      <c r="V22" s="34"/>
      <c r="W22" s="34"/>
      <c r="X22" s="34"/>
      <c r="Y22" s="34"/>
      <c r="Z22" s="34"/>
      <c r="AA22" s="34"/>
      <c r="AB22" s="34"/>
      <c r="AC22" s="34"/>
      <c r="AD22" s="34"/>
      <c r="AE22" s="34"/>
      <c r="AF22" s="34"/>
      <c r="AG22" s="34"/>
      <c r="AH22" s="34"/>
      <c r="AI22" s="34"/>
      <c r="AJ22" s="34"/>
      <c r="AK22" s="34"/>
      <c r="AL22" s="34" t="s">
        <v>50</v>
      </c>
      <c r="AM22" s="1"/>
      <c r="AN22" s="1"/>
    </row>
    <row r="23" spans="5:40">
      <c r="E23" s="34" t="s">
        <v>834</v>
      </c>
      <c r="F23" s="80">
        <v>44811</v>
      </c>
      <c r="G23" s="34">
        <v>252985</v>
      </c>
      <c r="H23" s="34" t="s">
        <v>2035</v>
      </c>
      <c r="I23" s="34" t="s">
        <v>2034</v>
      </c>
      <c r="J23" s="34" t="s">
        <v>395</v>
      </c>
      <c r="K23" s="34"/>
      <c r="L23" s="34"/>
      <c r="M23" s="34"/>
      <c r="N23" s="34"/>
      <c r="O23" s="34"/>
      <c r="P23" s="34" t="s">
        <v>2036</v>
      </c>
      <c r="Q23" s="34" t="s">
        <v>395</v>
      </c>
      <c r="R23" s="34" t="s">
        <v>1467</v>
      </c>
      <c r="S23" s="34"/>
      <c r="T23" s="34"/>
      <c r="U23" s="34"/>
      <c r="V23" s="31" t="s">
        <v>1452</v>
      </c>
      <c r="W23" s="31"/>
      <c r="X23" s="31"/>
      <c r="Y23" s="31"/>
      <c r="Z23" s="31"/>
      <c r="AA23" s="31"/>
      <c r="AB23" s="31"/>
      <c r="AC23" s="31"/>
      <c r="AD23" s="31"/>
      <c r="AE23" s="34"/>
      <c r="AF23" s="34"/>
      <c r="AG23" s="34"/>
      <c r="AH23" s="34"/>
      <c r="AI23" s="34"/>
      <c r="AJ23" s="34"/>
      <c r="AK23" s="34"/>
      <c r="AL23" s="34" t="s">
        <v>50</v>
      </c>
      <c r="AM23" s="2">
        <v>44824</v>
      </c>
      <c r="AN23" s="1"/>
    </row>
    <row r="24" spans="5:40">
      <c r="E24" s="34" t="s">
        <v>834</v>
      </c>
      <c r="F24" s="80">
        <v>44816</v>
      </c>
      <c r="G24" s="34">
        <v>249543</v>
      </c>
      <c r="H24" s="34" t="s">
        <v>1538</v>
      </c>
      <c r="I24" s="34" t="s">
        <v>2038</v>
      </c>
      <c r="J24" s="34" t="s">
        <v>395</v>
      </c>
      <c r="K24" s="31"/>
      <c r="L24" s="31"/>
      <c r="M24" s="31"/>
      <c r="N24" s="31"/>
      <c r="O24" s="31"/>
      <c r="P24" s="31"/>
      <c r="Q24" s="34" t="s">
        <v>2039</v>
      </c>
      <c r="R24" s="34"/>
      <c r="S24" s="34"/>
      <c r="T24" s="34"/>
      <c r="U24" s="34"/>
      <c r="V24" s="34" t="s">
        <v>2161</v>
      </c>
      <c r="W24" s="34" t="s">
        <v>50</v>
      </c>
      <c r="X24" s="34"/>
      <c r="Y24" s="34"/>
      <c r="Z24" s="34"/>
      <c r="AA24" s="34"/>
      <c r="AB24" s="34"/>
      <c r="AC24" s="34"/>
      <c r="AD24" s="34"/>
      <c r="AE24" s="34"/>
      <c r="AF24" s="34"/>
      <c r="AG24" s="34"/>
      <c r="AH24" s="34"/>
      <c r="AI24" s="34"/>
      <c r="AJ24" s="34"/>
      <c r="AK24" s="34"/>
      <c r="AL24" s="34" t="s">
        <v>50</v>
      </c>
      <c r="AM24" s="1"/>
      <c r="AN24" s="1"/>
    </row>
    <row r="25" spans="5:40">
      <c r="E25" s="34" t="s">
        <v>834</v>
      </c>
      <c r="F25" s="80">
        <v>44816</v>
      </c>
      <c r="G25" s="34">
        <v>254370</v>
      </c>
      <c r="H25" s="34" t="s">
        <v>799</v>
      </c>
      <c r="I25" s="34" t="s">
        <v>441</v>
      </c>
      <c r="J25" s="34" t="s">
        <v>395</v>
      </c>
      <c r="K25" s="34"/>
      <c r="L25" s="34"/>
      <c r="M25" s="34"/>
      <c r="N25" s="34"/>
      <c r="O25" s="34"/>
      <c r="P25" s="34"/>
      <c r="Q25" s="34" t="s">
        <v>2040</v>
      </c>
      <c r="R25" s="34" t="s">
        <v>1467</v>
      </c>
      <c r="S25" s="34"/>
      <c r="T25" s="34" t="s">
        <v>401</v>
      </c>
      <c r="U25" s="34" t="s">
        <v>2158</v>
      </c>
      <c r="V25" s="34"/>
      <c r="W25" s="34"/>
      <c r="X25" s="34"/>
      <c r="Y25" s="34"/>
      <c r="Z25" s="34"/>
      <c r="AA25" s="34"/>
      <c r="AB25" s="34"/>
      <c r="AC25" s="34"/>
      <c r="AD25" s="34"/>
      <c r="AE25" s="34"/>
      <c r="AF25" s="34"/>
      <c r="AG25" s="34"/>
      <c r="AH25" s="34"/>
      <c r="AI25" s="34"/>
      <c r="AJ25" s="34"/>
      <c r="AK25" s="34"/>
      <c r="AL25" s="34" t="s">
        <v>50</v>
      </c>
      <c r="AM25" s="1"/>
      <c r="AN25" s="1"/>
    </row>
    <row r="26" spans="5:40">
      <c r="E26" s="34" t="s">
        <v>334</v>
      </c>
      <c r="F26" s="80">
        <v>44816</v>
      </c>
      <c r="G26" s="34">
        <v>254679</v>
      </c>
      <c r="H26" s="34" t="s">
        <v>2041</v>
      </c>
      <c r="I26" s="34" t="s">
        <v>441</v>
      </c>
      <c r="J26" s="34" t="s">
        <v>395</v>
      </c>
      <c r="K26" s="31"/>
      <c r="L26" s="31"/>
      <c r="M26" s="31"/>
      <c r="N26" s="31"/>
      <c r="O26" s="31"/>
      <c r="P26" s="31"/>
      <c r="Q26" s="34" t="s">
        <v>395</v>
      </c>
      <c r="R26" s="34"/>
      <c r="S26" s="34" t="s">
        <v>1471</v>
      </c>
      <c r="T26" s="34" t="s">
        <v>50</v>
      </c>
      <c r="U26" s="34"/>
      <c r="V26" s="34"/>
      <c r="W26" s="34"/>
      <c r="X26" s="34"/>
      <c r="Y26" s="34"/>
      <c r="Z26" s="34"/>
      <c r="AA26" s="34"/>
      <c r="AB26" s="34"/>
      <c r="AC26" s="34"/>
      <c r="AD26" s="34"/>
      <c r="AE26" s="34"/>
      <c r="AF26" s="34"/>
      <c r="AG26" s="34"/>
      <c r="AH26" s="34"/>
      <c r="AI26" s="34"/>
      <c r="AJ26" s="34"/>
      <c r="AK26" s="34"/>
      <c r="AL26" s="34" t="s">
        <v>50</v>
      </c>
      <c r="AM26" s="1"/>
      <c r="AN26" s="1"/>
    </row>
    <row r="27" spans="5:40">
      <c r="E27" s="34" t="s">
        <v>334</v>
      </c>
      <c r="F27" s="80">
        <v>44816</v>
      </c>
      <c r="G27" s="34">
        <v>254528</v>
      </c>
      <c r="H27" s="34" t="s">
        <v>577</v>
      </c>
      <c r="I27" s="34" t="s">
        <v>441</v>
      </c>
      <c r="J27" s="34" t="s">
        <v>395</v>
      </c>
      <c r="K27" s="31"/>
      <c r="L27" s="31"/>
      <c r="M27" s="31"/>
      <c r="N27" s="31"/>
      <c r="O27" s="31"/>
      <c r="P27" s="31"/>
      <c r="Q27" s="34" t="s">
        <v>395</v>
      </c>
      <c r="R27" s="34" t="s">
        <v>2044</v>
      </c>
      <c r="S27" s="34"/>
      <c r="T27" s="34"/>
      <c r="U27" s="34" t="s">
        <v>1467</v>
      </c>
      <c r="V27" s="34"/>
      <c r="W27" s="34" t="s">
        <v>50</v>
      </c>
      <c r="X27" s="34"/>
      <c r="Y27" s="34"/>
      <c r="Z27" s="34"/>
      <c r="AA27" s="34"/>
      <c r="AB27" s="34"/>
      <c r="AC27" s="34"/>
      <c r="AD27" s="34"/>
      <c r="AE27" s="34"/>
      <c r="AF27" s="34"/>
      <c r="AG27" s="34"/>
      <c r="AH27" s="34"/>
      <c r="AI27" s="34"/>
      <c r="AJ27" s="34"/>
      <c r="AK27" s="34"/>
      <c r="AL27" s="34" t="s">
        <v>50</v>
      </c>
      <c r="AM27" s="1"/>
      <c r="AN27" s="1"/>
    </row>
    <row r="28" spans="5:40">
      <c r="E28" s="34" t="s">
        <v>834</v>
      </c>
      <c r="F28" s="80">
        <v>44816</v>
      </c>
      <c r="G28" s="34">
        <v>253346</v>
      </c>
      <c r="H28" s="34" t="s">
        <v>1996</v>
      </c>
      <c r="I28" s="34" t="s">
        <v>2042</v>
      </c>
      <c r="J28" s="34" t="s">
        <v>395</v>
      </c>
      <c r="K28" s="34"/>
      <c r="L28" s="34"/>
      <c r="M28" s="34"/>
      <c r="N28" s="34"/>
      <c r="O28" s="34"/>
      <c r="P28" s="34"/>
      <c r="Q28" s="34" t="s">
        <v>2040</v>
      </c>
      <c r="R28" s="34" t="s">
        <v>1467</v>
      </c>
      <c r="S28" s="34" t="s">
        <v>50</v>
      </c>
      <c r="T28" s="34"/>
      <c r="U28" s="34"/>
      <c r="V28" s="34"/>
      <c r="W28" s="34"/>
      <c r="X28" s="34"/>
      <c r="Y28" s="34"/>
      <c r="Z28" s="34"/>
      <c r="AA28" s="34"/>
      <c r="AB28" s="34"/>
      <c r="AC28" s="34"/>
      <c r="AD28" s="34"/>
      <c r="AE28" s="34"/>
      <c r="AF28" s="34"/>
      <c r="AG28" s="34"/>
      <c r="AH28" s="34"/>
      <c r="AI28" s="34"/>
      <c r="AJ28" s="34"/>
      <c r="AK28" s="34"/>
      <c r="AL28" s="34" t="s">
        <v>50</v>
      </c>
      <c r="AM28" s="1"/>
      <c r="AN28" s="1"/>
    </row>
    <row r="29" spans="5:40">
      <c r="E29" s="34" t="s">
        <v>334</v>
      </c>
      <c r="F29" s="80">
        <v>44816</v>
      </c>
      <c r="G29" s="34">
        <v>254874</v>
      </c>
      <c r="H29" s="34" t="s">
        <v>2014</v>
      </c>
      <c r="I29" s="34" t="s">
        <v>2043</v>
      </c>
      <c r="J29" s="34" t="s">
        <v>395</v>
      </c>
      <c r="K29" s="31"/>
      <c r="L29" s="31"/>
      <c r="M29" s="31"/>
      <c r="N29" s="31"/>
      <c r="O29" s="31"/>
      <c r="P29" s="31"/>
      <c r="Q29" s="34" t="s">
        <v>2040</v>
      </c>
      <c r="R29" s="34" t="s">
        <v>2049</v>
      </c>
      <c r="S29" s="34"/>
      <c r="T29" s="34" t="s">
        <v>2067</v>
      </c>
      <c r="U29" s="34"/>
      <c r="V29" s="34"/>
      <c r="W29" s="34"/>
      <c r="X29" s="34"/>
      <c r="Y29" s="34"/>
      <c r="Z29" s="34"/>
      <c r="AA29" s="34"/>
      <c r="AB29" s="34"/>
      <c r="AC29" s="34"/>
      <c r="AD29" s="34"/>
      <c r="AE29" s="34"/>
      <c r="AF29" s="34"/>
      <c r="AG29" s="34"/>
      <c r="AH29" s="34"/>
      <c r="AI29" s="34"/>
      <c r="AJ29" s="34"/>
      <c r="AK29" s="34"/>
      <c r="AL29" s="34" t="s">
        <v>50</v>
      </c>
      <c r="AM29" s="1"/>
      <c r="AN29" s="1"/>
    </row>
    <row r="30" spans="5:40">
      <c r="E30" s="34" t="s">
        <v>334</v>
      </c>
      <c r="F30" s="80">
        <v>44817</v>
      </c>
      <c r="G30" s="34">
        <v>254906</v>
      </c>
      <c r="H30" s="34" t="s">
        <v>2045</v>
      </c>
      <c r="I30" s="34" t="s">
        <v>2046</v>
      </c>
      <c r="J30" s="34" t="s">
        <v>395</v>
      </c>
      <c r="K30" s="31"/>
      <c r="L30" s="31"/>
      <c r="M30" s="31"/>
      <c r="N30" s="31"/>
      <c r="O30" s="31"/>
      <c r="P30" s="31"/>
      <c r="Q30" s="31"/>
      <c r="R30" s="34" t="s">
        <v>2040</v>
      </c>
      <c r="S30" s="34"/>
      <c r="T30" s="34"/>
      <c r="U30" s="34"/>
      <c r="V30" s="31" t="s">
        <v>2044</v>
      </c>
      <c r="W30" s="31"/>
      <c r="X30" s="31"/>
      <c r="Y30" s="31"/>
      <c r="Z30" s="31"/>
      <c r="AA30" s="31"/>
      <c r="AB30" s="31"/>
      <c r="AC30" s="31"/>
      <c r="AD30" s="34"/>
      <c r="AE30" s="34"/>
      <c r="AF30" s="34"/>
      <c r="AG30" s="34"/>
      <c r="AH30" s="34"/>
      <c r="AI30" s="34"/>
      <c r="AJ30" s="34"/>
      <c r="AK30" s="34"/>
      <c r="AL30" s="34" t="s">
        <v>50</v>
      </c>
      <c r="AM30" s="2">
        <v>44824</v>
      </c>
      <c r="AN30" s="1"/>
    </row>
    <row r="31" spans="5:40" ht="45">
      <c r="E31" s="34" t="s">
        <v>334</v>
      </c>
      <c r="F31" s="80">
        <v>44817</v>
      </c>
      <c r="G31" s="34">
        <v>255329</v>
      </c>
      <c r="H31" s="34" t="s">
        <v>2047</v>
      </c>
      <c r="I31" s="34" t="s">
        <v>2042</v>
      </c>
      <c r="J31" s="34" t="s">
        <v>2048</v>
      </c>
      <c r="K31" s="34"/>
      <c r="L31" s="34"/>
      <c r="M31" s="34"/>
      <c r="N31" s="34"/>
      <c r="O31" s="34"/>
      <c r="P31" s="34"/>
      <c r="Q31" s="34"/>
      <c r="R31" s="34" t="s">
        <v>1467</v>
      </c>
      <c r="S31" s="35" t="s">
        <v>2065</v>
      </c>
      <c r="T31" s="35" t="s">
        <v>1471</v>
      </c>
      <c r="U31" s="35"/>
      <c r="V31" s="35"/>
      <c r="W31" s="35"/>
      <c r="X31" s="35"/>
      <c r="Y31" s="35"/>
      <c r="Z31" s="35"/>
      <c r="AA31" s="35"/>
      <c r="AB31" s="35"/>
      <c r="AC31" s="35"/>
      <c r="AD31" s="35"/>
      <c r="AE31" s="35"/>
      <c r="AF31" s="35"/>
      <c r="AG31" s="35"/>
      <c r="AH31" s="35"/>
      <c r="AI31" s="35"/>
      <c r="AJ31" s="35"/>
      <c r="AK31" s="35"/>
      <c r="AL31" s="34" t="s">
        <v>50</v>
      </c>
      <c r="AM31" s="1"/>
      <c r="AN31" s="1"/>
    </row>
    <row r="32" spans="5:40">
      <c r="E32" s="34" t="s">
        <v>334</v>
      </c>
      <c r="F32" s="80">
        <v>44817</v>
      </c>
      <c r="G32" s="34">
        <v>255082</v>
      </c>
      <c r="H32" s="34" t="s">
        <v>2050</v>
      </c>
      <c r="I32" s="34" t="s">
        <v>2042</v>
      </c>
      <c r="J32" s="34" t="s">
        <v>395</v>
      </c>
      <c r="K32" s="31"/>
      <c r="L32" s="31"/>
      <c r="M32" s="31"/>
      <c r="N32" s="31"/>
      <c r="O32" s="31"/>
      <c r="P32" s="31"/>
      <c r="Q32" s="34"/>
      <c r="R32" s="34" t="s">
        <v>2049</v>
      </c>
      <c r="S32" s="34" t="s">
        <v>395</v>
      </c>
      <c r="T32" s="34" t="s">
        <v>50</v>
      </c>
      <c r="U32" s="34"/>
      <c r="V32" s="34"/>
      <c r="W32" s="34"/>
      <c r="X32" s="34"/>
      <c r="Y32" s="34"/>
      <c r="Z32" s="34"/>
      <c r="AA32" s="34"/>
      <c r="AB32" s="34"/>
      <c r="AC32" s="34"/>
      <c r="AD32" s="34"/>
      <c r="AE32" s="34"/>
      <c r="AF32" s="34"/>
      <c r="AG32" s="34"/>
      <c r="AH32" s="34"/>
      <c r="AI32" s="34"/>
      <c r="AJ32" s="34"/>
      <c r="AK32" s="34"/>
      <c r="AL32" s="34" t="s">
        <v>50</v>
      </c>
      <c r="AM32" s="1"/>
      <c r="AN32" s="1"/>
    </row>
    <row r="33" spans="5:40">
      <c r="E33" s="34" t="s">
        <v>334</v>
      </c>
      <c r="F33" s="80">
        <v>44817</v>
      </c>
      <c r="G33" s="34">
        <v>255107</v>
      </c>
      <c r="H33" s="34" t="s">
        <v>573</v>
      </c>
      <c r="I33" s="34" t="s">
        <v>2051</v>
      </c>
      <c r="J33" s="34" t="s">
        <v>395</v>
      </c>
      <c r="K33" s="31"/>
      <c r="L33" s="31"/>
      <c r="M33" s="31"/>
      <c r="N33" s="34"/>
      <c r="O33" s="34"/>
      <c r="P33" s="34"/>
      <c r="Q33" s="34"/>
      <c r="R33" s="34" t="s">
        <v>2052</v>
      </c>
      <c r="S33" s="34" t="s">
        <v>50</v>
      </c>
      <c r="T33" s="34"/>
      <c r="U33" s="34"/>
      <c r="V33" s="34"/>
      <c r="W33" s="34"/>
      <c r="X33" s="34"/>
      <c r="Y33" s="34"/>
      <c r="Z33" s="34"/>
      <c r="AA33" s="34"/>
      <c r="AB33" s="34"/>
      <c r="AC33" s="34"/>
      <c r="AD33" s="34"/>
      <c r="AE33" s="34"/>
      <c r="AF33" s="34"/>
      <c r="AG33" s="34"/>
      <c r="AH33" s="34"/>
      <c r="AI33" s="34"/>
      <c r="AJ33" s="34"/>
      <c r="AK33" s="34"/>
      <c r="AL33" s="34" t="s">
        <v>50</v>
      </c>
      <c r="AM33" s="1"/>
      <c r="AN33" s="1"/>
    </row>
    <row r="34" spans="5:40">
      <c r="E34" s="34" t="s">
        <v>334</v>
      </c>
      <c r="F34" s="80">
        <v>44817</v>
      </c>
      <c r="G34" s="34">
        <v>255339</v>
      </c>
      <c r="H34" s="34" t="s">
        <v>1444</v>
      </c>
      <c r="I34" s="34" t="s">
        <v>441</v>
      </c>
      <c r="J34" s="34" t="s">
        <v>395</v>
      </c>
      <c r="K34" s="31"/>
      <c r="L34" s="31"/>
      <c r="M34" s="31"/>
      <c r="N34" s="34"/>
      <c r="O34" s="34"/>
      <c r="P34" s="34"/>
      <c r="Q34" s="34"/>
      <c r="R34" s="34" t="s">
        <v>2044</v>
      </c>
      <c r="S34" s="34" t="s">
        <v>50</v>
      </c>
      <c r="T34" s="34"/>
      <c r="U34" s="34"/>
      <c r="V34" s="34"/>
      <c r="W34" s="34"/>
      <c r="X34" s="34"/>
      <c r="Y34" s="34"/>
      <c r="Z34" s="34"/>
      <c r="AA34" s="34"/>
      <c r="AB34" s="34"/>
      <c r="AC34" s="34"/>
      <c r="AD34" s="34"/>
      <c r="AE34" s="34"/>
      <c r="AF34" s="34"/>
      <c r="AG34" s="34"/>
      <c r="AH34" s="34"/>
      <c r="AI34" s="34"/>
      <c r="AJ34" s="34"/>
      <c r="AK34" s="34"/>
      <c r="AL34" s="34" t="s">
        <v>50</v>
      </c>
      <c r="AM34" s="1"/>
      <c r="AN34" s="1"/>
    </row>
    <row r="35" spans="5:40" ht="30">
      <c r="E35" s="34" t="s">
        <v>334</v>
      </c>
      <c r="F35" s="80">
        <v>44817</v>
      </c>
      <c r="G35" s="34">
        <v>255303</v>
      </c>
      <c r="H35" s="34" t="s">
        <v>1002</v>
      </c>
      <c r="I35" s="34" t="s">
        <v>441</v>
      </c>
      <c r="J35" s="34" t="s">
        <v>395</v>
      </c>
      <c r="K35" s="34"/>
      <c r="L35" s="34"/>
      <c r="M35" s="34"/>
      <c r="N35" s="34"/>
      <c r="O35" s="34"/>
      <c r="P35" s="34"/>
      <c r="Q35" s="34"/>
      <c r="R35" s="35" t="s">
        <v>2054</v>
      </c>
      <c r="S35" s="35" t="s">
        <v>50</v>
      </c>
      <c r="T35" s="35"/>
      <c r="U35" s="35"/>
      <c r="V35" s="35"/>
      <c r="W35" s="35"/>
      <c r="X35" s="35"/>
      <c r="Y35" s="35"/>
      <c r="Z35" s="35"/>
      <c r="AA35" s="35"/>
      <c r="AB35" s="35"/>
      <c r="AC35" s="35"/>
      <c r="AD35" s="35"/>
      <c r="AE35" s="35"/>
      <c r="AF35" s="35"/>
      <c r="AG35" s="35"/>
      <c r="AH35" s="35"/>
      <c r="AI35" s="35"/>
      <c r="AJ35" s="35"/>
      <c r="AK35" s="35"/>
      <c r="AL35" s="34" t="s">
        <v>50</v>
      </c>
      <c r="AM35" s="1"/>
      <c r="AN35" s="1"/>
    </row>
    <row r="36" spans="5:40">
      <c r="E36" s="34" t="s">
        <v>334</v>
      </c>
      <c r="F36" s="80">
        <v>44817</v>
      </c>
      <c r="G36" s="34">
        <v>256066</v>
      </c>
      <c r="H36" s="34" t="s">
        <v>2055</v>
      </c>
      <c r="I36" s="34" t="s">
        <v>2051</v>
      </c>
      <c r="J36" s="34" t="s">
        <v>395</v>
      </c>
      <c r="K36" s="34"/>
      <c r="L36" s="34"/>
      <c r="M36" s="34"/>
      <c r="N36" s="34"/>
      <c r="O36" s="34"/>
      <c r="P36" s="34"/>
      <c r="Q36" s="34"/>
      <c r="R36" s="34" t="s">
        <v>1467</v>
      </c>
      <c r="S36" s="34" t="s">
        <v>50</v>
      </c>
      <c r="T36" s="34"/>
      <c r="U36" s="34"/>
      <c r="V36" s="34"/>
      <c r="W36" s="34"/>
      <c r="X36" s="34"/>
      <c r="Y36" s="34"/>
      <c r="Z36" s="34"/>
      <c r="AA36" s="34"/>
      <c r="AB36" s="34"/>
      <c r="AC36" s="34"/>
      <c r="AD36" s="34"/>
      <c r="AE36" s="34"/>
      <c r="AF36" s="34"/>
      <c r="AG36" s="34"/>
      <c r="AH36" s="34"/>
      <c r="AI36" s="34"/>
      <c r="AJ36" s="34"/>
      <c r="AK36" s="34"/>
      <c r="AL36" s="34" t="s">
        <v>50</v>
      </c>
      <c r="AM36" s="1"/>
      <c r="AN36" s="1"/>
    </row>
    <row r="37" spans="5:40" ht="45">
      <c r="E37" s="34" t="s">
        <v>334</v>
      </c>
      <c r="F37" s="80">
        <v>44818</v>
      </c>
      <c r="G37" s="34">
        <v>255985</v>
      </c>
      <c r="H37" s="34" t="s">
        <v>2061</v>
      </c>
      <c r="I37" s="34" t="s">
        <v>2062</v>
      </c>
      <c r="J37" s="34" t="s">
        <v>395</v>
      </c>
      <c r="K37" s="1"/>
      <c r="L37" s="1"/>
      <c r="M37" s="1"/>
      <c r="N37" s="31"/>
      <c r="O37" s="31"/>
      <c r="P37" s="31"/>
      <c r="Q37" s="34"/>
      <c r="R37" s="155"/>
      <c r="S37" s="35" t="s">
        <v>2064</v>
      </c>
      <c r="T37" s="35" t="s">
        <v>1467</v>
      </c>
      <c r="U37" s="35" t="s">
        <v>50</v>
      </c>
      <c r="V37" s="35"/>
      <c r="W37" s="35"/>
      <c r="X37" s="35"/>
      <c r="Y37" s="35"/>
      <c r="Z37" s="35"/>
      <c r="AA37" s="35"/>
      <c r="AB37" s="35"/>
      <c r="AC37" s="35"/>
      <c r="AD37" s="35"/>
      <c r="AE37" s="35"/>
      <c r="AF37" s="35"/>
      <c r="AG37" s="35"/>
      <c r="AH37" s="35"/>
      <c r="AI37" s="35"/>
      <c r="AJ37" s="35"/>
      <c r="AK37" s="35"/>
      <c r="AL37" s="34" t="s">
        <v>50</v>
      </c>
      <c r="AM37" s="1"/>
      <c r="AN37" s="1"/>
    </row>
    <row r="38" spans="5:40" ht="30">
      <c r="E38" s="34" t="s">
        <v>334</v>
      </c>
      <c r="F38" s="80">
        <v>44818</v>
      </c>
      <c r="G38" s="34">
        <v>256045</v>
      </c>
      <c r="H38" s="34" t="s">
        <v>1999</v>
      </c>
      <c r="I38" s="34" t="s">
        <v>779</v>
      </c>
      <c r="J38" s="34" t="s">
        <v>395</v>
      </c>
      <c r="K38" s="1"/>
      <c r="L38" s="1"/>
      <c r="M38" s="1"/>
      <c r="N38" s="31"/>
      <c r="O38" s="31"/>
      <c r="P38" s="31"/>
      <c r="Q38" s="34"/>
      <c r="R38" s="34"/>
      <c r="S38" s="35" t="s">
        <v>2044</v>
      </c>
      <c r="T38" s="35" t="s">
        <v>2049</v>
      </c>
      <c r="U38" s="35" t="s">
        <v>395</v>
      </c>
      <c r="V38" s="35"/>
      <c r="W38" s="35" t="s">
        <v>1471</v>
      </c>
      <c r="X38" s="35" t="s">
        <v>50</v>
      </c>
      <c r="Y38" s="35"/>
      <c r="Z38" s="35"/>
      <c r="AA38" s="35"/>
      <c r="AB38" s="35"/>
      <c r="AC38" s="35"/>
      <c r="AD38" s="35"/>
      <c r="AE38" s="35"/>
      <c r="AF38" s="35"/>
      <c r="AG38" s="35"/>
      <c r="AH38" s="35"/>
      <c r="AI38" s="35"/>
      <c r="AJ38" s="35"/>
      <c r="AK38" s="35"/>
      <c r="AL38" s="34" t="s">
        <v>50</v>
      </c>
      <c r="AM38" s="1"/>
      <c r="AN38" s="1"/>
    </row>
    <row r="39" spans="5:40">
      <c r="E39" s="34" t="s">
        <v>334</v>
      </c>
      <c r="F39" s="80">
        <v>44819</v>
      </c>
      <c r="G39" s="34">
        <v>256738</v>
      </c>
      <c r="H39" s="34" t="s">
        <v>2066</v>
      </c>
      <c r="I39" s="34" t="s">
        <v>2034</v>
      </c>
      <c r="J39" s="34" t="s">
        <v>395</v>
      </c>
      <c r="K39" s="1"/>
      <c r="L39" s="1"/>
      <c r="M39" s="1"/>
      <c r="N39" s="1"/>
      <c r="O39" s="1"/>
      <c r="P39" s="31"/>
      <c r="Q39" s="34"/>
      <c r="R39" s="34"/>
      <c r="S39" s="34"/>
      <c r="T39" s="34" t="s">
        <v>2049</v>
      </c>
      <c r="U39" s="34"/>
      <c r="V39" s="34" t="s">
        <v>1467</v>
      </c>
      <c r="W39" s="34"/>
      <c r="X39" s="34"/>
      <c r="Y39" s="34" t="s">
        <v>50</v>
      </c>
      <c r="Z39" s="34"/>
      <c r="AA39" s="34"/>
      <c r="AB39" s="34"/>
      <c r="AC39" s="34"/>
      <c r="AD39" s="34"/>
      <c r="AE39" s="34"/>
      <c r="AF39" s="34"/>
      <c r="AG39" s="34"/>
      <c r="AH39" s="34"/>
      <c r="AI39" s="34"/>
      <c r="AJ39" s="34"/>
      <c r="AK39" s="34"/>
      <c r="AL39" s="34" t="s">
        <v>50</v>
      </c>
      <c r="AM39" s="1"/>
      <c r="AN39" s="1"/>
    </row>
    <row r="40" spans="5:40" ht="30">
      <c r="E40" s="34" t="s">
        <v>334</v>
      </c>
      <c r="F40" s="80">
        <v>44819</v>
      </c>
      <c r="G40" s="34">
        <v>256702</v>
      </c>
      <c r="H40" s="34" t="s">
        <v>1851</v>
      </c>
      <c r="I40" s="34" t="s">
        <v>2034</v>
      </c>
      <c r="J40" s="34" t="s">
        <v>395</v>
      </c>
      <c r="K40" s="1"/>
      <c r="L40" s="1"/>
      <c r="M40" s="1"/>
      <c r="N40" s="1"/>
      <c r="O40" s="1"/>
      <c r="P40" s="1"/>
      <c r="Q40" s="34"/>
      <c r="R40" s="34"/>
      <c r="S40" s="34"/>
      <c r="T40" s="34" t="s">
        <v>1467</v>
      </c>
      <c r="U40" s="35" t="s">
        <v>395</v>
      </c>
      <c r="V40" s="35" t="s">
        <v>2017</v>
      </c>
      <c r="W40" s="35" t="s">
        <v>1471</v>
      </c>
      <c r="X40" s="35" t="s">
        <v>50</v>
      </c>
      <c r="Y40" s="35"/>
      <c r="Z40" s="35"/>
      <c r="AA40" s="35"/>
      <c r="AB40" s="35"/>
      <c r="AC40" s="35"/>
      <c r="AD40" s="35"/>
      <c r="AE40" s="35"/>
      <c r="AF40" s="35"/>
      <c r="AG40" s="35"/>
      <c r="AH40" s="35"/>
      <c r="AI40" s="35"/>
      <c r="AJ40" s="35"/>
      <c r="AK40" s="35"/>
      <c r="AL40" s="34" t="s">
        <v>50</v>
      </c>
      <c r="AM40" s="1"/>
      <c r="AN40" s="1"/>
    </row>
    <row r="41" spans="5:40" ht="30">
      <c r="E41" s="34" t="s">
        <v>334</v>
      </c>
      <c r="F41" s="80">
        <v>44819</v>
      </c>
      <c r="G41" s="34">
        <v>256569</v>
      </c>
      <c r="H41" s="34" t="s">
        <v>2069</v>
      </c>
      <c r="I41" s="34" t="s">
        <v>2070</v>
      </c>
      <c r="J41" s="34" t="s">
        <v>395</v>
      </c>
      <c r="K41" s="1"/>
      <c r="L41" s="1"/>
      <c r="M41" s="1"/>
      <c r="N41" s="1"/>
      <c r="O41" s="1"/>
      <c r="P41" s="1"/>
      <c r="Q41" s="31"/>
      <c r="R41" s="31"/>
      <c r="S41" s="31"/>
      <c r="T41" s="34" t="s">
        <v>1467</v>
      </c>
      <c r="U41" s="241" t="s">
        <v>401</v>
      </c>
      <c r="V41" s="241" t="s">
        <v>1452</v>
      </c>
      <c r="W41" s="35"/>
      <c r="X41" s="35"/>
      <c r="Y41" s="35"/>
      <c r="Z41" s="35" t="s">
        <v>50</v>
      </c>
      <c r="AA41" s="35"/>
      <c r="AB41" s="35"/>
      <c r="AC41" s="35"/>
      <c r="AD41" s="35"/>
      <c r="AE41" s="35"/>
      <c r="AF41" s="35"/>
      <c r="AG41" s="35"/>
      <c r="AH41" s="35"/>
      <c r="AI41" s="35"/>
      <c r="AJ41" s="35"/>
      <c r="AK41" s="35"/>
      <c r="AL41" s="34" t="s">
        <v>50</v>
      </c>
      <c r="AM41" s="1"/>
      <c r="AN41" s="1"/>
    </row>
    <row r="42" spans="5:40" ht="30">
      <c r="E42" s="34" t="s">
        <v>334</v>
      </c>
      <c r="F42" s="80">
        <v>44819</v>
      </c>
      <c r="G42" s="34">
        <v>256927</v>
      </c>
      <c r="H42" s="34" t="s">
        <v>2014</v>
      </c>
      <c r="I42" s="34" t="s">
        <v>2071</v>
      </c>
      <c r="J42" s="34" t="s">
        <v>395</v>
      </c>
      <c r="K42" s="1"/>
      <c r="L42" s="1"/>
      <c r="M42" s="1"/>
      <c r="N42" s="1"/>
      <c r="O42" s="1"/>
      <c r="P42" s="1"/>
      <c r="Q42" s="34"/>
      <c r="R42" s="34"/>
      <c r="S42" s="34"/>
      <c r="T42" s="34" t="s">
        <v>1467</v>
      </c>
      <c r="U42" s="35" t="s">
        <v>1975</v>
      </c>
      <c r="V42" s="35"/>
      <c r="W42" s="35"/>
      <c r="X42" s="35"/>
      <c r="Y42" s="35"/>
      <c r="Z42" s="35"/>
      <c r="AA42" s="35"/>
      <c r="AB42" s="35"/>
      <c r="AC42" s="35"/>
      <c r="AD42" s="35"/>
      <c r="AE42" s="35"/>
      <c r="AF42" s="35"/>
      <c r="AG42" s="35"/>
      <c r="AH42" s="35"/>
      <c r="AI42" s="35"/>
      <c r="AJ42" s="35"/>
      <c r="AK42" s="35"/>
      <c r="AL42" s="34" t="s">
        <v>50</v>
      </c>
      <c r="AM42" s="1"/>
      <c r="AN42" s="1"/>
    </row>
    <row r="43" spans="5:40" ht="30">
      <c r="E43" s="34" t="s">
        <v>334</v>
      </c>
      <c r="F43" s="80">
        <v>44820</v>
      </c>
      <c r="G43" s="34">
        <v>254906</v>
      </c>
      <c r="H43" s="34" t="s">
        <v>2112</v>
      </c>
      <c r="I43" s="34" t="s">
        <v>2113</v>
      </c>
      <c r="J43" s="34" t="s">
        <v>395</v>
      </c>
      <c r="K43" s="1"/>
      <c r="L43" s="1"/>
      <c r="M43" s="1"/>
      <c r="N43" s="1"/>
      <c r="O43" s="1"/>
      <c r="P43" s="1"/>
      <c r="Q43" s="31"/>
      <c r="R43" s="31"/>
      <c r="S43" s="31"/>
      <c r="T43" s="31"/>
      <c r="U43" s="35" t="s">
        <v>395</v>
      </c>
      <c r="V43" s="35" t="s">
        <v>2044</v>
      </c>
      <c r="W43" s="35" t="s">
        <v>1467</v>
      </c>
      <c r="X43" s="35" t="s">
        <v>50</v>
      </c>
      <c r="Y43" s="35"/>
      <c r="Z43" s="35"/>
      <c r="AA43" s="35"/>
      <c r="AB43" s="35"/>
      <c r="AC43" s="35"/>
      <c r="AD43" s="35"/>
      <c r="AE43" s="35"/>
      <c r="AF43" s="35"/>
      <c r="AG43" s="35"/>
      <c r="AH43" s="35"/>
      <c r="AI43" s="35"/>
      <c r="AJ43" s="35"/>
      <c r="AK43" s="35"/>
      <c r="AL43" s="34" t="s">
        <v>50</v>
      </c>
      <c r="AM43" s="1"/>
      <c r="AN43" s="1"/>
    </row>
    <row r="44" spans="5:40" ht="30">
      <c r="E44" s="34" t="s">
        <v>334</v>
      </c>
      <c r="F44" s="80">
        <v>44820</v>
      </c>
      <c r="G44" s="34">
        <v>257222</v>
      </c>
      <c r="H44" s="34" t="s">
        <v>1998</v>
      </c>
      <c r="I44" s="34" t="s">
        <v>2043</v>
      </c>
      <c r="J44" s="34" t="s">
        <v>395</v>
      </c>
      <c r="K44" s="1"/>
      <c r="L44" s="1"/>
      <c r="M44" s="1"/>
      <c r="N44" s="1"/>
      <c r="O44" s="1"/>
      <c r="P44" s="1"/>
      <c r="Q44" s="31"/>
      <c r="R44" s="31"/>
      <c r="S44" s="31"/>
      <c r="T44" s="31"/>
      <c r="U44" s="35" t="s">
        <v>2044</v>
      </c>
      <c r="V44" s="35" t="s">
        <v>1467</v>
      </c>
      <c r="W44" s="35" t="s">
        <v>1471</v>
      </c>
      <c r="X44" s="35" t="s">
        <v>50</v>
      </c>
      <c r="Y44" s="35"/>
      <c r="Z44" s="35"/>
      <c r="AA44" s="35"/>
      <c r="AB44" s="35"/>
      <c r="AC44" s="35"/>
      <c r="AD44" s="35"/>
      <c r="AE44" s="35"/>
      <c r="AF44" s="35"/>
      <c r="AG44" s="35"/>
      <c r="AH44" s="35"/>
      <c r="AI44" s="35"/>
      <c r="AJ44" s="35"/>
      <c r="AK44" s="35"/>
      <c r="AL44" s="34" t="s">
        <v>50</v>
      </c>
      <c r="AM44" s="1"/>
      <c r="AN44" s="1"/>
    </row>
    <row r="45" spans="5:40" ht="37.5" customHeight="1">
      <c r="E45" s="34" t="s">
        <v>334</v>
      </c>
      <c r="F45" s="80">
        <v>44820</v>
      </c>
      <c r="G45" s="34">
        <v>256970</v>
      </c>
      <c r="H45" s="34" t="s">
        <v>467</v>
      </c>
      <c r="I45" s="34" t="s">
        <v>2114</v>
      </c>
      <c r="J45" s="34" t="s">
        <v>395</v>
      </c>
      <c r="K45" s="1"/>
      <c r="L45" s="1"/>
      <c r="M45" s="1"/>
      <c r="N45" s="1"/>
      <c r="O45" s="1"/>
      <c r="P45" s="1"/>
      <c r="Q45" s="31"/>
      <c r="R45" s="31"/>
      <c r="S45" s="31"/>
      <c r="T45" s="31"/>
      <c r="U45" s="35" t="s">
        <v>2052</v>
      </c>
      <c r="V45" s="35" t="s">
        <v>395</v>
      </c>
      <c r="W45" s="35" t="s">
        <v>1471</v>
      </c>
      <c r="X45" s="35" t="s">
        <v>50</v>
      </c>
      <c r="Y45" s="35"/>
      <c r="Z45" s="35"/>
      <c r="AA45" s="35"/>
      <c r="AB45" s="35"/>
      <c r="AC45" s="35"/>
      <c r="AD45" s="35"/>
      <c r="AE45" s="35"/>
      <c r="AF45" s="35"/>
      <c r="AG45" s="35"/>
      <c r="AH45" s="35"/>
      <c r="AI45" s="35"/>
      <c r="AJ45" s="35"/>
      <c r="AK45" s="35"/>
      <c r="AL45" s="34" t="s">
        <v>50</v>
      </c>
      <c r="AM45" s="1"/>
      <c r="AN45" s="1"/>
    </row>
    <row r="46" spans="5:40" ht="30">
      <c r="E46" s="34" t="s">
        <v>334</v>
      </c>
      <c r="F46" s="80">
        <v>44820</v>
      </c>
      <c r="G46" s="34">
        <v>257156</v>
      </c>
      <c r="H46" s="34" t="s">
        <v>594</v>
      </c>
      <c r="I46" s="34" t="s">
        <v>2115</v>
      </c>
      <c r="J46" s="34" t="s">
        <v>395</v>
      </c>
      <c r="K46" s="1"/>
      <c r="L46" s="1"/>
      <c r="M46" s="1"/>
      <c r="N46" s="1"/>
      <c r="O46" s="1"/>
      <c r="P46" s="1"/>
      <c r="Q46" s="31"/>
      <c r="R46" s="31"/>
      <c r="S46" s="31"/>
      <c r="T46" s="31"/>
      <c r="U46" s="35" t="s">
        <v>2044</v>
      </c>
      <c r="V46" s="35"/>
      <c r="W46" s="35"/>
      <c r="X46" s="35" t="s">
        <v>50</v>
      </c>
      <c r="Y46" s="35"/>
      <c r="Z46" s="35"/>
      <c r="AA46" s="35"/>
      <c r="AB46" s="35"/>
      <c r="AC46" s="35"/>
      <c r="AD46" s="35"/>
      <c r="AE46" s="35"/>
      <c r="AF46" s="35"/>
      <c r="AG46" s="35"/>
      <c r="AH46" s="35"/>
      <c r="AI46" s="35"/>
      <c r="AJ46" s="35"/>
      <c r="AK46" s="35"/>
      <c r="AL46" s="34" t="s">
        <v>50</v>
      </c>
      <c r="AM46" s="1"/>
      <c r="AN46" s="1"/>
    </row>
    <row r="47" spans="5:40" ht="30">
      <c r="E47" s="34" t="s">
        <v>334</v>
      </c>
      <c r="F47" s="80">
        <v>44820</v>
      </c>
      <c r="G47" s="34">
        <v>257166</v>
      </c>
      <c r="H47" s="34" t="s">
        <v>1002</v>
      </c>
      <c r="I47" s="34" t="s">
        <v>441</v>
      </c>
      <c r="J47" s="34" t="s">
        <v>395</v>
      </c>
      <c r="K47" s="1"/>
      <c r="L47" s="1"/>
      <c r="M47" s="1"/>
      <c r="N47" s="1"/>
      <c r="O47" s="1"/>
      <c r="P47" s="1"/>
      <c r="Q47" s="31"/>
      <c r="R47" s="31"/>
      <c r="S47" s="31"/>
      <c r="T47" s="31"/>
      <c r="U47" s="241" t="s">
        <v>2044</v>
      </c>
      <c r="V47" s="241"/>
      <c r="W47" s="35" t="s">
        <v>395</v>
      </c>
      <c r="X47" s="35"/>
      <c r="Y47" s="35"/>
      <c r="Z47" s="35" t="s">
        <v>50</v>
      </c>
      <c r="AA47" s="35"/>
      <c r="AB47" s="35"/>
      <c r="AC47" s="35"/>
      <c r="AD47" s="35"/>
      <c r="AE47" s="35"/>
      <c r="AF47" s="35"/>
      <c r="AG47" s="35"/>
      <c r="AH47" s="35"/>
      <c r="AI47" s="35"/>
      <c r="AJ47" s="35"/>
      <c r="AK47" s="35"/>
      <c r="AL47" s="34" t="s">
        <v>50</v>
      </c>
      <c r="AM47" s="1"/>
      <c r="AN47" s="1"/>
    </row>
    <row r="48" spans="5:40" ht="30">
      <c r="E48" s="34" t="s">
        <v>334</v>
      </c>
      <c r="F48" s="80">
        <v>44820</v>
      </c>
      <c r="G48" s="34">
        <v>257178</v>
      </c>
      <c r="H48" s="34" t="s">
        <v>1892</v>
      </c>
      <c r="I48" s="34" t="s">
        <v>2116</v>
      </c>
      <c r="J48" s="34" t="s">
        <v>395</v>
      </c>
      <c r="K48" s="1"/>
      <c r="L48" s="1"/>
      <c r="M48" s="1"/>
      <c r="N48" s="1"/>
      <c r="O48" s="1"/>
      <c r="P48" s="1"/>
      <c r="Q48" s="31"/>
      <c r="R48" s="31"/>
      <c r="S48" s="31"/>
      <c r="T48" s="31"/>
      <c r="U48" s="35" t="s">
        <v>401</v>
      </c>
      <c r="V48" s="35" t="s">
        <v>395</v>
      </c>
      <c r="W48" s="35"/>
      <c r="X48" s="35" t="s">
        <v>50</v>
      </c>
      <c r="Y48" s="35"/>
      <c r="Z48" s="35"/>
      <c r="AA48" s="35"/>
      <c r="AB48" s="35"/>
      <c r="AC48" s="35"/>
      <c r="AD48" s="35"/>
      <c r="AE48" s="35"/>
      <c r="AF48" s="35"/>
      <c r="AG48" s="35"/>
      <c r="AH48" s="35"/>
      <c r="AI48" s="35"/>
      <c r="AJ48" s="35"/>
      <c r="AK48" s="35"/>
      <c r="AL48" s="34" t="s">
        <v>50</v>
      </c>
      <c r="AM48" s="1"/>
      <c r="AN48" s="1"/>
    </row>
    <row r="49" spans="5:40" ht="30">
      <c r="E49" s="34" t="s">
        <v>334</v>
      </c>
      <c r="F49" s="80">
        <v>44820</v>
      </c>
      <c r="G49" s="34">
        <v>257230</v>
      </c>
      <c r="H49" s="34" t="s">
        <v>2117</v>
      </c>
      <c r="I49" s="34" t="s">
        <v>779</v>
      </c>
      <c r="J49" s="34" t="s">
        <v>395</v>
      </c>
      <c r="K49" s="1"/>
      <c r="L49" s="1"/>
      <c r="M49" s="1"/>
      <c r="N49" s="1"/>
      <c r="O49" s="1"/>
      <c r="P49" s="1"/>
      <c r="Q49" s="31"/>
      <c r="R49" s="31"/>
      <c r="S49" s="31"/>
      <c r="T49" s="31"/>
      <c r="U49" s="35" t="s">
        <v>2118</v>
      </c>
      <c r="V49" s="35" t="s">
        <v>395</v>
      </c>
      <c r="W49" s="35" t="s">
        <v>50</v>
      </c>
      <c r="X49" s="35"/>
      <c r="Y49" s="35"/>
      <c r="Z49" s="35"/>
      <c r="AA49" s="35"/>
      <c r="AB49" s="35"/>
      <c r="AC49" s="35"/>
      <c r="AD49" s="35"/>
      <c r="AE49" s="35"/>
      <c r="AF49" s="35"/>
      <c r="AG49" s="35"/>
      <c r="AH49" s="35"/>
      <c r="AI49" s="35"/>
      <c r="AJ49" s="35"/>
      <c r="AK49" s="35"/>
      <c r="AL49" s="34" t="s">
        <v>50</v>
      </c>
      <c r="AM49" s="1"/>
      <c r="AN49" s="1"/>
    </row>
    <row r="50" spans="5:40">
      <c r="E50" s="34" t="s">
        <v>334</v>
      </c>
      <c r="F50" s="80">
        <v>44821</v>
      </c>
      <c r="G50" s="34">
        <v>257294</v>
      </c>
      <c r="H50" s="34" t="s">
        <v>1444</v>
      </c>
      <c r="I50" s="34" t="s">
        <v>2113</v>
      </c>
      <c r="J50" s="34" t="s">
        <v>395</v>
      </c>
      <c r="K50" s="1"/>
      <c r="L50" s="1"/>
      <c r="M50" s="1"/>
      <c r="N50" s="1"/>
      <c r="O50" s="1"/>
      <c r="P50" s="1"/>
      <c r="Q50" s="31"/>
      <c r="R50" s="31"/>
      <c r="S50" s="31"/>
      <c r="T50" s="31"/>
      <c r="U50" s="241"/>
      <c r="V50" s="35" t="s">
        <v>395</v>
      </c>
      <c r="W50" s="35"/>
      <c r="X50" s="35"/>
      <c r="Y50" s="35"/>
      <c r="Z50" s="35"/>
      <c r="AA50" s="35" t="s">
        <v>50</v>
      </c>
      <c r="AB50" s="35"/>
      <c r="AC50" s="35"/>
      <c r="AD50" s="35"/>
      <c r="AE50" s="35"/>
      <c r="AF50" s="35"/>
      <c r="AG50" s="35"/>
      <c r="AH50" s="35"/>
      <c r="AI50" s="35"/>
      <c r="AJ50" s="35"/>
      <c r="AK50" s="35"/>
      <c r="AL50" s="34" t="s">
        <v>50</v>
      </c>
      <c r="AM50" s="1"/>
      <c r="AN50" s="1"/>
    </row>
    <row r="51" spans="5:40">
      <c r="E51" s="34" t="s">
        <v>334</v>
      </c>
      <c r="F51" s="80">
        <v>44821</v>
      </c>
      <c r="G51" s="34">
        <v>257405</v>
      </c>
      <c r="H51" s="34" t="s">
        <v>813</v>
      </c>
      <c r="I51" s="34" t="s">
        <v>2113</v>
      </c>
      <c r="J51" s="34" t="s">
        <v>395</v>
      </c>
      <c r="K51" s="1"/>
      <c r="L51" s="1"/>
      <c r="M51" s="1"/>
      <c r="N51" s="1"/>
      <c r="O51" s="1"/>
      <c r="P51" s="1"/>
      <c r="Q51" s="31"/>
      <c r="R51" s="31"/>
      <c r="S51" s="31"/>
      <c r="T51" s="31"/>
      <c r="U51" s="35"/>
      <c r="V51" s="35" t="s">
        <v>395</v>
      </c>
      <c r="W51" s="35" t="s">
        <v>50</v>
      </c>
      <c r="X51" s="35"/>
      <c r="Y51" s="35"/>
      <c r="Z51" s="35"/>
      <c r="AA51" s="35"/>
      <c r="AB51" s="35"/>
      <c r="AC51" s="35"/>
      <c r="AD51" s="35"/>
      <c r="AE51" s="35"/>
      <c r="AF51" s="35"/>
      <c r="AG51" s="35"/>
      <c r="AH51" s="35"/>
      <c r="AI51" s="35"/>
      <c r="AJ51" s="35"/>
      <c r="AK51" s="35"/>
      <c r="AL51" s="34" t="s">
        <v>50</v>
      </c>
      <c r="AM51" s="1"/>
      <c r="AN51" s="1"/>
    </row>
    <row r="52" spans="5:40">
      <c r="E52" s="34" t="s">
        <v>334</v>
      </c>
      <c r="F52" s="80">
        <v>44821</v>
      </c>
      <c r="G52" s="34">
        <v>257489</v>
      </c>
      <c r="H52" s="34" t="s">
        <v>2159</v>
      </c>
      <c r="I52" s="34" t="s">
        <v>779</v>
      </c>
      <c r="J52" s="34" t="s">
        <v>395</v>
      </c>
      <c r="K52" s="1"/>
      <c r="L52" s="1"/>
      <c r="M52" s="1"/>
      <c r="N52" s="1"/>
      <c r="O52" s="1"/>
      <c r="P52" s="1"/>
      <c r="Q52" s="31"/>
      <c r="R52" s="31"/>
      <c r="S52" s="31"/>
      <c r="T52" s="31"/>
      <c r="U52" s="34"/>
      <c r="V52" s="34" t="s">
        <v>395</v>
      </c>
      <c r="W52" s="34"/>
      <c r="X52" s="34" t="s">
        <v>50</v>
      </c>
      <c r="Y52" s="34"/>
      <c r="Z52" s="34"/>
      <c r="AA52" s="34"/>
      <c r="AB52" s="34"/>
      <c r="AC52" s="34"/>
      <c r="AD52" s="34"/>
      <c r="AE52" s="34"/>
      <c r="AF52" s="34"/>
      <c r="AG52" s="34"/>
      <c r="AH52" s="34"/>
      <c r="AI52" s="34"/>
      <c r="AJ52" s="34"/>
      <c r="AK52" s="34"/>
      <c r="AL52" s="34" t="s">
        <v>50</v>
      </c>
      <c r="AM52" s="1"/>
      <c r="AN52" s="1"/>
    </row>
    <row r="53" spans="5:40">
      <c r="E53" s="34" t="s">
        <v>334</v>
      </c>
      <c r="F53" s="80">
        <v>44821</v>
      </c>
      <c r="G53" s="34">
        <v>257228</v>
      </c>
      <c r="H53" s="34" t="s">
        <v>2117</v>
      </c>
      <c r="I53" s="34" t="s">
        <v>2160</v>
      </c>
      <c r="J53" s="34" t="s">
        <v>395</v>
      </c>
      <c r="K53" s="1"/>
      <c r="L53" s="1"/>
      <c r="M53" s="1"/>
      <c r="N53" s="1"/>
      <c r="O53" s="1"/>
      <c r="P53" s="1"/>
      <c r="Q53" s="31"/>
      <c r="R53" s="31"/>
      <c r="S53" s="31"/>
      <c r="T53" s="31"/>
      <c r="U53" s="34"/>
      <c r="V53" s="34" t="s">
        <v>395</v>
      </c>
      <c r="W53" s="34"/>
      <c r="X53" s="34" t="s">
        <v>50</v>
      </c>
      <c r="Y53" s="34"/>
      <c r="Z53" s="34"/>
      <c r="AA53" s="34"/>
      <c r="AB53" s="34"/>
      <c r="AC53" s="34"/>
      <c r="AD53" s="34"/>
      <c r="AE53" s="34"/>
      <c r="AF53" s="34"/>
      <c r="AG53" s="34"/>
      <c r="AH53" s="34"/>
      <c r="AI53" s="34"/>
      <c r="AJ53" s="34"/>
      <c r="AK53" s="34"/>
      <c r="AL53" s="34" t="s">
        <v>50</v>
      </c>
      <c r="AM53" s="1"/>
      <c r="AN53" s="1"/>
    </row>
    <row r="54" spans="5:40">
      <c r="E54" s="34" t="s">
        <v>334</v>
      </c>
      <c r="F54" s="80">
        <v>44823</v>
      </c>
      <c r="G54" s="34">
        <v>257471</v>
      </c>
      <c r="H54" s="34" t="s">
        <v>2031</v>
      </c>
      <c r="I54" s="34" t="s">
        <v>2113</v>
      </c>
      <c r="J54" s="34" t="s">
        <v>395</v>
      </c>
      <c r="K54" s="1"/>
      <c r="L54" s="1"/>
      <c r="M54" s="1"/>
      <c r="N54" s="1"/>
      <c r="O54" s="1"/>
      <c r="P54" s="1"/>
      <c r="Q54" s="1"/>
      <c r="R54" s="1"/>
      <c r="S54" s="1"/>
      <c r="T54" s="1"/>
      <c r="U54" s="34"/>
      <c r="V54" s="155"/>
      <c r="W54" s="34" t="s">
        <v>1467</v>
      </c>
      <c r="X54" s="34"/>
      <c r="Y54" s="34" t="s">
        <v>2004</v>
      </c>
      <c r="Z54" s="34"/>
      <c r="AA54" s="34"/>
      <c r="AB54" s="34"/>
      <c r="AC54" s="34"/>
      <c r="AD54" s="34"/>
      <c r="AE54" s="34"/>
      <c r="AF54" s="34"/>
      <c r="AG54" s="34"/>
      <c r="AH54" s="34"/>
      <c r="AI54" s="34"/>
      <c r="AJ54" s="34"/>
      <c r="AK54" s="34"/>
      <c r="AL54" s="34" t="s">
        <v>50</v>
      </c>
      <c r="AM54" s="1"/>
      <c r="AN54" s="1"/>
    </row>
    <row r="55" spans="5:40">
      <c r="E55" s="34" t="s">
        <v>334</v>
      </c>
      <c r="F55" s="80">
        <v>44823</v>
      </c>
      <c r="G55" s="34">
        <v>257519</v>
      </c>
      <c r="H55" s="34" t="s">
        <v>2014</v>
      </c>
      <c r="I55" s="34" t="s">
        <v>2070</v>
      </c>
      <c r="J55" s="34" t="s">
        <v>395</v>
      </c>
      <c r="K55" s="1"/>
      <c r="L55" s="1"/>
      <c r="M55" s="1"/>
      <c r="N55" s="1"/>
      <c r="O55" s="1"/>
      <c r="P55" s="1"/>
      <c r="Q55" s="1"/>
      <c r="R55" s="1"/>
      <c r="S55" s="1"/>
      <c r="T55" s="1"/>
      <c r="U55" s="31"/>
      <c r="V55" s="31"/>
      <c r="W55" s="34" t="s">
        <v>1467</v>
      </c>
      <c r="X55" s="34"/>
      <c r="Y55" s="34" t="s">
        <v>395</v>
      </c>
      <c r="Z55" s="34"/>
      <c r="AA55" s="34" t="s">
        <v>50</v>
      </c>
      <c r="AB55" s="34"/>
      <c r="AC55" s="34"/>
      <c r="AD55" s="34"/>
      <c r="AE55" s="34"/>
      <c r="AF55" s="34"/>
      <c r="AG55" s="34"/>
      <c r="AH55" s="34"/>
      <c r="AI55" s="34"/>
      <c r="AJ55" s="34"/>
      <c r="AK55" s="34"/>
      <c r="AL55" s="34" t="s">
        <v>50</v>
      </c>
      <c r="AM55" s="1"/>
      <c r="AN55" s="1"/>
    </row>
    <row r="56" spans="5:40" ht="30">
      <c r="E56" s="34" t="s">
        <v>334</v>
      </c>
      <c r="F56" s="80">
        <v>44823</v>
      </c>
      <c r="G56" s="34">
        <v>257240</v>
      </c>
      <c r="H56" s="34" t="s">
        <v>2162</v>
      </c>
      <c r="I56" s="34" t="s">
        <v>779</v>
      </c>
      <c r="J56" s="34" t="s">
        <v>395</v>
      </c>
      <c r="K56" s="1"/>
      <c r="L56" s="1"/>
      <c r="M56" s="1"/>
      <c r="N56" s="1"/>
      <c r="O56" s="1"/>
      <c r="P56" s="1"/>
      <c r="Q56" s="1"/>
      <c r="R56" s="1"/>
      <c r="S56" s="1"/>
      <c r="T56" s="1"/>
      <c r="U56" s="31"/>
      <c r="V56" s="31"/>
      <c r="W56" s="34" t="s">
        <v>2163</v>
      </c>
      <c r="X56" s="34"/>
      <c r="Y56" s="34" t="s">
        <v>50</v>
      </c>
      <c r="Z56" s="34"/>
      <c r="AA56" s="31" t="s">
        <v>1948</v>
      </c>
      <c r="AB56" s="34"/>
      <c r="AC56" s="34"/>
      <c r="AD56" s="34"/>
      <c r="AE56" s="34"/>
      <c r="AF56" s="34" t="s">
        <v>50</v>
      </c>
      <c r="AG56" s="34"/>
      <c r="AH56" s="34"/>
      <c r="AI56" s="34"/>
      <c r="AJ56" s="34"/>
      <c r="AK56" s="34"/>
      <c r="AL56" s="35" t="s">
        <v>2228</v>
      </c>
      <c r="AM56" s="1"/>
      <c r="AN56" s="1"/>
    </row>
    <row r="57" spans="5:40" ht="45">
      <c r="E57" s="34" t="s">
        <v>334</v>
      </c>
      <c r="F57" s="80">
        <v>44823</v>
      </c>
      <c r="G57" s="34">
        <v>257986</v>
      </c>
      <c r="H57" s="34" t="s">
        <v>2164</v>
      </c>
      <c r="I57" s="34" t="s">
        <v>2114</v>
      </c>
      <c r="J57" s="34" t="s">
        <v>395</v>
      </c>
      <c r="K57" s="1"/>
      <c r="L57" s="1"/>
      <c r="M57" s="1"/>
      <c r="N57" s="1"/>
      <c r="O57" s="1"/>
      <c r="P57" s="1"/>
      <c r="Q57" s="1"/>
      <c r="R57" s="1"/>
      <c r="S57" s="1"/>
      <c r="T57" s="1"/>
      <c r="U57" s="34"/>
      <c r="V57" s="34"/>
      <c r="W57" s="35" t="s">
        <v>2170</v>
      </c>
      <c r="X57" s="35" t="s">
        <v>50</v>
      </c>
      <c r="Y57" s="35"/>
      <c r="Z57" s="35"/>
      <c r="AA57" s="35"/>
      <c r="AB57" s="35"/>
      <c r="AC57" s="35"/>
      <c r="AD57" s="35"/>
      <c r="AE57" s="35"/>
      <c r="AF57" s="35"/>
      <c r="AG57" s="35"/>
      <c r="AH57" s="35"/>
      <c r="AI57" s="35"/>
      <c r="AJ57" s="35"/>
      <c r="AK57" s="35"/>
      <c r="AL57" s="34" t="s">
        <v>50</v>
      </c>
      <c r="AM57" s="1"/>
      <c r="AN57" s="1"/>
    </row>
    <row r="58" spans="5:40" ht="30">
      <c r="E58" s="34" t="s">
        <v>334</v>
      </c>
      <c r="F58" s="80">
        <v>44823</v>
      </c>
      <c r="G58" s="34">
        <v>257655</v>
      </c>
      <c r="H58" s="34" t="s">
        <v>1889</v>
      </c>
      <c r="I58" s="34" t="s">
        <v>2114</v>
      </c>
      <c r="J58" s="34" t="s">
        <v>395</v>
      </c>
      <c r="K58" s="1"/>
      <c r="L58" s="1"/>
      <c r="M58" s="1"/>
      <c r="N58" s="1"/>
      <c r="O58" s="1"/>
      <c r="P58" s="1"/>
      <c r="Q58" s="1"/>
      <c r="R58" s="1"/>
      <c r="S58" s="1"/>
      <c r="T58" s="1"/>
      <c r="U58" s="34"/>
      <c r="V58" s="34"/>
      <c r="W58" s="35" t="s">
        <v>2169</v>
      </c>
      <c r="X58" s="35" t="s">
        <v>50</v>
      </c>
      <c r="Y58" s="35"/>
      <c r="Z58" s="35"/>
      <c r="AA58" s="35"/>
      <c r="AB58" s="35"/>
      <c r="AC58" s="35"/>
      <c r="AD58" s="35"/>
      <c r="AE58" s="35"/>
      <c r="AF58" s="35"/>
      <c r="AG58" s="35"/>
      <c r="AH58" s="35"/>
      <c r="AI58" s="35"/>
      <c r="AJ58" s="35"/>
      <c r="AK58" s="35"/>
      <c r="AL58" s="34" t="s">
        <v>50</v>
      </c>
      <c r="AM58" s="1"/>
      <c r="AN58" s="1"/>
    </row>
    <row r="59" spans="5:40" ht="30">
      <c r="E59" s="34" t="s">
        <v>334</v>
      </c>
      <c r="F59" s="80">
        <v>44823</v>
      </c>
      <c r="G59" s="34">
        <v>257978</v>
      </c>
      <c r="H59" s="34" t="s">
        <v>2165</v>
      </c>
      <c r="I59" s="34" t="s">
        <v>2166</v>
      </c>
      <c r="J59" s="34" t="s">
        <v>395</v>
      </c>
      <c r="K59" s="1"/>
      <c r="L59" s="1"/>
      <c r="M59" s="1"/>
      <c r="N59" s="1"/>
      <c r="O59" s="1"/>
      <c r="P59" s="1"/>
      <c r="Q59" s="1"/>
      <c r="R59" s="1"/>
      <c r="S59" s="1"/>
      <c r="T59" s="1"/>
      <c r="U59" s="31"/>
      <c r="V59" s="31"/>
      <c r="W59" s="35" t="s">
        <v>2167</v>
      </c>
      <c r="X59" s="35" t="s">
        <v>395</v>
      </c>
      <c r="Y59" s="35"/>
      <c r="Z59" s="35"/>
      <c r="AA59" s="35"/>
      <c r="AB59" s="35"/>
      <c r="AC59" s="35"/>
      <c r="AD59" s="35"/>
      <c r="AE59" s="35"/>
      <c r="AF59" s="35"/>
      <c r="AG59" s="35"/>
      <c r="AH59" s="35"/>
      <c r="AI59" s="35"/>
      <c r="AJ59" s="35"/>
      <c r="AK59" s="35"/>
      <c r="AL59" s="34" t="s">
        <v>50</v>
      </c>
      <c r="AM59" s="319">
        <v>44827</v>
      </c>
      <c r="AN59" s="1"/>
    </row>
    <row r="60" spans="5:40">
      <c r="E60" s="34" t="s">
        <v>334</v>
      </c>
      <c r="F60" s="80">
        <v>44823</v>
      </c>
      <c r="G60" s="34">
        <v>257994</v>
      </c>
      <c r="H60" s="34" t="s">
        <v>507</v>
      </c>
      <c r="I60" s="34" t="s">
        <v>2114</v>
      </c>
      <c r="J60" s="34" t="s">
        <v>395</v>
      </c>
      <c r="K60" s="1"/>
      <c r="L60" s="1"/>
      <c r="M60" s="1"/>
      <c r="N60" s="1"/>
      <c r="O60" s="1"/>
      <c r="P60" s="1"/>
      <c r="Q60" s="1"/>
      <c r="R60" s="1"/>
      <c r="S60" s="1"/>
      <c r="T60" s="1"/>
      <c r="U60" s="34"/>
      <c r="V60" s="34"/>
      <c r="W60" s="34" t="s">
        <v>2010</v>
      </c>
      <c r="X60" s="34" t="s">
        <v>2188</v>
      </c>
      <c r="Y60" s="34"/>
      <c r="Z60" s="34"/>
      <c r="AA60" s="34"/>
      <c r="AB60" s="34"/>
      <c r="AC60" s="34"/>
      <c r="AD60" s="34"/>
      <c r="AE60" s="34"/>
      <c r="AF60" s="34"/>
      <c r="AG60" s="34"/>
      <c r="AH60" s="34"/>
      <c r="AI60" s="34"/>
      <c r="AJ60" s="34"/>
      <c r="AK60" s="34"/>
      <c r="AL60" s="34" t="s">
        <v>49</v>
      </c>
      <c r="AM60" s="319">
        <v>44825</v>
      </c>
      <c r="AN60" s="1"/>
    </row>
    <row r="61" spans="5:40" ht="30">
      <c r="E61" s="34" t="s">
        <v>334</v>
      </c>
      <c r="F61" s="80">
        <v>44823</v>
      </c>
      <c r="G61" s="34">
        <v>258010</v>
      </c>
      <c r="H61" s="34" t="s">
        <v>2168</v>
      </c>
      <c r="I61" s="34" t="s">
        <v>2166</v>
      </c>
      <c r="J61" s="34" t="s">
        <v>395</v>
      </c>
      <c r="K61" s="1"/>
      <c r="L61" s="1"/>
      <c r="M61" s="1"/>
      <c r="N61" s="1"/>
      <c r="O61" s="1"/>
      <c r="P61" s="1"/>
      <c r="Q61" s="1"/>
      <c r="R61" s="1"/>
      <c r="S61" s="1"/>
      <c r="T61" s="1"/>
      <c r="U61" s="31"/>
      <c r="V61" s="31"/>
      <c r="W61" s="35" t="s">
        <v>2167</v>
      </c>
      <c r="X61" s="35"/>
      <c r="Y61" s="35"/>
      <c r="Z61" s="35" t="s">
        <v>1471</v>
      </c>
      <c r="AA61" s="35"/>
      <c r="AB61" s="35"/>
      <c r="AC61" s="35"/>
      <c r="AD61" s="35"/>
      <c r="AE61" s="35"/>
      <c r="AF61" s="35"/>
      <c r="AG61" s="35"/>
      <c r="AH61" s="35"/>
      <c r="AI61" s="35"/>
      <c r="AJ61" s="35"/>
      <c r="AK61" s="35"/>
      <c r="AL61" s="34" t="s">
        <v>50</v>
      </c>
      <c r="AM61" s="1"/>
      <c r="AN61" s="1"/>
    </row>
    <row r="62" spans="5:40" ht="45">
      <c r="E62" s="34" t="s">
        <v>334</v>
      </c>
      <c r="F62" s="80">
        <v>44823</v>
      </c>
      <c r="G62" s="34">
        <v>258109</v>
      </c>
      <c r="H62" s="34" t="s">
        <v>1809</v>
      </c>
      <c r="I62" s="34" t="s">
        <v>441</v>
      </c>
      <c r="J62" s="34" t="s">
        <v>395</v>
      </c>
      <c r="K62" s="1"/>
      <c r="L62" s="1"/>
      <c r="M62" s="1"/>
      <c r="N62" s="1"/>
      <c r="O62" s="1"/>
      <c r="P62" s="1"/>
      <c r="Q62" s="1"/>
      <c r="R62" s="1"/>
      <c r="S62" s="1"/>
      <c r="T62" s="1"/>
      <c r="U62" s="34"/>
      <c r="V62" s="34"/>
      <c r="W62" s="35" t="s">
        <v>2171</v>
      </c>
      <c r="X62" s="35" t="s">
        <v>50</v>
      </c>
      <c r="Y62" s="35"/>
      <c r="Z62" s="35"/>
      <c r="AA62" s="35"/>
      <c r="AB62" s="35"/>
      <c r="AC62" s="35"/>
      <c r="AD62" s="35"/>
      <c r="AE62" s="35"/>
      <c r="AF62" s="35"/>
      <c r="AG62" s="35"/>
      <c r="AH62" s="35"/>
      <c r="AI62" s="35"/>
      <c r="AJ62" s="35"/>
      <c r="AK62" s="35"/>
      <c r="AL62" s="34" t="s">
        <v>50</v>
      </c>
      <c r="AM62" s="1"/>
      <c r="AN62" s="1"/>
    </row>
    <row r="63" spans="5:40">
      <c r="E63" s="34" t="s">
        <v>334</v>
      </c>
      <c r="F63" s="80">
        <v>44823</v>
      </c>
      <c r="G63" s="34">
        <v>258213</v>
      </c>
      <c r="H63" s="34" t="s">
        <v>1002</v>
      </c>
      <c r="I63" s="34" t="s">
        <v>441</v>
      </c>
      <c r="J63" s="34" t="s">
        <v>395</v>
      </c>
      <c r="K63" s="1"/>
      <c r="L63" s="1"/>
      <c r="M63" s="1"/>
      <c r="N63" s="1"/>
      <c r="O63" s="1"/>
      <c r="P63" s="1"/>
      <c r="Q63" s="1"/>
      <c r="R63" s="1"/>
      <c r="S63" s="1"/>
      <c r="T63" s="1"/>
      <c r="U63" s="31"/>
      <c r="V63" s="31"/>
      <c r="W63" s="34" t="s">
        <v>2052</v>
      </c>
      <c r="X63" s="34"/>
      <c r="Y63" s="34" t="s">
        <v>50</v>
      </c>
      <c r="Z63" s="34"/>
      <c r="AA63" s="34"/>
      <c r="AB63" s="34"/>
      <c r="AC63" s="34"/>
      <c r="AD63" s="34"/>
      <c r="AE63" s="34"/>
      <c r="AF63" s="34"/>
      <c r="AG63" s="34"/>
      <c r="AH63" s="34"/>
      <c r="AI63" s="34"/>
      <c r="AJ63" s="34"/>
      <c r="AK63" s="34"/>
      <c r="AL63" s="34" t="s">
        <v>50</v>
      </c>
      <c r="AM63" s="1"/>
      <c r="AN63" s="1"/>
    </row>
    <row r="64" spans="5:40">
      <c r="E64" s="34" t="s">
        <v>334</v>
      </c>
      <c r="F64" s="80">
        <v>44823</v>
      </c>
      <c r="G64" s="34">
        <v>258232</v>
      </c>
      <c r="H64" s="34" t="s">
        <v>1892</v>
      </c>
      <c r="I64" s="34" t="s">
        <v>2114</v>
      </c>
      <c r="J64" s="34" t="s">
        <v>395</v>
      </c>
      <c r="K64" s="1"/>
      <c r="L64" s="1"/>
      <c r="M64" s="1"/>
      <c r="N64" s="1"/>
      <c r="O64" s="1"/>
      <c r="P64" s="1"/>
      <c r="Q64" s="1"/>
      <c r="R64" s="1"/>
      <c r="S64" s="1"/>
      <c r="T64" s="1"/>
      <c r="U64" s="31"/>
      <c r="V64" s="31"/>
      <c r="W64" s="34" t="s">
        <v>2052</v>
      </c>
      <c r="X64" s="34"/>
      <c r="Y64" s="34"/>
      <c r="Z64" s="34" t="s">
        <v>50</v>
      </c>
      <c r="AA64" s="34"/>
      <c r="AB64" s="34"/>
      <c r="AC64" s="34"/>
      <c r="AD64" s="34"/>
      <c r="AE64" s="34"/>
      <c r="AF64" s="34"/>
      <c r="AG64" s="34"/>
      <c r="AH64" s="34"/>
      <c r="AI64" s="34"/>
      <c r="AJ64" s="34"/>
      <c r="AK64" s="34"/>
      <c r="AL64" s="34" t="s">
        <v>50</v>
      </c>
      <c r="AM64" s="1"/>
      <c r="AN64" s="1"/>
    </row>
    <row r="65" spans="5:40">
      <c r="E65" s="34" t="s">
        <v>334</v>
      </c>
      <c r="F65" s="80">
        <v>44824</v>
      </c>
      <c r="G65" s="34">
        <v>258222</v>
      </c>
      <c r="H65" s="34" t="s">
        <v>2186</v>
      </c>
      <c r="I65" s="34" t="s">
        <v>2113</v>
      </c>
      <c r="J65" s="34" t="s">
        <v>395</v>
      </c>
      <c r="K65" s="1"/>
      <c r="L65" s="1"/>
      <c r="M65" s="1"/>
      <c r="N65" s="1"/>
      <c r="O65" s="1"/>
      <c r="P65" s="1"/>
      <c r="Q65" s="1"/>
      <c r="R65" s="1"/>
      <c r="S65" s="1"/>
      <c r="T65" s="1"/>
      <c r="U65" s="31"/>
      <c r="V65" s="31"/>
      <c r="W65" s="34"/>
      <c r="X65" s="34" t="s">
        <v>1467</v>
      </c>
      <c r="Y65" s="34"/>
      <c r="Z65" s="34" t="s">
        <v>50</v>
      </c>
      <c r="AA65" s="34"/>
      <c r="AB65" s="34"/>
      <c r="AC65" s="34"/>
      <c r="AD65" s="34"/>
      <c r="AE65" s="34"/>
      <c r="AF65" s="34"/>
      <c r="AG65" s="34"/>
      <c r="AH65" s="34"/>
      <c r="AI65" s="34"/>
      <c r="AJ65" s="34"/>
      <c r="AK65" s="34"/>
      <c r="AL65" s="34" t="s">
        <v>50</v>
      </c>
      <c r="AM65" s="1"/>
      <c r="AN65" s="1"/>
    </row>
    <row r="66" spans="5:40">
      <c r="E66" s="34" t="s">
        <v>334</v>
      </c>
      <c r="F66" s="80">
        <v>44824</v>
      </c>
      <c r="G66" s="34">
        <v>258294</v>
      </c>
      <c r="H66" s="34" t="s">
        <v>2018</v>
      </c>
      <c r="I66" s="34" t="s">
        <v>2187</v>
      </c>
      <c r="J66" s="34" t="s">
        <v>395</v>
      </c>
      <c r="K66" s="1"/>
      <c r="L66" s="1"/>
      <c r="M66" s="1"/>
      <c r="N66" s="1"/>
      <c r="O66" s="1"/>
      <c r="P66" s="1"/>
      <c r="Q66" s="1"/>
      <c r="R66" s="1"/>
      <c r="S66" s="1"/>
      <c r="T66" s="1"/>
      <c r="U66" s="34"/>
      <c r="V66" s="34"/>
      <c r="W66" s="34"/>
      <c r="X66" s="34" t="s">
        <v>1467</v>
      </c>
      <c r="Y66" s="34"/>
      <c r="Z66" s="34"/>
      <c r="AA66" s="34"/>
      <c r="AB66" s="34"/>
      <c r="AC66" s="34"/>
      <c r="AD66" s="34"/>
      <c r="AE66" s="34"/>
      <c r="AF66" s="34"/>
      <c r="AG66" s="34"/>
      <c r="AH66" s="34"/>
      <c r="AI66" s="34"/>
      <c r="AJ66" s="34"/>
      <c r="AK66" s="34"/>
      <c r="AL66" s="34" t="s">
        <v>50</v>
      </c>
      <c r="AM66" s="1"/>
      <c r="AN66" s="1"/>
    </row>
    <row r="67" spans="5:40">
      <c r="E67" s="34" t="s">
        <v>334</v>
      </c>
      <c r="F67" s="80">
        <v>44824</v>
      </c>
      <c r="G67" s="34">
        <v>258105</v>
      </c>
      <c r="H67" s="34" t="s">
        <v>1065</v>
      </c>
      <c r="I67" s="34" t="s">
        <v>2114</v>
      </c>
      <c r="J67" s="34" t="s">
        <v>395</v>
      </c>
      <c r="K67" s="1"/>
      <c r="L67" s="1"/>
      <c r="M67" s="1"/>
      <c r="N67" s="1"/>
      <c r="O67" s="1"/>
      <c r="P67" s="1"/>
      <c r="Q67" s="1"/>
      <c r="R67" s="1"/>
      <c r="S67" s="1"/>
      <c r="T67" s="1"/>
      <c r="U67" s="34"/>
      <c r="V67" s="34"/>
      <c r="W67" s="34"/>
      <c r="X67" s="34" t="s">
        <v>2052</v>
      </c>
      <c r="Y67" s="34"/>
      <c r="Z67" s="34"/>
      <c r="AA67" s="34" t="s">
        <v>50</v>
      </c>
      <c r="AB67" s="34"/>
      <c r="AC67" s="34"/>
      <c r="AD67" s="34"/>
      <c r="AE67" s="34"/>
      <c r="AF67" s="34"/>
      <c r="AG67" s="34"/>
      <c r="AH67" s="34"/>
      <c r="AI67" s="34"/>
      <c r="AJ67" s="34"/>
      <c r="AK67" s="34"/>
      <c r="AL67" s="34" t="s">
        <v>50</v>
      </c>
      <c r="AM67" s="1"/>
      <c r="AN67" s="1"/>
    </row>
    <row r="68" spans="5:40" ht="45">
      <c r="E68" s="34" t="s">
        <v>334</v>
      </c>
      <c r="F68" s="80">
        <v>44824</v>
      </c>
      <c r="G68" s="34">
        <v>258451</v>
      </c>
      <c r="H68" s="34" t="s">
        <v>1409</v>
      </c>
      <c r="I68" s="34" t="s">
        <v>441</v>
      </c>
      <c r="J68" s="34" t="s">
        <v>395</v>
      </c>
      <c r="K68" s="1"/>
      <c r="L68" s="1"/>
      <c r="M68" s="1"/>
      <c r="N68" s="1"/>
      <c r="O68" s="1"/>
      <c r="P68" s="1"/>
      <c r="Q68" s="1"/>
      <c r="R68" s="1"/>
      <c r="S68" s="1"/>
      <c r="T68" s="1"/>
      <c r="U68" s="34"/>
      <c r="V68" s="34"/>
      <c r="W68" s="34"/>
      <c r="X68" s="34" t="s">
        <v>1467</v>
      </c>
      <c r="Y68" s="34"/>
      <c r="Z68" s="34" t="s">
        <v>50</v>
      </c>
      <c r="AA68" s="35" t="s">
        <v>2044</v>
      </c>
      <c r="AB68" s="35"/>
      <c r="AC68" s="35" t="s">
        <v>2067</v>
      </c>
      <c r="AD68" s="35"/>
      <c r="AE68" s="35"/>
      <c r="AF68" s="35"/>
      <c r="AG68" s="35"/>
      <c r="AH68" s="35"/>
      <c r="AI68" s="35"/>
      <c r="AJ68" s="35"/>
      <c r="AK68" s="35"/>
      <c r="AL68" s="35" t="s">
        <v>2239</v>
      </c>
      <c r="AM68" s="1"/>
      <c r="AN68" s="1"/>
    </row>
    <row r="69" spans="5:40">
      <c r="E69" s="34" t="s">
        <v>334</v>
      </c>
      <c r="F69" s="80">
        <v>44824</v>
      </c>
      <c r="G69" s="34">
        <v>258620</v>
      </c>
      <c r="H69" s="34" t="s">
        <v>1065</v>
      </c>
      <c r="I69" s="34" t="s">
        <v>2187</v>
      </c>
      <c r="J69" s="34" t="s">
        <v>395</v>
      </c>
      <c r="K69" s="1"/>
      <c r="L69" s="1"/>
      <c r="M69" s="1"/>
      <c r="N69" s="1"/>
      <c r="O69" s="1"/>
      <c r="P69" s="1"/>
      <c r="Q69" s="1"/>
      <c r="R69" s="1"/>
      <c r="S69" s="1"/>
      <c r="T69" s="1"/>
      <c r="U69" s="34"/>
      <c r="V69" s="34"/>
      <c r="W69" s="34"/>
      <c r="X69" s="34" t="s">
        <v>2189</v>
      </c>
      <c r="Y69" s="34"/>
      <c r="Z69" s="34" t="s">
        <v>401</v>
      </c>
      <c r="AA69" s="34" t="s">
        <v>50</v>
      </c>
      <c r="AB69" s="34"/>
      <c r="AC69" s="34"/>
      <c r="AD69" s="34"/>
      <c r="AE69" s="34"/>
      <c r="AF69" s="34"/>
      <c r="AG69" s="34"/>
      <c r="AH69" s="34"/>
      <c r="AI69" s="34"/>
      <c r="AJ69" s="34"/>
      <c r="AK69" s="34"/>
      <c r="AL69" s="34" t="s">
        <v>50</v>
      </c>
      <c r="AM69" s="1"/>
      <c r="AN69" s="1"/>
    </row>
    <row r="70" spans="5:40">
      <c r="E70" s="34" t="s">
        <v>334</v>
      </c>
      <c r="F70" s="80">
        <v>44824</v>
      </c>
      <c r="G70" s="34">
        <v>258440</v>
      </c>
      <c r="H70" s="34" t="s">
        <v>1803</v>
      </c>
      <c r="I70" s="34" t="s">
        <v>2196</v>
      </c>
      <c r="J70" s="34" t="s">
        <v>395</v>
      </c>
      <c r="K70" s="1"/>
      <c r="L70" s="1"/>
      <c r="M70" s="1"/>
      <c r="N70" s="1"/>
      <c r="O70" s="1"/>
      <c r="P70" s="1"/>
      <c r="Q70" s="1"/>
      <c r="R70" s="1"/>
      <c r="S70" s="1"/>
      <c r="T70" s="1"/>
      <c r="U70" s="31"/>
      <c r="V70" s="31"/>
      <c r="W70" s="34"/>
      <c r="X70" s="34" t="s">
        <v>2197</v>
      </c>
      <c r="Y70" s="34"/>
      <c r="Z70" s="34" t="s">
        <v>1516</v>
      </c>
      <c r="AA70" s="34"/>
      <c r="AB70" s="34"/>
      <c r="AC70" s="34"/>
      <c r="AD70" s="34"/>
      <c r="AE70" s="34"/>
      <c r="AF70" s="34"/>
      <c r="AG70" s="34"/>
      <c r="AH70" s="34"/>
      <c r="AI70" s="34"/>
      <c r="AJ70" s="34"/>
      <c r="AK70" s="34"/>
      <c r="AL70" s="34" t="s">
        <v>50</v>
      </c>
      <c r="AM70" s="1"/>
      <c r="AN70" s="1"/>
    </row>
    <row r="71" spans="5:40">
      <c r="E71" s="34" t="s">
        <v>334</v>
      </c>
      <c r="F71" s="80">
        <v>44824</v>
      </c>
      <c r="G71" s="34">
        <v>258505</v>
      </c>
      <c r="H71" s="34" t="s">
        <v>2198</v>
      </c>
      <c r="I71" s="34" t="s">
        <v>2196</v>
      </c>
      <c r="J71" s="34" t="s">
        <v>395</v>
      </c>
      <c r="K71" s="1"/>
      <c r="L71" s="1"/>
      <c r="M71" s="1"/>
      <c r="N71" s="1"/>
      <c r="O71" s="1"/>
      <c r="P71" s="1"/>
      <c r="Q71" s="1"/>
      <c r="R71" s="1"/>
      <c r="S71" s="1"/>
      <c r="T71" s="1"/>
      <c r="U71" s="31"/>
      <c r="V71" s="31"/>
      <c r="W71" s="31"/>
      <c r="X71" s="34" t="s">
        <v>2052</v>
      </c>
      <c r="Y71" s="34" t="s">
        <v>2210</v>
      </c>
      <c r="Z71" s="34" t="s">
        <v>50</v>
      </c>
      <c r="AA71" s="34"/>
      <c r="AB71" s="34"/>
      <c r="AC71" s="34"/>
      <c r="AD71" s="34"/>
      <c r="AE71" s="34"/>
      <c r="AF71" s="34"/>
      <c r="AG71" s="34"/>
      <c r="AH71" s="34"/>
      <c r="AI71" s="34"/>
      <c r="AJ71" s="34"/>
      <c r="AK71" s="34"/>
      <c r="AL71" s="34" t="s">
        <v>50</v>
      </c>
      <c r="AM71" s="1"/>
      <c r="AN71" s="1"/>
    </row>
    <row r="72" spans="5:40">
      <c r="E72" s="34" t="s">
        <v>334</v>
      </c>
      <c r="F72" s="80">
        <v>44824</v>
      </c>
      <c r="G72" s="34">
        <v>258506</v>
      </c>
      <c r="H72" s="34" t="s">
        <v>813</v>
      </c>
      <c r="I72" s="34" t="s">
        <v>2166</v>
      </c>
      <c r="J72" s="34" t="s">
        <v>395</v>
      </c>
      <c r="K72" s="1"/>
      <c r="L72" s="1"/>
      <c r="M72" s="1"/>
      <c r="N72" s="1"/>
      <c r="O72" s="1"/>
      <c r="P72" s="1"/>
      <c r="Q72" s="1"/>
      <c r="R72" s="1"/>
      <c r="S72" s="1"/>
      <c r="T72" s="1"/>
      <c r="U72" s="31"/>
      <c r="V72" s="31"/>
      <c r="W72" s="31"/>
      <c r="X72" s="34" t="s">
        <v>1467</v>
      </c>
      <c r="Y72" s="34" t="s">
        <v>2210</v>
      </c>
      <c r="Z72" s="34" t="s">
        <v>50</v>
      </c>
      <c r="AA72" s="34"/>
      <c r="AB72" s="34"/>
      <c r="AC72" s="34"/>
      <c r="AD72" s="34"/>
      <c r="AE72" s="34"/>
      <c r="AF72" s="34"/>
      <c r="AG72" s="34"/>
      <c r="AH72" s="34"/>
      <c r="AI72" s="34"/>
      <c r="AJ72" s="34"/>
      <c r="AK72" s="34"/>
      <c r="AL72" s="34" t="s">
        <v>50</v>
      </c>
      <c r="AM72" s="1"/>
      <c r="AN72" s="1"/>
    </row>
    <row r="73" spans="5:40">
      <c r="E73" s="34" t="s">
        <v>334</v>
      </c>
      <c r="F73" s="80">
        <v>44824</v>
      </c>
      <c r="G73" s="34">
        <v>258572</v>
      </c>
      <c r="H73" s="34" t="s">
        <v>2061</v>
      </c>
      <c r="I73" s="34" t="s">
        <v>2166</v>
      </c>
      <c r="J73" s="34" t="s">
        <v>395</v>
      </c>
      <c r="K73" s="1"/>
      <c r="L73" s="1"/>
      <c r="M73" s="1"/>
      <c r="N73" s="1"/>
      <c r="O73" s="1"/>
      <c r="P73" s="1"/>
      <c r="Q73" s="1"/>
      <c r="R73" s="1"/>
      <c r="S73" s="1"/>
      <c r="T73" s="1"/>
      <c r="U73" s="31"/>
      <c r="V73" s="31"/>
      <c r="W73" s="34"/>
      <c r="X73" s="34" t="s">
        <v>2203</v>
      </c>
      <c r="Y73" s="34" t="s">
        <v>1357</v>
      </c>
      <c r="Z73" s="34"/>
      <c r="AA73" s="34"/>
      <c r="AB73" s="34"/>
      <c r="AC73" s="34"/>
      <c r="AD73" s="34"/>
      <c r="AE73" s="34"/>
      <c r="AF73" s="34"/>
      <c r="AG73" s="34"/>
      <c r="AH73" s="34"/>
      <c r="AI73" s="34"/>
      <c r="AJ73" s="34"/>
      <c r="AK73" s="34"/>
      <c r="AL73" s="34" t="s">
        <v>50</v>
      </c>
      <c r="AM73" s="1"/>
      <c r="AN73" s="1"/>
    </row>
    <row r="74" spans="5:40">
      <c r="E74" s="34" t="s">
        <v>334</v>
      </c>
      <c r="F74" s="80">
        <v>44824</v>
      </c>
      <c r="G74" s="34">
        <v>258598</v>
      </c>
      <c r="H74" s="34" t="s">
        <v>2199</v>
      </c>
      <c r="I74" s="34" t="s">
        <v>779</v>
      </c>
      <c r="J74" s="34" t="s">
        <v>395</v>
      </c>
      <c r="K74" s="1"/>
      <c r="L74" s="1"/>
      <c r="M74" s="1"/>
      <c r="N74" s="1"/>
      <c r="O74" s="1"/>
      <c r="P74" s="1"/>
      <c r="Q74" s="1"/>
      <c r="R74" s="1"/>
      <c r="S74" s="1"/>
      <c r="T74" s="1"/>
      <c r="U74" s="31"/>
      <c r="V74" s="31"/>
      <c r="W74" s="34"/>
      <c r="X74" s="34" t="s">
        <v>1467</v>
      </c>
      <c r="Y74" s="34" t="s">
        <v>1471</v>
      </c>
      <c r="Z74" s="34" t="s">
        <v>50</v>
      </c>
      <c r="AA74" s="34"/>
      <c r="AB74" s="34"/>
      <c r="AC74" s="34"/>
      <c r="AD74" s="34"/>
      <c r="AE74" s="34"/>
      <c r="AF74" s="34"/>
      <c r="AG74" s="34"/>
      <c r="AH74" s="34"/>
      <c r="AI74" s="34"/>
      <c r="AJ74" s="34"/>
      <c r="AK74" s="34"/>
      <c r="AL74" s="34" t="s">
        <v>50</v>
      </c>
      <c r="AM74" s="1"/>
      <c r="AN74" s="1"/>
    </row>
    <row r="75" spans="5:40">
      <c r="E75" s="34" t="s">
        <v>334</v>
      </c>
      <c r="F75" s="80">
        <v>44824</v>
      </c>
      <c r="G75" s="34">
        <v>258693</v>
      </c>
      <c r="H75" s="34" t="s">
        <v>1444</v>
      </c>
      <c r="I75" s="34" t="s">
        <v>441</v>
      </c>
      <c r="J75" s="34" t="s">
        <v>395</v>
      </c>
      <c r="K75" s="1"/>
      <c r="L75" s="1"/>
      <c r="M75" s="1"/>
      <c r="N75" s="1"/>
      <c r="O75" s="1"/>
      <c r="P75" s="1"/>
      <c r="Q75" s="1"/>
      <c r="R75" s="1"/>
      <c r="S75" s="1"/>
      <c r="T75" s="1"/>
      <c r="U75" s="31"/>
      <c r="V75" s="31"/>
      <c r="W75" s="34"/>
      <c r="X75" s="34" t="s">
        <v>1467</v>
      </c>
      <c r="Y75" s="34"/>
      <c r="Z75" s="34" t="s">
        <v>50</v>
      </c>
      <c r="AA75" s="34"/>
      <c r="AB75" s="34"/>
      <c r="AC75" s="34"/>
      <c r="AD75" s="34"/>
      <c r="AE75" s="34"/>
      <c r="AF75" s="34"/>
      <c r="AG75" s="34"/>
      <c r="AH75" s="34"/>
      <c r="AI75" s="34"/>
      <c r="AJ75" s="34"/>
      <c r="AK75" s="34"/>
      <c r="AL75" s="34" t="s">
        <v>50</v>
      </c>
      <c r="AM75" s="1"/>
      <c r="AN75" s="1"/>
    </row>
    <row r="76" spans="5:40">
      <c r="E76" s="34" t="s">
        <v>334</v>
      </c>
      <c r="F76" s="80">
        <v>44824</v>
      </c>
      <c r="G76" s="34">
        <v>258656</v>
      </c>
      <c r="H76" s="34" t="s">
        <v>2200</v>
      </c>
      <c r="I76" s="34" t="s">
        <v>441</v>
      </c>
      <c r="J76" s="34" t="s">
        <v>395</v>
      </c>
      <c r="K76" s="1"/>
      <c r="L76" s="1"/>
      <c r="M76" s="1"/>
      <c r="N76" s="1"/>
      <c r="O76" s="1"/>
      <c r="P76" s="1"/>
      <c r="Q76" s="1"/>
      <c r="R76" s="1"/>
      <c r="S76" s="1"/>
      <c r="T76" s="1"/>
      <c r="U76" s="31"/>
      <c r="V76" s="31"/>
      <c r="W76" s="31"/>
      <c r="X76" s="34" t="s">
        <v>1948</v>
      </c>
      <c r="Y76" s="34"/>
      <c r="Z76" s="34" t="s">
        <v>2212</v>
      </c>
      <c r="AA76" s="34"/>
      <c r="AB76" s="34"/>
      <c r="AC76" s="34" t="s">
        <v>50</v>
      </c>
      <c r="AD76" s="34"/>
      <c r="AE76" s="34"/>
      <c r="AF76" s="34"/>
      <c r="AG76" s="34"/>
      <c r="AH76" s="34"/>
      <c r="AI76" s="34"/>
      <c r="AJ76" s="34"/>
      <c r="AK76" s="34"/>
      <c r="AL76" s="34" t="s">
        <v>50</v>
      </c>
      <c r="AM76" s="1"/>
      <c r="AN76" s="1"/>
    </row>
    <row r="77" spans="5:40">
      <c r="E77" s="34" t="s">
        <v>334</v>
      </c>
      <c r="F77" s="80">
        <v>44824</v>
      </c>
      <c r="G77" s="34">
        <v>258579</v>
      </c>
      <c r="H77" s="34" t="s">
        <v>2201</v>
      </c>
      <c r="I77" s="34" t="s">
        <v>441</v>
      </c>
      <c r="J77" s="34" t="s">
        <v>395</v>
      </c>
      <c r="K77" s="1"/>
      <c r="L77" s="1"/>
      <c r="M77" s="1"/>
      <c r="N77" s="1"/>
      <c r="O77" s="1"/>
      <c r="P77" s="1"/>
      <c r="Q77" s="1"/>
      <c r="R77" s="1"/>
      <c r="S77" s="1"/>
      <c r="T77" s="1"/>
      <c r="U77" s="31"/>
      <c r="V77" s="31"/>
      <c r="W77" s="34"/>
      <c r="X77" s="34" t="s">
        <v>395</v>
      </c>
      <c r="Y77" s="34"/>
      <c r="Z77" s="34" t="s">
        <v>2225</v>
      </c>
      <c r="AA77" s="34"/>
      <c r="AB77" s="34"/>
      <c r="AC77" s="34"/>
      <c r="AD77" s="34"/>
      <c r="AE77" s="34"/>
      <c r="AF77" s="34"/>
      <c r="AG77" s="34"/>
      <c r="AH77" s="34"/>
      <c r="AI77" s="34"/>
      <c r="AJ77" s="34"/>
      <c r="AK77" s="34"/>
      <c r="AL77" s="34" t="s">
        <v>50</v>
      </c>
      <c r="AM77" s="1"/>
      <c r="AN77" s="1"/>
    </row>
    <row r="78" spans="5:40">
      <c r="E78" s="34" t="s">
        <v>334</v>
      </c>
      <c r="F78" s="80">
        <v>44824</v>
      </c>
      <c r="G78" s="34">
        <v>258422</v>
      </c>
      <c r="H78" s="34" t="s">
        <v>2202</v>
      </c>
      <c r="I78" s="34" t="s">
        <v>441</v>
      </c>
      <c r="J78" s="34" t="s">
        <v>395</v>
      </c>
      <c r="K78" s="1"/>
      <c r="L78" s="1"/>
      <c r="M78" s="1"/>
      <c r="N78" s="1"/>
      <c r="O78" s="1"/>
      <c r="P78" s="1"/>
      <c r="Q78" s="1"/>
      <c r="R78" s="1"/>
      <c r="S78" s="1"/>
      <c r="T78" s="1"/>
      <c r="U78" s="31"/>
      <c r="V78" s="31"/>
      <c r="W78" s="34"/>
      <c r="X78" s="34" t="s">
        <v>1467</v>
      </c>
      <c r="Y78" s="34"/>
      <c r="Z78" s="34" t="s">
        <v>1471</v>
      </c>
      <c r="AA78" s="34"/>
      <c r="AB78" s="34"/>
      <c r="AC78" s="34"/>
      <c r="AD78" s="34"/>
      <c r="AE78" s="34"/>
      <c r="AF78" s="34"/>
      <c r="AG78" s="34"/>
      <c r="AH78" s="34"/>
      <c r="AI78" s="34"/>
      <c r="AJ78" s="34"/>
      <c r="AK78" s="34"/>
      <c r="AL78" s="34" t="s">
        <v>50</v>
      </c>
      <c r="AM78" s="1"/>
      <c r="AN78" s="1"/>
    </row>
    <row r="79" spans="5:40">
      <c r="E79" s="34" t="s">
        <v>525</v>
      </c>
      <c r="F79" s="80">
        <v>44825</v>
      </c>
      <c r="G79" s="34">
        <v>258781</v>
      </c>
      <c r="H79" s="34" t="s">
        <v>799</v>
      </c>
      <c r="I79" s="34" t="s">
        <v>2204</v>
      </c>
      <c r="J79" s="34" t="s">
        <v>395</v>
      </c>
      <c r="K79" s="1"/>
      <c r="L79" s="1"/>
      <c r="M79" s="1"/>
      <c r="N79" s="1"/>
      <c r="O79" s="1"/>
      <c r="P79" s="1"/>
      <c r="Q79" s="1"/>
      <c r="R79" s="1"/>
      <c r="S79" s="1"/>
      <c r="T79" s="1"/>
      <c r="U79" s="31"/>
      <c r="V79" s="31"/>
      <c r="W79" s="34"/>
      <c r="X79" s="155"/>
      <c r="Y79" s="34" t="s">
        <v>2205</v>
      </c>
      <c r="Z79" s="34" t="s">
        <v>50</v>
      </c>
      <c r="AA79" s="34"/>
      <c r="AB79" s="34"/>
      <c r="AC79" s="34"/>
      <c r="AD79" s="34"/>
      <c r="AE79" s="34"/>
      <c r="AF79" s="34"/>
      <c r="AG79" s="34"/>
      <c r="AH79" s="34"/>
      <c r="AI79" s="34"/>
      <c r="AJ79" s="34"/>
      <c r="AK79" s="34"/>
      <c r="AL79" s="34" t="s">
        <v>50</v>
      </c>
      <c r="AM79" s="1"/>
      <c r="AN79" s="1"/>
    </row>
    <row r="80" spans="5:40">
      <c r="E80" s="34" t="s">
        <v>334</v>
      </c>
      <c r="F80" s="80">
        <v>44825</v>
      </c>
      <c r="G80" s="34">
        <v>258357</v>
      </c>
      <c r="H80" s="34" t="s">
        <v>2206</v>
      </c>
      <c r="I80" s="34" t="s">
        <v>2207</v>
      </c>
      <c r="J80" s="34" t="s">
        <v>395</v>
      </c>
      <c r="K80" s="1"/>
      <c r="L80" s="1"/>
      <c r="M80" s="1"/>
      <c r="N80" s="1"/>
      <c r="O80" s="1"/>
      <c r="P80" s="1"/>
      <c r="Q80" s="1"/>
      <c r="R80" s="1"/>
      <c r="S80" s="1"/>
      <c r="T80" s="1"/>
      <c r="U80" s="1"/>
      <c r="V80" s="1"/>
      <c r="W80" s="34"/>
      <c r="X80" s="34"/>
      <c r="Y80" s="34" t="s">
        <v>395</v>
      </c>
      <c r="Z80" s="34" t="s">
        <v>2224</v>
      </c>
      <c r="AA80" s="34"/>
      <c r="AB80" s="34"/>
      <c r="AC80" s="34"/>
      <c r="AD80" s="34"/>
      <c r="AE80" s="34"/>
      <c r="AF80" s="34"/>
      <c r="AG80" s="34"/>
      <c r="AH80" s="34"/>
      <c r="AI80" s="34"/>
      <c r="AJ80" s="34"/>
      <c r="AK80" s="34"/>
      <c r="AL80" s="34" t="s">
        <v>50</v>
      </c>
      <c r="AM80" s="1"/>
      <c r="AN80" s="1"/>
    </row>
    <row r="81" spans="5:40">
      <c r="E81" s="34" t="s">
        <v>334</v>
      </c>
      <c r="F81" s="80">
        <v>44825</v>
      </c>
      <c r="G81" s="34">
        <v>258841</v>
      </c>
      <c r="H81" s="34" t="s">
        <v>1996</v>
      </c>
      <c r="I81" s="34" t="s">
        <v>441</v>
      </c>
      <c r="J81" s="34" t="s">
        <v>395</v>
      </c>
      <c r="K81" s="1"/>
      <c r="L81" s="1"/>
      <c r="M81" s="1"/>
      <c r="N81" s="1"/>
      <c r="O81" s="1"/>
      <c r="P81" s="1"/>
      <c r="Q81" s="1"/>
      <c r="R81" s="1"/>
      <c r="S81" s="1"/>
      <c r="T81" s="1"/>
      <c r="U81" s="1"/>
      <c r="V81" s="1"/>
      <c r="W81" s="31"/>
      <c r="X81" s="31"/>
      <c r="Y81" s="34" t="s">
        <v>395</v>
      </c>
      <c r="Z81" s="34" t="s">
        <v>395</v>
      </c>
      <c r="AA81" s="34"/>
      <c r="AB81" s="34" t="s">
        <v>1883</v>
      </c>
      <c r="AC81" s="34"/>
      <c r="AD81" s="34" t="s">
        <v>2230</v>
      </c>
      <c r="AE81" s="34"/>
      <c r="AF81" s="34" t="s">
        <v>1467</v>
      </c>
      <c r="AG81" s="34" t="s">
        <v>395</v>
      </c>
      <c r="AH81" s="34"/>
      <c r="AI81" s="34"/>
      <c r="AJ81" s="34"/>
      <c r="AK81" s="34"/>
      <c r="AL81" s="34" t="s">
        <v>50</v>
      </c>
      <c r="AM81" s="1"/>
      <c r="AN81" s="1"/>
    </row>
    <row r="82" spans="5:40">
      <c r="E82" s="34" t="s">
        <v>334</v>
      </c>
      <c r="F82" s="80">
        <v>44825</v>
      </c>
      <c r="G82" s="34">
        <v>258660</v>
      </c>
      <c r="H82" s="34" t="s">
        <v>2208</v>
      </c>
      <c r="I82" s="34" t="s">
        <v>2196</v>
      </c>
      <c r="J82" s="34" t="s">
        <v>395</v>
      </c>
      <c r="K82" s="1"/>
      <c r="L82" s="1"/>
      <c r="M82" s="1"/>
      <c r="N82" s="1"/>
      <c r="O82" s="1"/>
      <c r="P82" s="1"/>
      <c r="Q82" s="1"/>
      <c r="R82" s="1"/>
      <c r="S82" s="1"/>
      <c r="T82" s="1"/>
      <c r="U82" s="1"/>
      <c r="V82" s="1"/>
      <c r="W82" s="34"/>
      <c r="X82" s="34"/>
      <c r="Y82" s="34" t="s">
        <v>2209</v>
      </c>
      <c r="Z82" s="34" t="s">
        <v>50</v>
      </c>
      <c r="AA82" s="34"/>
      <c r="AB82" s="34"/>
      <c r="AC82" s="34" t="s">
        <v>395</v>
      </c>
      <c r="AD82" s="34"/>
      <c r="AE82" s="34"/>
      <c r="AF82" s="34"/>
      <c r="AG82" s="34"/>
      <c r="AH82" s="34"/>
      <c r="AI82" s="34"/>
      <c r="AJ82" s="34"/>
      <c r="AK82" s="34"/>
      <c r="AL82" s="34" t="s">
        <v>2068</v>
      </c>
      <c r="AM82" s="1"/>
      <c r="AN82" s="1"/>
    </row>
    <row r="83" spans="5:40">
      <c r="E83" s="34" t="s">
        <v>834</v>
      </c>
      <c r="F83" s="80">
        <v>44827</v>
      </c>
      <c r="G83" s="34">
        <v>259338</v>
      </c>
      <c r="H83" s="34" t="s">
        <v>2213</v>
      </c>
      <c r="I83" s="34" t="s">
        <v>2214</v>
      </c>
      <c r="J83" s="34" t="s">
        <v>395</v>
      </c>
      <c r="K83" s="1"/>
      <c r="L83" s="1"/>
      <c r="M83" s="1"/>
      <c r="N83" s="1"/>
      <c r="O83" s="1"/>
      <c r="P83" s="1"/>
      <c r="Q83" s="1"/>
      <c r="R83" s="1"/>
      <c r="S83" s="1"/>
      <c r="T83" s="1"/>
      <c r="U83" s="1"/>
      <c r="V83" s="1"/>
      <c r="W83" s="31"/>
      <c r="X83" s="31"/>
      <c r="Y83" s="34"/>
      <c r="Z83" s="34" t="s">
        <v>2215</v>
      </c>
      <c r="AA83" s="34"/>
      <c r="AB83" s="34" t="s">
        <v>1471</v>
      </c>
      <c r="AC83" s="34"/>
      <c r="AD83" s="34"/>
      <c r="AE83" s="34"/>
      <c r="AF83" s="34"/>
      <c r="AG83" s="34"/>
      <c r="AH83" s="34"/>
      <c r="AI83" s="34"/>
      <c r="AJ83" s="34"/>
      <c r="AK83" s="34"/>
      <c r="AL83" s="34" t="s">
        <v>50</v>
      </c>
      <c r="AM83" s="1"/>
      <c r="AN83" s="1"/>
    </row>
    <row r="84" spans="5:40" ht="30">
      <c r="E84" s="34" t="s">
        <v>834</v>
      </c>
      <c r="F84" s="80">
        <v>44827</v>
      </c>
      <c r="G84" s="34">
        <v>259111</v>
      </c>
      <c r="H84" s="34" t="s">
        <v>2014</v>
      </c>
      <c r="I84" s="34" t="s">
        <v>441</v>
      </c>
      <c r="J84" s="34" t="s">
        <v>395</v>
      </c>
      <c r="K84" s="1"/>
      <c r="L84" s="1"/>
      <c r="M84" s="1"/>
      <c r="N84" s="1"/>
      <c r="O84" s="1"/>
      <c r="P84" s="1"/>
      <c r="Q84" s="1"/>
      <c r="R84" s="1"/>
      <c r="S84" s="1"/>
      <c r="T84" s="1"/>
      <c r="U84" s="1"/>
      <c r="V84" s="1"/>
      <c r="W84" s="31"/>
      <c r="X84" s="31"/>
      <c r="Y84" s="31"/>
      <c r="Z84" s="241" t="s">
        <v>2223</v>
      </c>
      <c r="AA84" s="241"/>
      <c r="AB84" s="241" t="s">
        <v>2230</v>
      </c>
      <c r="AC84" s="241"/>
      <c r="AD84" s="241"/>
      <c r="AE84" s="35"/>
      <c r="AF84" s="35"/>
      <c r="AG84" s="35"/>
      <c r="AH84" s="35"/>
      <c r="AI84" s="35"/>
      <c r="AJ84" s="35"/>
      <c r="AK84" s="35"/>
      <c r="AL84" s="34" t="s">
        <v>50</v>
      </c>
      <c r="AM84" s="2">
        <v>44842</v>
      </c>
      <c r="AN84" s="1"/>
    </row>
    <row r="85" spans="5:40" ht="30">
      <c r="E85" s="34" t="s">
        <v>834</v>
      </c>
      <c r="F85" s="80">
        <v>44827</v>
      </c>
      <c r="G85" s="34">
        <v>259176</v>
      </c>
      <c r="H85" s="34" t="s">
        <v>2041</v>
      </c>
      <c r="I85" s="34" t="s">
        <v>1451</v>
      </c>
      <c r="J85" s="34" t="s">
        <v>395</v>
      </c>
      <c r="K85" s="1"/>
      <c r="L85" s="1"/>
      <c r="M85" s="1"/>
      <c r="N85" s="1"/>
      <c r="O85" s="1"/>
      <c r="P85" s="1"/>
      <c r="Q85" s="1"/>
      <c r="R85" s="1"/>
      <c r="S85" s="1"/>
      <c r="T85" s="1"/>
      <c r="U85" s="1"/>
      <c r="V85" s="1"/>
      <c r="W85" s="34"/>
      <c r="X85" s="34"/>
      <c r="Y85" s="34"/>
      <c r="Z85" s="35" t="s">
        <v>2222</v>
      </c>
      <c r="AA85" s="35" t="s">
        <v>50</v>
      </c>
      <c r="AB85" s="35"/>
      <c r="AC85" s="35"/>
      <c r="AD85" s="35"/>
      <c r="AE85" s="35"/>
      <c r="AF85" s="35"/>
      <c r="AG85" s="35"/>
      <c r="AH85" s="35"/>
      <c r="AI85" s="35"/>
      <c r="AJ85" s="35"/>
      <c r="AK85" s="35"/>
      <c r="AL85" s="34" t="s">
        <v>50</v>
      </c>
      <c r="AM85" s="1"/>
      <c r="AN85" s="1"/>
    </row>
    <row r="86" spans="5:40">
      <c r="E86" s="34" t="s">
        <v>834</v>
      </c>
      <c r="F86" s="80">
        <v>44827</v>
      </c>
      <c r="G86" s="34">
        <v>259445</v>
      </c>
      <c r="H86" s="34" t="s">
        <v>2216</v>
      </c>
      <c r="I86" s="34" t="s">
        <v>779</v>
      </c>
      <c r="J86" s="34" t="s">
        <v>395</v>
      </c>
      <c r="K86" s="1"/>
      <c r="L86" s="1"/>
      <c r="M86" s="1"/>
      <c r="N86" s="1"/>
      <c r="O86" s="1"/>
      <c r="P86" s="1"/>
      <c r="Q86" s="1"/>
      <c r="R86" s="1"/>
      <c r="S86" s="1"/>
      <c r="T86" s="1"/>
      <c r="U86" s="1"/>
      <c r="V86" s="1"/>
      <c r="W86" s="31"/>
      <c r="X86" s="31"/>
      <c r="Y86" s="31"/>
      <c r="Z86" s="34" t="s">
        <v>395</v>
      </c>
      <c r="AA86" s="34"/>
      <c r="AB86" s="34"/>
      <c r="AC86" s="34"/>
      <c r="AD86" s="34"/>
      <c r="AE86" s="34"/>
      <c r="AF86" s="34"/>
      <c r="AG86" s="34"/>
      <c r="AH86" s="34"/>
      <c r="AI86" s="34"/>
      <c r="AJ86" s="34"/>
      <c r="AK86" s="34"/>
      <c r="AL86" s="34" t="s">
        <v>50</v>
      </c>
      <c r="AM86" s="2">
        <v>44831</v>
      </c>
      <c r="AN86" s="1"/>
    </row>
    <row r="87" spans="5:40" ht="30">
      <c r="E87" s="34" t="s">
        <v>834</v>
      </c>
      <c r="F87" s="80">
        <v>44827</v>
      </c>
      <c r="G87" s="34">
        <v>259463</v>
      </c>
      <c r="H87" s="34" t="s">
        <v>2014</v>
      </c>
      <c r="I87" s="34" t="s">
        <v>1451</v>
      </c>
      <c r="J87" s="34" t="s">
        <v>395</v>
      </c>
      <c r="K87" s="1"/>
      <c r="L87" s="1"/>
      <c r="M87" s="1"/>
      <c r="N87" s="1"/>
      <c r="O87" s="1"/>
      <c r="P87" s="1"/>
      <c r="Q87" s="1"/>
      <c r="R87" s="1"/>
      <c r="S87" s="1"/>
      <c r="T87" s="1"/>
      <c r="U87" s="1"/>
      <c r="V87" s="1"/>
      <c r="W87" s="34"/>
      <c r="X87" s="34"/>
      <c r="Y87" s="34"/>
      <c r="Z87" s="35" t="s">
        <v>2222</v>
      </c>
      <c r="AA87" s="35"/>
      <c r="AB87" s="35"/>
      <c r="AC87" s="35"/>
      <c r="AD87" s="35"/>
      <c r="AE87" s="35"/>
      <c r="AF87" s="35"/>
      <c r="AG87" s="35"/>
      <c r="AH87" s="35"/>
      <c r="AI87" s="35"/>
      <c r="AJ87" s="35"/>
      <c r="AK87" s="35"/>
      <c r="AL87" s="34" t="s">
        <v>50</v>
      </c>
      <c r="AM87" s="1"/>
      <c r="AN87" s="1"/>
    </row>
    <row r="88" spans="5:40">
      <c r="E88" s="34" t="s">
        <v>834</v>
      </c>
      <c r="F88" s="80">
        <v>44828</v>
      </c>
      <c r="G88" s="34">
        <v>259929</v>
      </c>
      <c r="H88" s="34" t="s">
        <v>2226</v>
      </c>
      <c r="I88" s="34" t="s">
        <v>441</v>
      </c>
      <c r="J88" s="34" t="s">
        <v>395</v>
      </c>
      <c r="K88" s="1"/>
      <c r="L88" s="1"/>
      <c r="M88" s="1"/>
      <c r="N88" s="1"/>
      <c r="O88" s="1"/>
      <c r="P88" s="1"/>
      <c r="Q88" s="1"/>
      <c r="R88" s="1"/>
      <c r="S88" s="1"/>
      <c r="T88" s="1"/>
      <c r="U88" s="1"/>
      <c r="V88" s="1"/>
      <c r="W88" s="31"/>
      <c r="X88" s="31"/>
      <c r="Y88" s="31"/>
      <c r="Z88" s="31"/>
      <c r="AA88" s="31" t="s">
        <v>2227</v>
      </c>
      <c r="AB88" s="34"/>
      <c r="AC88" s="34"/>
      <c r="AD88" s="34"/>
      <c r="AE88" s="34" t="s">
        <v>50</v>
      </c>
      <c r="AF88" s="34"/>
      <c r="AG88" s="34"/>
      <c r="AH88" s="34"/>
      <c r="AI88" s="34"/>
      <c r="AJ88" s="34"/>
      <c r="AK88" s="34"/>
      <c r="AL88" s="34" t="s">
        <v>50</v>
      </c>
      <c r="AM88" s="1"/>
      <c r="AN88" s="1"/>
    </row>
    <row r="89" spans="5:40">
      <c r="E89" s="34" t="s">
        <v>334</v>
      </c>
      <c r="F89" s="80">
        <v>44828</v>
      </c>
      <c r="G89" s="34">
        <v>259732</v>
      </c>
      <c r="H89" s="34" t="s">
        <v>1408</v>
      </c>
      <c r="I89" s="34" t="s">
        <v>1451</v>
      </c>
      <c r="J89" s="34" t="s">
        <v>395</v>
      </c>
      <c r="Y89" s="34"/>
      <c r="Z89" s="34"/>
      <c r="AA89" s="34"/>
      <c r="AB89" s="34" t="s">
        <v>1467</v>
      </c>
      <c r="AC89" s="34"/>
      <c r="AD89" s="34"/>
      <c r="AE89" s="34"/>
      <c r="AF89" s="34"/>
      <c r="AG89" s="34"/>
      <c r="AH89" s="34"/>
      <c r="AI89" s="34"/>
      <c r="AJ89" s="34"/>
      <c r="AK89" s="34"/>
      <c r="AL89" s="34" t="s">
        <v>50</v>
      </c>
    </row>
    <row r="90" spans="5:40">
      <c r="E90" s="34" t="s">
        <v>334</v>
      </c>
      <c r="F90" s="80">
        <v>44829</v>
      </c>
      <c r="G90" s="34">
        <v>259826</v>
      </c>
      <c r="H90" s="34" t="s">
        <v>2229</v>
      </c>
      <c r="I90" s="34" t="s">
        <v>441</v>
      </c>
      <c r="J90" s="34" t="s">
        <v>395</v>
      </c>
      <c r="Y90" s="31"/>
      <c r="Z90" s="31"/>
      <c r="AA90" s="31"/>
      <c r="AB90" s="34" t="s">
        <v>1883</v>
      </c>
      <c r="AC90" s="34"/>
      <c r="AD90" s="34"/>
      <c r="AE90" s="34" t="s">
        <v>50</v>
      </c>
      <c r="AF90" s="34"/>
      <c r="AG90" s="34"/>
      <c r="AH90" s="34"/>
      <c r="AI90" s="34"/>
      <c r="AJ90" s="34"/>
      <c r="AK90" s="34"/>
      <c r="AL90" s="34" t="s">
        <v>50</v>
      </c>
    </row>
    <row r="91" spans="5:40">
      <c r="E91" s="34" t="s">
        <v>334</v>
      </c>
      <c r="F91" s="80">
        <v>44829</v>
      </c>
      <c r="G91" s="34">
        <v>259886</v>
      </c>
      <c r="H91" s="34" t="s">
        <v>1999</v>
      </c>
      <c r="I91" s="34" t="s">
        <v>441</v>
      </c>
      <c r="J91" s="34" t="s">
        <v>395</v>
      </c>
      <c r="Y91" s="31"/>
      <c r="Z91" s="31"/>
      <c r="AA91" s="31"/>
      <c r="AB91" s="34" t="s">
        <v>1467</v>
      </c>
      <c r="AC91" s="34"/>
      <c r="AD91" s="34" t="s">
        <v>2247</v>
      </c>
      <c r="AE91" s="34"/>
      <c r="AF91" s="34"/>
      <c r="AG91" s="34"/>
      <c r="AH91" s="34"/>
      <c r="AI91" s="34"/>
      <c r="AJ91" s="34"/>
      <c r="AK91" s="34"/>
      <c r="AL91" s="34" t="s">
        <v>50</v>
      </c>
    </row>
    <row r="92" spans="5:40">
      <c r="E92" s="34" t="s">
        <v>334</v>
      </c>
      <c r="F92" s="80">
        <v>44829</v>
      </c>
      <c r="G92" s="34">
        <v>259983</v>
      </c>
      <c r="H92" s="34" t="s">
        <v>2112</v>
      </c>
      <c r="I92" s="34" t="s">
        <v>441</v>
      </c>
      <c r="J92" s="34" t="s">
        <v>395</v>
      </c>
      <c r="Y92" s="34"/>
      <c r="Z92" s="34"/>
      <c r="AA92" s="34"/>
      <c r="AB92" s="34" t="s">
        <v>1467</v>
      </c>
      <c r="AC92" s="34"/>
      <c r="AD92" s="34" t="s">
        <v>50</v>
      </c>
      <c r="AE92" s="34"/>
      <c r="AF92" s="34"/>
      <c r="AG92" s="34"/>
      <c r="AH92" s="34"/>
      <c r="AI92" s="34"/>
      <c r="AJ92" s="34"/>
      <c r="AK92" s="34"/>
      <c r="AL92" s="34" t="s">
        <v>50</v>
      </c>
    </row>
    <row r="93" spans="5:40" ht="90">
      <c r="E93" s="34" t="s">
        <v>334</v>
      </c>
      <c r="F93" s="80">
        <v>44829</v>
      </c>
      <c r="G93" s="34">
        <v>259809</v>
      </c>
      <c r="H93" s="34" t="s">
        <v>2035</v>
      </c>
      <c r="I93" s="34" t="s">
        <v>441</v>
      </c>
      <c r="J93" s="34" t="s">
        <v>395</v>
      </c>
      <c r="Y93" s="31"/>
      <c r="Z93" s="31"/>
      <c r="AA93" s="31"/>
      <c r="AB93" s="34" t="s">
        <v>2230</v>
      </c>
      <c r="AC93" s="34"/>
      <c r="AD93" s="34"/>
      <c r="AE93" s="34"/>
      <c r="AF93" s="34" t="s">
        <v>1467</v>
      </c>
      <c r="AG93" s="34"/>
      <c r="AH93" s="34"/>
      <c r="AI93" s="34"/>
      <c r="AJ93" s="34" t="s">
        <v>2430</v>
      </c>
      <c r="AK93" s="34" t="s">
        <v>50</v>
      </c>
      <c r="AL93" s="35" t="s">
        <v>2436</v>
      </c>
    </row>
    <row r="94" spans="5:40">
      <c r="E94" s="34" t="s">
        <v>334</v>
      </c>
      <c r="F94" s="80">
        <v>44829</v>
      </c>
      <c r="G94" s="34">
        <v>259991</v>
      </c>
      <c r="H94" s="34" t="s">
        <v>2231</v>
      </c>
      <c r="I94" s="34" t="s">
        <v>1451</v>
      </c>
      <c r="J94" s="34" t="s">
        <v>395</v>
      </c>
      <c r="Y94" s="31"/>
      <c r="Z94" s="31"/>
      <c r="AA94" s="31"/>
      <c r="AB94" s="31" t="s">
        <v>1883</v>
      </c>
      <c r="AC94" s="34"/>
      <c r="AD94" s="34"/>
      <c r="AE94" s="34" t="s">
        <v>2249</v>
      </c>
      <c r="AF94" s="34"/>
      <c r="AG94" s="34"/>
      <c r="AH94" s="34"/>
      <c r="AI94" s="34"/>
      <c r="AJ94" s="34"/>
      <c r="AK94" s="34"/>
      <c r="AL94" s="34" t="s">
        <v>50</v>
      </c>
      <c r="AM94" s="179">
        <v>44840</v>
      </c>
    </row>
    <row r="95" spans="5:40">
      <c r="E95" s="34" t="s">
        <v>334</v>
      </c>
      <c r="F95" s="80">
        <v>44829</v>
      </c>
      <c r="G95" s="34">
        <v>260253</v>
      </c>
      <c r="H95" s="34" t="s">
        <v>2112</v>
      </c>
      <c r="I95" s="34" t="s">
        <v>779</v>
      </c>
      <c r="J95" s="34" t="s">
        <v>395</v>
      </c>
      <c r="Y95" s="34"/>
      <c r="Z95" s="34"/>
      <c r="AA95" s="34"/>
      <c r="AB95" s="34" t="s">
        <v>2067</v>
      </c>
      <c r="AC95" s="34"/>
      <c r="AD95" s="34"/>
      <c r="AE95" s="34"/>
      <c r="AF95" s="34"/>
      <c r="AG95" s="34"/>
      <c r="AH95" s="34"/>
      <c r="AI95" s="34"/>
      <c r="AJ95" s="34"/>
      <c r="AK95" s="34"/>
      <c r="AL95" s="34" t="s">
        <v>50</v>
      </c>
    </row>
    <row r="96" spans="5:40" ht="45">
      <c r="E96" s="34" t="s">
        <v>834</v>
      </c>
      <c r="F96" s="80">
        <v>44829</v>
      </c>
      <c r="G96" s="34">
        <v>259538</v>
      </c>
      <c r="H96" s="34" t="s">
        <v>1323</v>
      </c>
      <c r="I96" s="34" t="s">
        <v>2196</v>
      </c>
      <c r="J96" s="34" t="s">
        <v>395</v>
      </c>
      <c r="Y96" s="31"/>
      <c r="Z96" s="31"/>
      <c r="AA96" s="31"/>
      <c r="AB96" s="35" t="s">
        <v>2232</v>
      </c>
      <c r="AC96" s="35"/>
      <c r="AD96" s="35" t="s">
        <v>50</v>
      </c>
      <c r="AE96" s="35"/>
      <c r="AF96" s="35"/>
      <c r="AG96" s="35"/>
      <c r="AH96" s="35"/>
      <c r="AI96" s="35"/>
      <c r="AJ96" s="35"/>
      <c r="AK96" s="35"/>
      <c r="AL96" s="34" t="s">
        <v>50</v>
      </c>
    </row>
    <row r="97" spans="5:39">
      <c r="E97" s="34" t="s">
        <v>334</v>
      </c>
      <c r="F97" s="80">
        <v>44829</v>
      </c>
      <c r="G97" s="34">
        <v>260101</v>
      </c>
      <c r="H97" s="34" t="s">
        <v>1921</v>
      </c>
      <c r="I97" s="34" t="s">
        <v>2196</v>
      </c>
      <c r="J97" s="34" t="s">
        <v>395</v>
      </c>
      <c r="Y97" s="31"/>
      <c r="Z97" s="31"/>
      <c r="AA97" s="31"/>
      <c r="AB97" s="34" t="s">
        <v>2233</v>
      </c>
      <c r="AC97" s="34"/>
      <c r="AD97" s="34" t="s">
        <v>50</v>
      </c>
      <c r="AE97" s="34"/>
      <c r="AF97" s="34"/>
      <c r="AG97" s="34"/>
      <c r="AH97" s="34"/>
      <c r="AI97" s="34"/>
      <c r="AJ97" s="34"/>
      <c r="AK97" s="34"/>
      <c r="AL97" s="34" t="s">
        <v>50</v>
      </c>
    </row>
    <row r="98" spans="5:39">
      <c r="E98" s="34" t="s">
        <v>334</v>
      </c>
      <c r="F98" s="80">
        <v>44829</v>
      </c>
      <c r="G98" s="34">
        <v>260164</v>
      </c>
      <c r="H98" s="34" t="s">
        <v>2234</v>
      </c>
      <c r="I98" s="34" t="s">
        <v>2196</v>
      </c>
      <c r="J98" s="34" t="s">
        <v>395</v>
      </c>
      <c r="Y98" s="31"/>
      <c r="Z98" s="31"/>
      <c r="AA98" s="31"/>
      <c r="AB98" s="34" t="s">
        <v>2233</v>
      </c>
      <c r="AC98" s="34"/>
      <c r="AD98" s="34" t="s">
        <v>50</v>
      </c>
      <c r="AE98" s="34"/>
      <c r="AF98" s="34"/>
      <c r="AG98" s="34"/>
      <c r="AH98" s="34"/>
      <c r="AI98" s="34"/>
      <c r="AJ98" s="34"/>
      <c r="AK98" s="34"/>
      <c r="AL98" s="34" t="s">
        <v>50</v>
      </c>
    </row>
    <row r="99" spans="5:39">
      <c r="E99" s="34" t="s">
        <v>834</v>
      </c>
      <c r="F99" s="80">
        <v>44829</v>
      </c>
      <c r="G99" s="34">
        <v>260370</v>
      </c>
      <c r="H99" s="34" t="s">
        <v>887</v>
      </c>
      <c r="I99" s="34" t="s">
        <v>2015</v>
      </c>
      <c r="J99" s="34" t="s">
        <v>395</v>
      </c>
      <c r="Y99" s="31"/>
      <c r="Z99" s="31"/>
      <c r="AA99" s="31"/>
      <c r="AB99" s="34" t="s">
        <v>395</v>
      </c>
      <c r="AC99" s="34"/>
      <c r="AD99" s="34" t="s">
        <v>395</v>
      </c>
      <c r="AE99" s="34" t="s">
        <v>2250</v>
      </c>
      <c r="AF99" s="34"/>
      <c r="AG99" s="34" t="s">
        <v>395</v>
      </c>
      <c r="AH99" s="34"/>
      <c r="AI99" s="34"/>
      <c r="AJ99" s="34"/>
      <c r="AK99" s="34"/>
      <c r="AL99" s="34" t="s">
        <v>50</v>
      </c>
    </row>
    <row r="100" spans="5:39">
      <c r="E100" s="34" t="s">
        <v>834</v>
      </c>
      <c r="F100" s="80">
        <v>44830</v>
      </c>
      <c r="G100" s="34">
        <v>260133</v>
      </c>
      <c r="H100" s="34" t="s">
        <v>467</v>
      </c>
      <c r="I100" s="34" t="s">
        <v>2235</v>
      </c>
      <c r="J100" s="34" t="s">
        <v>395</v>
      </c>
      <c r="Y100" s="31"/>
      <c r="Z100" s="31"/>
      <c r="AA100" s="31"/>
      <c r="AB100" s="155"/>
      <c r="AC100" s="34" t="s">
        <v>1467</v>
      </c>
      <c r="AD100" s="34" t="s">
        <v>50</v>
      </c>
      <c r="AE100" s="34"/>
      <c r="AF100" s="34"/>
      <c r="AG100" s="34"/>
      <c r="AH100" s="34"/>
      <c r="AI100" s="34"/>
      <c r="AJ100" s="34"/>
      <c r="AK100" s="34"/>
      <c r="AL100" s="34" t="s">
        <v>50</v>
      </c>
    </row>
    <row r="101" spans="5:39">
      <c r="E101" s="34" t="s">
        <v>834</v>
      </c>
      <c r="F101" s="80">
        <v>44830</v>
      </c>
      <c r="G101" s="34">
        <v>259445</v>
      </c>
      <c r="H101" s="34" t="s">
        <v>2159</v>
      </c>
      <c r="I101" s="34" t="s">
        <v>2236</v>
      </c>
      <c r="J101" s="34" t="s">
        <v>395</v>
      </c>
      <c r="Y101" s="34"/>
      <c r="Z101" s="34"/>
      <c r="AA101" s="34"/>
      <c r="AB101" s="34"/>
      <c r="AC101" s="34" t="s">
        <v>1471</v>
      </c>
      <c r="AD101" s="34"/>
      <c r="AE101" s="34"/>
      <c r="AF101" s="34"/>
      <c r="AG101" s="34"/>
      <c r="AH101" s="34"/>
      <c r="AI101" s="34"/>
      <c r="AJ101" s="34"/>
      <c r="AK101" s="34"/>
      <c r="AL101" s="34" t="s">
        <v>50</v>
      </c>
    </row>
    <row r="102" spans="5:39">
      <c r="E102" s="34" t="s">
        <v>834</v>
      </c>
      <c r="F102" s="80">
        <v>44830</v>
      </c>
      <c r="G102" s="34">
        <v>260409</v>
      </c>
      <c r="H102" s="34" t="s">
        <v>467</v>
      </c>
      <c r="I102" s="34" t="s">
        <v>2237</v>
      </c>
      <c r="J102" s="34" t="s">
        <v>395</v>
      </c>
      <c r="Y102" s="34"/>
      <c r="Z102" s="34"/>
      <c r="AA102" s="34"/>
      <c r="AB102" s="34"/>
      <c r="AC102" s="34" t="s">
        <v>1471</v>
      </c>
      <c r="AD102" s="34" t="s">
        <v>50</v>
      </c>
      <c r="AE102" s="34"/>
      <c r="AF102" s="34"/>
      <c r="AG102" s="34"/>
      <c r="AH102" s="34"/>
      <c r="AI102" s="34"/>
      <c r="AJ102" s="34"/>
      <c r="AK102" s="34"/>
      <c r="AL102" s="34" t="s">
        <v>50</v>
      </c>
    </row>
    <row r="103" spans="5:39">
      <c r="E103" s="34" t="s">
        <v>834</v>
      </c>
      <c r="F103" s="80">
        <v>44830</v>
      </c>
      <c r="G103" s="34">
        <v>260718</v>
      </c>
      <c r="H103" s="34" t="s">
        <v>2199</v>
      </c>
      <c r="I103" s="34" t="s">
        <v>1671</v>
      </c>
      <c r="J103" s="34" t="s">
        <v>395</v>
      </c>
      <c r="Y103" s="31"/>
      <c r="Z103" s="31"/>
      <c r="AA103" s="31"/>
      <c r="AB103" s="34"/>
      <c r="AC103" s="34" t="s">
        <v>2238</v>
      </c>
      <c r="AD103" s="34" t="s">
        <v>2246</v>
      </c>
      <c r="AE103" s="34" t="s">
        <v>50</v>
      </c>
      <c r="AF103" s="34"/>
      <c r="AG103" s="34"/>
      <c r="AH103" s="34"/>
      <c r="AI103" s="34"/>
      <c r="AJ103" s="34"/>
      <c r="AK103" s="34"/>
      <c r="AL103" s="34" t="s">
        <v>50</v>
      </c>
    </row>
    <row r="104" spans="5:39">
      <c r="E104" s="34" t="s">
        <v>834</v>
      </c>
      <c r="F104" s="80">
        <v>44830</v>
      </c>
      <c r="G104" s="34">
        <v>260767</v>
      </c>
      <c r="H104" s="34" t="s">
        <v>2199</v>
      </c>
      <c r="I104" s="34" t="s">
        <v>779</v>
      </c>
      <c r="J104" s="34" t="s">
        <v>395</v>
      </c>
      <c r="K104" s="155"/>
      <c r="L104" s="155"/>
      <c r="M104" s="155"/>
      <c r="N104" s="155"/>
      <c r="O104" s="155"/>
      <c r="P104" s="155"/>
      <c r="Q104" s="155"/>
      <c r="R104" s="155"/>
      <c r="S104" s="155"/>
      <c r="T104" s="155"/>
      <c r="U104" s="155"/>
      <c r="V104" s="155"/>
      <c r="W104" s="155"/>
      <c r="X104" s="155"/>
      <c r="Y104" s="34"/>
      <c r="Z104" s="34"/>
      <c r="AA104" s="34"/>
      <c r="AB104" s="34"/>
      <c r="AC104" s="34" t="s">
        <v>395</v>
      </c>
      <c r="AD104" s="34" t="s">
        <v>2245</v>
      </c>
      <c r="AE104" s="34" t="s">
        <v>50</v>
      </c>
      <c r="AF104" s="34"/>
      <c r="AG104" s="34"/>
      <c r="AH104" s="34"/>
      <c r="AI104" s="34"/>
      <c r="AJ104" s="34"/>
      <c r="AK104" s="34"/>
      <c r="AL104" s="34" t="s">
        <v>50</v>
      </c>
    </row>
    <row r="105" spans="5:39">
      <c r="E105" s="34" t="s">
        <v>834</v>
      </c>
      <c r="F105" s="80">
        <v>44830</v>
      </c>
      <c r="G105" s="34">
        <v>260876</v>
      </c>
      <c r="H105" s="34" t="s">
        <v>2240</v>
      </c>
      <c r="I105" s="34" t="s">
        <v>2241</v>
      </c>
      <c r="J105" s="34" t="s">
        <v>1898</v>
      </c>
      <c r="Y105" s="1"/>
      <c r="Z105" s="1"/>
      <c r="AA105" s="214"/>
      <c r="AB105" s="34"/>
      <c r="AC105" s="34"/>
      <c r="AD105" s="34" t="s">
        <v>2242</v>
      </c>
      <c r="AE105" s="34"/>
      <c r="AF105" s="34"/>
      <c r="AG105" s="34"/>
      <c r="AH105" s="34"/>
      <c r="AI105" s="34"/>
      <c r="AJ105" s="34"/>
      <c r="AK105" s="34"/>
      <c r="AL105" s="34" t="s">
        <v>50</v>
      </c>
    </row>
    <row r="106" spans="5:39">
      <c r="E106" s="34" t="s">
        <v>834</v>
      </c>
      <c r="F106" s="80">
        <v>44829</v>
      </c>
      <c r="G106" s="34">
        <v>259180</v>
      </c>
      <c r="H106" s="34" t="s">
        <v>2243</v>
      </c>
      <c r="I106" s="34" t="s">
        <v>2196</v>
      </c>
      <c r="J106" s="34" t="s">
        <v>395</v>
      </c>
      <c r="AB106" s="34"/>
      <c r="AC106" s="34"/>
      <c r="AD106" s="34" t="s">
        <v>2052</v>
      </c>
      <c r="AE106" s="34"/>
      <c r="AF106" s="34"/>
      <c r="AG106" s="34"/>
      <c r="AH106" s="34"/>
      <c r="AI106" s="34"/>
      <c r="AJ106" s="34"/>
      <c r="AK106" s="34"/>
      <c r="AL106" s="34" t="s">
        <v>50</v>
      </c>
    </row>
    <row r="107" spans="5:39">
      <c r="E107" s="34" t="s">
        <v>834</v>
      </c>
      <c r="F107" s="80">
        <v>44830</v>
      </c>
      <c r="G107" s="34">
        <v>260946</v>
      </c>
      <c r="H107" s="34" t="s">
        <v>507</v>
      </c>
      <c r="I107" s="34" t="s">
        <v>2244</v>
      </c>
      <c r="J107" s="34" t="s">
        <v>395</v>
      </c>
      <c r="AB107" s="34"/>
      <c r="AC107" s="34"/>
      <c r="AD107" s="34" t="s">
        <v>1467</v>
      </c>
      <c r="AE107" s="34"/>
      <c r="AF107" s="34" t="s">
        <v>50</v>
      </c>
      <c r="AG107" s="34"/>
      <c r="AH107" s="34"/>
      <c r="AI107" s="34"/>
      <c r="AJ107" s="34"/>
      <c r="AK107" s="34"/>
      <c r="AL107" s="34" t="s">
        <v>49</v>
      </c>
    </row>
    <row r="108" spans="5:39">
      <c r="E108" s="34" t="s">
        <v>834</v>
      </c>
      <c r="F108" s="80">
        <v>44830</v>
      </c>
      <c r="G108" s="34">
        <v>261267</v>
      </c>
      <c r="H108" s="34" t="s">
        <v>2199</v>
      </c>
      <c r="I108" s="34" t="s">
        <v>441</v>
      </c>
      <c r="J108" s="34" t="s">
        <v>395</v>
      </c>
      <c r="AB108" s="34"/>
      <c r="AC108" s="34"/>
      <c r="AD108" s="34" t="s">
        <v>395</v>
      </c>
      <c r="AE108" s="34" t="s">
        <v>50</v>
      </c>
      <c r="AF108" s="34"/>
      <c r="AG108" s="34"/>
      <c r="AH108" s="34"/>
      <c r="AI108" s="34"/>
      <c r="AJ108" s="34"/>
      <c r="AK108" s="34"/>
      <c r="AL108" s="34" t="s">
        <v>50</v>
      </c>
    </row>
    <row r="109" spans="5:39">
      <c r="E109" s="34" t="s">
        <v>834</v>
      </c>
      <c r="F109" s="80">
        <v>44831</v>
      </c>
      <c r="G109" s="34">
        <v>261264</v>
      </c>
      <c r="H109" s="34" t="s">
        <v>1615</v>
      </c>
      <c r="I109" s="34" t="s">
        <v>2196</v>
      </c>
      <c r="J109" s="34" t="s">
        <v>395</v>
      </c>
      <c r="AB109" s="31"/>
      <c r="AC109" s="31"/>
      <c r="AD109" s="34" t="s">
        <v>2052</v>
      </c>
      <c r="AE109" s="34"/>
      <c r="AF109" s="34" t="s">
        <v>2049</v>
      </c>
      <c r="AG109" s="34" t="s">
        <v>1467</v>
      </c>
      <c r="AH109" s="34"/>
      <c r="AI109" s="34"/>
      <c r="AJ109" s="34"/>
      <c r="AK109" s="34"/>
      <c r="AL109" s="34" t="s">
        <v>50</v>
      </c>
    </row>
    <row r="110" spans="5:39">
      <c r="E110" s="34" t="s">
        <v>834</v>
      </c>
      <c r="F110" s="80">
        <v>44831</v>
      </c>
      <c r="G110" s="34">
        <v>259809</v>
      </c>
      <c r="H110" s="34" t="s">
        <v>2035</v>
      </c>
      <c r="I110" s="34" t="s">
        <v>2196</v>
      </c>
      <c r="J110" s="34" t="s">
        <v>395</v>
      </c>
      <c r="AB110" s="31"/>
      <c r="AC110" s="31"/>
      <c r="AD110" s="34" t="s">
        <v>2052</v>
      </c>
      <c r="AE110" s="34"/>
      <c r="AF110" s="34" t="s">
        <v>1467</v>
      </c>
      <c r="AG110" s="34"/>
      <c r="AH110" s="34"/>
      <c r="AI110" s="34"/>
      <c r="AJ110" s="34"/>
      <c r="AK110" s="34"/>
      <c r="AL110" s="34" t="s">
        <v>50</v>
      </c>
      <c r="AM110" s="179">
        <v>44842</v>
      </c>
    </row>
    <row r="111" spans="5:39">
      <c r="E111" s="34" t="s">
        <v>834</v>
      </c>
      <c r="F111" s="80">
        <v>44832</v>
      </c>
      <c r="G111" s="34">
        <v>260995</v>
      </c>
      <c r="H111" s="34" t="s">
        <v>507</v>
      </c>
      <c r="I111" s="34" t="s">
        <v>2248</v>
      </c>
      <c r="J111" s="34" t="s">
        <v>395</v>
      </c>
      <c r="AB111" s="31"/>
      <c r="AC111" s="31"/>
      <c r="AD111" s="34" t="s">
        <v>1467</v>
      </c>
      <c r="AE111" s="34"/>
      <c r="AF111" s="34"/>
      <c r="AG111" s="34" t="s">
        <v>1650</v>
      </c>
      <c r="AH111" s="34"/>
      <c r="AI111" s="34"/>
      <c r="AJ111" s="34"/>
      <c r="AK111" s="34"/>
      <c r="AL111" s="34" t="s">
        <v>50</v>
      </c>
    </row>
    <row r="112" spans="5:39">
      <c r="E112" s="34" t="s">
        <v>834</v>
      </c>
      <c r="F112" s="80">
        <v>44832</v>
      </c>
      <c r="G112" s="34">
        <v>260929</v>
      </c>
      <c r="H112" s="34" t="s">
        <v>1444</v>
      </c>
      <c r="I112" s="34" t="s">
        <v>2196</v>
      </c>
      <c r="J112" s="34" t="s">
        <v>395</v>
      </c>
      <c r="AB112" s="31"/>
      <c r="AC112" s="31"/>
      <c r="AD112" s="34"/>
      <c r="AE112" s="34" t="s">
        <v>2251</v>
      </c>
      <c r="AF112" s="34"/>
      <c r="AG112" s="34"/>
      <c r="AH112" s="34"/>
      <c r="AI112" s="34"/>
      <c r="AJ112" s="34"/>
      <c r="AK112" s="34"/>
      <c r="AL112" s="34" t="s">
        <v>50</v>
      </c>
      <c r="AM112" s="179">
        <v>44840</v>
      </c>
    </row>
    <row r="113" spans="2:39">
      <c r="E113" s="34" t="s">
        <v>834</v>
      </c>
      <c r="F113" s="80">
        <v>44832</v>
      </c>
      <c r="G113" s="34">
        <v>261554</v>
      </c>
      <c r="H113" s="34" t="s">
        <v>1998</v>
      </c>
      <c r="I113" s="34" t="s">
        <v>2166</v>
      </c>
      <c r="J113" s="34" t="s">
        <v>395</v>
      </c>
      <c r="AB113" s="31"/>
      <c r="AC113" s="31"/>
      <c r="AD113" s="34"/>
      <c r="AE113" s="34" t="s">
        <v>1467</v>
      </c>
      <c r="AF113" s="34"/>
      <c r="AG113" s="34"/>
      <c r="AH113" s="34"/>
      <c r="AI113" s="34"/>
      <c r="AJ113" s="34"/>
      <c r="AK113" s="34"/>
      <c r="AL113" s="34" t="s">
        <v>50</v>
      </c>
    </row>
    <row r="114" spans="2:39">
      <c r="E114" s="34" t="s">
        <v>834</v>
      </c>
      <c r="F114" s="80">
        <v>44832</v>
      </c>
      <c r="G114" s="34">
        <v>261304</v>
      </c>
      <c r="H114" s="34" t="s">
        <v>1965</v>
      </c>
      <c r="I114" s="34" t="s">
        <v>2252</v>
      </c>
      <c r="J114" s="34" t="s">
        <v>395</v>
      </c>
      <c r="AB114" s="34"/>
      <c r="AC114" s="34"/>
      <c r="AD114" s="34"/>
      <c r="AE114" s="34" t="s">
        <v>1471</v>
      </c>
      <c r="AF114" s="34"/>
      <c r="AG114" s="34"/>
      <c r="AH114" s="34"/>
      <c r="AI114" s="34"/>
      <c r="AJ114" s="34"/>
      <c r="AK114" s="34"/>
      <c r="AL114" s="34" t="s">
        <v>50</v>
      </c>
    </row>
    <row r="115" spans="2:39">
      <c r="D115" s="68"/>
      <c r="E115" s="34" t="s">
        <v>834</v>
      </c>
      <c r="F115" s="80">
        <v>44832</v>
      </c>
      <c r="G115" s="34">
        <v>261380</v>
      </c>
      <c r="H115" s="34" t="s">
        <v>1065</v>
      </c>
      <c r="I115" s="34" t="s">
        <v>2253</v>
      </c>
      <c r="J115" s="34" t="s">
        <v>395</v>
      </c>
      <c r="AB115" s="31"/>
      <c r="AC115" s="31"/>
      <c r="AD115" s="31"/>
      <c r="AE115" s="34" t="s">
        <v>2254</v>
      </c>
      <c r="AF115" s="34" t="s">
        <v>1411</v>
      </c>
      <c r="AG115" s="34"/>
      <c r="AH115" s="34"/>
      <c r="AI115" s="34" t="s">
        <v>395</v>
      </c>
      <c r="AJ115" s="34"/>
      <c r="AK115" s="34"/>
      <c r="AL115" s="34" t="s">
        <v>50</v>
      </c>
      <c r="AM115" s="179">
        <v>44842</v>
      </c>
    </row>
    <row r="116" spans="2:39">
      <c r="E116" s="34" t="s">
        <v>834</v>
      </c>
      <c r="F116" s="80">
        <v>44833</v>
      </c>
      <c r="G116" s="34">
        <v>261481</v>
      </c>
      <c r="H116" s="34" t="s">
        <v>813</v>
      </c>
      <c r="I116" s="34" t="s">
        <v>1620</v>
      </c>
      <c r="J116" s="34" t="s">
        <v>395</v>
      </c>
      <c r="AB116" s="31"/>
      <c r="AC116" s="31"/>
      <c r="AD116" s="34"/>
      <c r="AE116" s="34"/>
      <c r="AF116" s="34" t="s">
        <v>2255</v>
      </c>
      <c r="AG116" s="34"/>
      <c r="AH116" s="34" t="s">
        <v>50</v>
      </c>
      <c r="AI116" s="34"/>
      <c r="AJ116" s="34"/>
      <c r="AK116" s="34"/>
      <c r="AL116" s="34" t="s">
        <v>50</v>
      </c>
    </row>
    <row r="117" spans="2:39">
      <c r="B117" s="1"/>
      <c r="C117" s="1"/>
      <c r="D117" s="214"/>
      <c r="E117" s="34" t="s">
        <v>834</v>
      </c>
      <c r="F117" s="80">
        <v>44833</v>
      </c>
      <c r="G117" s="34">
        <v>261109</v>
      </c>
      <c r="H117" s="34" t="s">
        <v>2256</v>
      </c>
      <c r="I117" s="34" t="s">
        <v>2166</v>
      </c>
      <c r="J117" s="34" t="s">
        <v>395</v>
      </c>
      <c r="AB117" s="34"/>
      <c r="AC117" s="34"/>
      <c r="AD117" s="34"/>
      <c r="AE117" s="34"/>
      <c r="AF117" s="34" t="s">
        <v>1467</v>
      </c>
      <c r="AG117" s="34"/>
      <c r="AH117" s="34" t="s">
        <v>50</v>
      </c>
      <c r="AI117" s="34"/>
      <c r="AJ117" s="34"/>
      <c r="AK117" s="34"/>
      <c r="AL117" s="34" t="s">
        <v>50</v>
      </c>
    </row>
    <row r="118" spans="2:39">
      <c r="B118" s="1"/>
      <c r="C118" s="1"/>
      <c r="D118" s="214"/>
      <c r="E118" s="34" t="s">
        <v>834</v>
      </c>
      <c r="F118" s="80">
        <v>44833</v>
      </c>
      <c r="G118" s="34">
        <v>261634</v>
      </c>
      <c r="H118" s="34" t="s">
        <v>2257</v>
      </c>
      <c r="I118" s="34" t="s">
        <v>1451</v>
      </c>
      <c r="J118" s="34" t="s">
        <v>395</v>
      </c>
      <c r="AB118" s="31"/>
      <c r="AC118" s="31"/>
      <c r="AD118" s="31"/>
      <c r="AE118" s="34"/>
      <c r="AF118" s="34" t="s">
        <v>2254</v>
      </c>
      <c r="AG118" s="34" t="s">
        <v>1411</v>
      </c>
      <c r="AH118" s="34"/>
      <c r="AI118" s="34"/>
      <c r="AJ118" s="34" t="s">
        <v>1975</v>
      </c>
      <c r="AK118" s="34"/>
      <c r="AL118" s="34" t="s">
        <v>50</v>
      </c>
      <c r="AM118" s="179">
        <v>44842</v>
      </c>
    </row>
    <row r="119" spans="2:39">
      <c r="E119" s="34" t="s">
        <v>834</v>
      </c>
      <c r="F119" s="80">
        <v>44833</v>
      </c>
      <c r="G119" s="34">
        <v>268168</v>
      </c>
      <c r="H119" s="34" t="s">
        <v>2199</v>
      </c>
      <c r="I119" s="34" t="s">
        <v>2258</v>
      </c>
      <c r="J119" s="34" t="s">
        <v>395</v>
      </c>
      <c r="AB119" s="34"/>
      <c r="AC119" s="34"/>
      <c r="AD119" s="34"/>
      <c r="AE119" s="34"/>
      <c r="AF119" s="34" t="s">
        <v>1467</v>
      </c>
      <c r="AG119" s="34" t="s">
        <v>50</v>
      </c>
      <c r="AH119" s="34"/>
      <c r="AI119" s="34"/>
      <c r="AJ119" s="34"/>
      <c r="AK119" s="34"/>
      <c r="AL119" s="34" t="s">
        <v>50</v>
      </c>
    </row>
    <row r="120" spans="2:39">
      <c r="E120" s="34" t="s">
        <v>834</v>
      </c>
      <c r="F120" s="80">
        <v>44833</v>
      </c>
      <c r="G120" s="34">
        <v>261594</v>
      </c>
      <c r="H120" s="34" t="s">
        <v>2014</v>
      </c>
      <c r="I120" s="34" t="s">
        <v>2259</v>
      </c>
      <c r="J120" s="34" t="s">
        <v>395</v>
      </c>
      <c r="K120" s="68"/>
      <c r="L120" s="68"/>
      <c r="M120" s="68"/>
      <c r="N120" s="68"/>
      <c r="O120" s="68"/>
      <c r="P120" s="68"/>
      <c r="Q120" s="68"/>
      <c r="R120" s="68"/>
      <c r="S120" s="68"/>
      <c r="T120" s="68"/>
      <c r="U120" s="68"/>
      <c r="V120" s="68"/>
      <c r="W120" s="68"/>
      <c r="X120" s="68"/>
      <c r="Y120" s="68"/>
      <c r="Z120" s="68"/>
      <c r="AA120" s="68"/>
      <c r="AB120" s="34"/>
      <c r="AC120" s="34"/>
      <c r="AD120" s="34"/>
      <c r="AE120" s="34"/>
      <c r="AF120" s="34" t="s">
        <v>1467</v>
      </c>
      <c r="AG120" s="34"/>
      <c r="AH120" s="34" t="s">
        <v>50</v>
      </c>
      <c r="AI120" s="34"/>
      <c r="AJ120" s="34"/>
      <c r="AK120" s="34"/>
      <c r="AL120" s="34" t="s">
        <v>50</v>
      </c>
    </row>
    <row r="121" spans="2:39">
      <c r="E121" s="34" t="s">
        <v>834</v>
      </c>
      <c r="F121" s="80">
        <v>44833</v>
      </c>
      <c r="G121" s="34">
        <v>261823</v>
      </c>
      <c r="H121" s="34" t="s">
        <v>2018</v>
      </c>
      <c r="I121" s="34" t="s">
        <v>2259</v>
      </c>
      <c r="J121" s="34" t="s">
        <v>395</v>
      </c>
      <c r="AB121" s="31"/>
      <c r="AC121" s="31"/>
      <c r="AD121" s="34"/>
      <c r="AE121" s="34"/>
      <c r="AF121" s="34" t="s">
        <v>2254</v>
      </c>
      <c r="AG121" s="34" t="s">
        <v>2067</v>
      </c>
      <c r="AH121" s="34"/>
      <c r="AI121" s="34"/>
      <c r="AJ121" s="34"/>
      <c r="AK121" s="34"/>
      <c r="AL121" s="34" t="s">
        <v>50</v>
      </c>
    </row>
    <row r="122" spans="2:39">
      <c r="E122" s="34" t="s">
        <v>834</v>
      </c>
      <c r="F122" s="80">
        <v>44833</v>
      </c>
      <c r="G122" s="34">
        <v>262192</v>
      </c>
      <c r="H122" s="34" t="s">
        <v>2069</v>
      </c>
      <c r="I122" s="34" t="s">
        <v>2248</v>
      </c>
      <c r="J122" s="34" t="s">
        <v>395</v>
      </c>
      <c r="AB122" s="34"/>
      <c r="AC122" s="34"/>
      <c r="AD122" s="34"/>
      <c r="AE122" s="34"/>
      <c r="AF122" s="34" t="s">
        <v>1471</v>
      </c>
      <c r="AG122" s="34" t="s">
        <v>50</v>
      </c>
      <c r="AH122" s="34"/>
      <c r="AI122" s="34"/>
      <c r="AJ122" s="34"/>
      <c r="AK122" s="34"/>
      <c r="AL122" s="34" t="s">
        <v>50</v>
      </c>
    </row>
    <row r="123" spans="2:39">
      <c r="E123" s="34" t="s">
        <v>834</v>
      </c>
      <c r="F123" s="80">
        <v>44834</v>
      </c>
      <c r="G123" s="34">
        <v>261920</v>
      </c>
      <c r="H123" s="34" t="s">
        <v>2260</v>
      </c>
      <c r="I123" s="34" t="s">
        <v>2241</v>
      </c>
      <c r="J123" s="34" t="s">
        <v>395</v>
      </c>
      <c r="AB123" s="1"/>
      <c r="AC123" s="1"/>
      <c r="AD123" s="31"/>
      <c r="AE123" s="34"/>
      <c r="AF123" s="34"/>
      <c r="AG123" s="34" t="s">
        <v>395</v>
      </c>
      <c r="AH123" s="34"/>
      <c r="AI123" s="34"/>
      <c r="AJ123" s="34"/>
      <c r="AK123" s="34"/>
      <c r="AL123" s="34" t="s">
        <v>50</v>
      </c>
      <c r="AM123" s="179">
        <v>44841</v>
      </c>
    </row>
    <row r="124" spans="2:39">
      <c r="E124" s="34" t="s">
        <v>834</v>
      </c>
      <c r="F124" s="80">
        <v>44834</v>
      </c>
      <c r="G124" s="34">
        <v>262089</v>
      </c>
      <c r="H124" s="34" t="s">
        <v>2261</v>
      </c>
      <c r="I124" s="34" t="s">
        <v>2241</v>
      </c>
      <c r="J124" s="34" t="s">
        <v>395</v>
      </c>
      <c r="AB124" s="1"/>
      <c r="AC124" s="1"/>
      <c r="AD124" s="34"/>
      <c r="AE124" s="34"/>
      <c r="AF124" s="34"/>
      <c r="AG124" s="34" t="s">
        <v>395</v>
      </c>
      <c r="AH124" s="34"/>
      <c r="AI124" s="34"/>
      <c r="AJ124" s="34"/>
      <c r="AK124" s="34"/>
      <c r="AL124" s="34" t="s">
        <v>50</v>
      </c>
      <c r="AM124" s="179">
        <v>44840</v>
      </c>
    </row>
    <row r="125" spans="2:39">
      <c r="E125" s="34" t="s">
        <v>834</v>
      </c>
      <c r="F125" s="80">
        <v>44835</v>
      </c>
      <c r="G125" s="34">
        <v>261953</v>
      </c>
      <c r="H125" s="34" t="s">
        <v>2069</v>
      </c>
      <c r="I125" s="34" t="s">
        <v>2241</v>
      </c>
      <c r="J125" s="34" t="s">
        <v>395</v>
      </c>
      <c r="AB125" s="1"/>
      <c r="AC125" s="1"/>
      <c r="AD125" s="34"/>
      <c r="AE125" s="34"/>
      <c r="AF125" s="34"/>
      <c r="AG125" s="34"/>
      <c r="AH125" s="34" t="s">
        <v>2067</v>
      </c>
      <c r="AI125" s="34"/>
      <c r="AJ125" s="34"/>
      <c r="AK125" s="34"/>
      <c r="AL125" s="34" t="s">
        <v>50</v>
      </c>
    </row>
    <row r="126" spans="2:39">
      <c r="E126" s="34" t="s">
        <v>334</v>
      </c>
      <c r="F126" s="80">
        <v>44835</v>
      </c>
      <c r="G126" s="34">
        <v>262515</v>
      </c>
      <c r="H126" s="34" t="s">
        <v>2262</v>
      </c>
      <c r="I126" s="34" t="s">
        <v>779</v>
      </c>
      <c r="J126" s="34" t="s">
        <v>395</v>
      </c>
      <c r="K126" s="68"/>
      <c r="L126" s="68"/>
      <c r="M126" s="68"/>
      <c r="N126" s="68"/>
      <c r="O126" s="68"/>
      <c r="P126" s="68"/>
      <c r="Q126" s="68"/>
      <c r="R126" s="68"/>
      <c r="S126" s="68"/>
      <c r="T126" s="68"/>
      <c r="U126" s="68"/>
      <c r="V126" s="68"/>
      <c r="W126" s="68"/>
      <c r="X126" s="68"/>
      <c r="Y126" s="68"/>
      <c r="Z126" s="68"/>
      <c r="AA126" s="68"/>
      <c r="AB126" s="31"/>
      <c r="AC126" s="31"/>
      <c r="AD126" s="34"/>
      <c r="AE126" s="34"/>
      <c r="AF126" s="34"/>
      <c r="AG126" s="34"/>
      <c r="AH126" s="34" t="s">
        <v>395</v>
      </c>
      <c r="AI126" s="34"/>
      <c r="AJ126" s="34"/>
      <c r="AK126" s="34"/>
      <c r="AL126" s="34" t="s">
        <v>50</v>
      </c>
    </row>
    <row r="127" spans="2:39">
      <c r="E127" s="112" t="s">
        <v>834</v>
      </c>
      <c r="F127" s="158">
        <v>44835</v>
      </c>
      <c r="G127" s="112">
        <v>262172</v>
      </c>
      <c r="H127" s="112" t="s">
        <v>2199</v>
      </c>
      <c r="I127" s="112" t="s">
        <v>1136</v>
      </c>
      <c r="J127" s="112" t="s">
        <v>395</v>
      </c>
      <c r="AD127" s="34"/>
      <c r="AE127" s="34"/>
      <c r="AF127" s="34"/>
      <c r="AG127" s="34"/>
      <c r="AH127" s="34" t="s">
        <v>1467</v>
      </c>
      <c r="AI127" s="34" t="s">
        <v>50</v>
      </c>
      <c r="AJ127" s="34"/>
      <c r="AK127" s="34"/>
      <c r="AL127" s="34" t="s">
        <v>50</v>
      </c>
      <c r="AM127" s="179">
        <v>44840</v>
      </c>
    </row>
    <row r="128" spans="2:39">
      <c r="E128" s="1"/>
      <c r="F128" s="1"/>
      <c r="G128" s="1"/>
      <c r="H128" s="1"/>
      <c r="I128" s="1"/>
      <c r="J128" s="1"/>
      <c r="AD128" s="1"/>
      <c r="AE128" s="1"/>
      <c r="AF128" s="1"/>
      <c r="AG128" s="1"/>
      <c r="AH128" s="1"/>
      <c r="AI128" s="1"/>
      <c r="AJ128" s="1"/>
      <c r="AK128" s="1"/>
      <c r="AL128" s="1"/>
    </row>
    <row r="129" spans="5:38">
      <c r="E129" s="1"/>
      <c r="F129" s="1"/>
      <c r="G129" s="1"/>
      <c r="H129" s="1"/>
      <c r="I129" s="1"/>
      <c r="J129" s="1"/>
      <c r="AD129" s="1"/>
      <c r="AE129" s="1"/>
      <c r="AF129" s="1"/>
      <c r="AG129" s="1"/>
      <c r="AH129" s="1"/>
      <c r="AI129" s="1"/>
      <c r="AJ129" s="1"/>
      <c r="AK129" s="1"/>
      <c r="AL129" s="1"/>
    </row>
    <row r="130" spans="5:38">
      <c r="E130" s="1"/>
      <c r="F130" s="1"/>
      <c r="G130" s="1"/>
      <c r="H130" s="1"/>
      <c r="I130" s="1"/>
      <c r="J130" s="1"/>
      <c r="AD130" s="1"/>
      <c r="AE130" s="1"/>
      <c r="AF130" s="1"/>
      <c r="AG130" s="1"/>
      <c r="AH130" s="1"/>
      <c r="AI130" s="1"/>
      <c r="AJ130" s="1"/>
      <c r="AK130" s="1"/>
      <c r="AL130" s="1"/>
    </row>
    <row r="131" spans="5:38">
      <c r="E131" s="1"/>
      <c r="F131" s="1"/>
      <c r="G131" s="1"/>
      <c r="H131" s="1"/>
      <c r="I131" s="1"/>
      <c r="J131" s="1"/>
      <c r="AD131" s="1"/>
      <c r="AE131" s="1"/>
      <c r="AF131" s="1"/>
      <c r="AG131" s="1"/>
      <c r="AH131" s="1"/>
      <c r="AI131" s="1"/>
      <c r="AJ131" s="1"/>
      <c r="AK131" s="1"/>
      <c r="AL131" s="1"/>
    </row>
    <row r="132" spans="5:38">
      <c r="E132" s="1"/>
      <c r="F132" s="1"/>
      <c r="G132" s="1"/>
      <c r="H132" s="1"/>
      <c r="I132" s="1"/>
      <c r="J132" s="1"/>
      <c r="AD132" s="1"/>
      <c r="AE132" s="1"/>
      <c r="AF132" s="1"/>
      <c r="AG132" s="1"/>
      <c r="AH132" s="1"/>
      <c r="AI132" s="1"/>
      <c r="AJ132" s="1"/>
      <c r="AK132" s="1"/>
      <c r="AL132" s="1"/>
    </row>
    <row r="133" spans="5:38">
      <c r="E133" s="1"/>
      <c r="F133" s="1"/>
      <c r="G133" s="1"/>
      <c r="H133" s="1"/>
      <c r="I133" s="1"/>
      <c r="J133" s="1"/>
      <c r="AD133" s="1"/>
      <c r="AE133" s="1"/>
      <c r="AF133" s="1"/>
      <c r="AG133" s="1"/>
      <c r="AH133" s="1"/>
      <c r="AI133" s="1"/>
      <c r="AJ133" s="1"/>
      <c r="AK133" s="1"/>
      <c r="AL133" s="1"/>
    </row>
    <row r="134" spans="5:38">
      <c r="E134" s="1"/>
      <c r="F134" s="1"/>
      <c r="G134" s="1"/>
      <c r="H134" s="1"/>
      <c r="I134" s="1"/>
      <c r="J134" s="1"/>
      <c r="AD134" s="1"/>
      <c r="AE134" s="1"/>
      <c r="AF134" s="1"/>
      <c r="AG134" s="1"/>
      <c r="AH134" s="1"/>
      <c r="AI134" s="1"/>
      <c r="AJ134" s="1"/>
      <c r="AK134" s="1"/>
      <c r="AL134" s="1"/>
    </row>
    <row r="135" spans="5:38">
      <c r="E135" s="1"/>
      <c r="F135" s="1"/>
      <c r="G135" s="1"/>
      <c r="H135" s="1"/>
      <c r="I135" s="1"/>
      <c r="J135" s="1"/>
      <c r="AD135" s="1"/>
      <c r="AE135" s="1"/>
      <c r="AF135" s="1"/>
      <c r="AG135" s="1"/>
      <c r="AH135" s="1"/>
      <c r="AI135" s="1"/>
      <c r="AJ135" s="1"/>
      <c r="AK135" s="1"/>
      <c r="AL135" s="1"/>
    </row>
    <row r="136" spans="5:38">
      <c r="E136" s="1"/>
      <c r="F136" s="1"/>
      <c r="G136" s="1"/>
      <c r="H136" s="1"/>
      <c r="I136" s="1"/>
      <c r="J136" s="1"/>
      <c r="AD136" s="1"/>
      <c r="AE136" s="1"/>
      <c r="AF136" s="1"/>
      <c r="AG136" s="1"/>
      <c r="AH136" s="1"/>
      <c r="AI136" s="1"/>
      <c r="AJ136" s="1"/>
      <c r="AK136" s="1"/>
      <c r="AL136" s="1"/>
    </row>
    <row r="137" spans="5:38">
      <c r="E137" s="1"/>
      <c r="F137" s="1"/>
      <c r="G137" s="1"/>
      <c r="H137" s="1"/>
      <c r="I137" s="1"/>
      <c r="J137" s="1"/>
      <c r="AD137" s="1"/>
      <c r="AE137" s="1"/>
      <c r="AF137" s="1"/>
      <c r="AG137" s="1"/>
      <c r="AH137" s="1"/>
      <c r="AI137" s="1"/>
      <c r="AJ137" s="1"/>
      <c r="AK137" s="1"/>
      <c r="AL137" s="1"/>
    </row>
    <row r="138" spans="5:38">
      <c r="E138" s="1"/>
      <c r="F138" s="1"/>
      <c r="G138" s="1"/>
      <c r="H138" s="1"/>
      <c r="I138" s="1"/>
      <c r="J138" s="1"/>
      <c r="AD138" s="1"/>
      <c r="AE138" s="1"/>
      <c r="AF138" s="1"/>
      <c r="AG138" s="1"/>
      <c r="AH138" s="1"/>
      <c r="AI138" s="1"/>
      <c r="AJ138" s="1"/>
      <c r="AK138" s="1"/>
      <c r="AL138" s="1"/>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DayWiseTaskCompletion22Apr2022O</vt:lpstr>
      <vt:lpstr>AdHocEvaluation</vt:lpstr>
      <vt:lpstr>Q&amp;A</vt:lpstr>
      <vt:lpstr>QC</vt:lpstr>
      <vt:lpstr>SR-May-2022</vt:lpstr>
      <vt:lpstr>SR-June-2022</vt:lpstr>
      <vt:lpstr>SR-July-2022</vt:lpstr>
      <vt:lpstr>SR-Aug-2022</vt:lpstr>
      <vt:lpstr>SR-Sep-2022</vt:lpstr>
      <vt:lpstr>SR-Oct-2022</vt:lpstr>
      <vt:lpstr>DeakinsUnvsty</vt:lpstr>
      <vt:lpstr>SR-Nov-2022</vt:lpstr>
      <vt:lpstr>SR-Dec-2022</vt:lpstr>
      <vt:lpstr>SR-Jan-2023</vt:lpstr>
      <vt:lpstr>SR-Feb-2023</vt:lpstr>
      <vt:lpstr>SR-Apr-2023</vt:lpstr>
      <vt:lpstr>SR-May-Jun-Jul&gt;=Aug-2023</vt:lpstr>
      <vt:lpstr>CommunityPage</vt:lpstr>
      <vt:lpstr>GLCAInterviewPrepCont</vt:lpstr>
      <vt:lpstr>Weekwise</vt:lpstr>
      <vt:lpstr>GLCA</vt:lpstr>
      <vt:lpstr>GLCAReviews</vt:lpstr>
      <vt:lpstr>TempToDoList</vt:lpstr>
      <vt:lpstr>RevisionSession</vt:lpstr>
      <vt:lpstr>StudentMeet-Calls</vt:lpstr>
      <vt:lpstr>QuizReview</vt:lpstr>
      <vt:lpstr>ContentReview</vt:lpstr>
      <vt:lpstr>ContentCreation</vt:lpstr>
      <vt:lpstr>Learning</vt:lpstr>
      <vt:lpstr>ContentTuning</vt:lpstr>
      <vt:lpstr>Rubrics-General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 ChandraShekar ..</dc:creator>
  <cp:lastModifiedBy>R Chandra Shekar</cp:lastModifiedBy>
  <dcterms:created xsi:type="dcterms:W3CDTF">2022-04-22T04:54:50Z</dcterms:created>
  <dcterms:modified xsi:type="dcterms:W3CDTF">2023-11-22T06:06:21Z</dcterms:modified>
</cp:coreProperties>
</file>