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GreatLearningOfficial\Academics\"/>
    </mc:Choice>
  </mc:AlternateContent>
  <xr:revisionPtr revIDLastSave="0" documentId="13_ncr:1_{7FD08871-321A-4675-8F01-29A88AC2FB8A}" xr6:coauthVersionLast="36" xr6:coauthVersionMax="47" xr10:uidLastSave="{00000000-0000-0000-0000-000000000000}"/>
  <bookViews>
    <workbookView xWindow="0" yWindow="0" windowWidth="20490" windowHeight="7545" tabRatio="1000" firstSheet="15" activeTab="16" xr2:uid="{6B0B9160-7336-4E00-972C-468128A1E23B}"/>
  </bookViews>
  <sheets>
    <sheet name="DayWiseTaskCompletion22Apr2022O" sheetId="1" r:id="rId1"/>
    <sheet name="AdHocEvaluation" sheetId="2" r:id="rId2"/>
    <sheet name="Q&amp;A" sheetId="10" r:id="rId3"/>
    <sheet name="SR-May-2022" sheetId="4" r:id="rId4"/>
    <sheet name="SR-June-2022" sheetId="13" r:id="rId5"/>
    <sheet name="SR-July-2022" sheetId="16" r:id="rId6"/>
    <sheet name="SR-Aug-2022" sheetId="17" r:id="rId7"/>
    <sheet name="SR-Sep-2022" sheetId="18" r:id="rId8"/>
    <sheet name="SR-Oct-2022" sheetId="22" r:id="rId9"/>
    <sheet name="DeakinsUnvsty" sheetId="23" r:id="rId10"/>
    <sheet name="SR-Nov-2022" sheetId="24" r:id="rId11"/>
    <sheet name="SR-Dec-2022" sheetId="26" r:id="rId12"/>
    <sheet name="SR-Jan-2023" sheetId="25" r:id="rId13"/>
    <sheet name="SR-Feb-2023" sheetId="27" r:id="rId14"/>
    <sheet name="SR-Apr-2023" sheetId="28" r:id="rId15"/>
    <sheet name="QC" sheetId="3" r:id="rId16"/>
    <sheet name="SR-May-Jun-Jul&gt;=Aug-2023" sheetId="29" r:id="rId17"/>
    <sheet name="CommunityPage" sheetId="31" r:id="rId18"/>
    <sheet name="Shheeet" sheetId="33" r:id="rId19"/>
    <sheet name="GLCAEvaluation4Dec2023" sheetId="32" r:id="rId20"/>
    <sheet name="GLCAInterviewPrepCont" sheetId="30" r:id="rId21"/>
    <sheet name="Weekwise" sheetId="21" r:id="rId22"/>
    <sheet name="GLCA" sheetId="19" r:id="rId23"/>
    <sheet name="GLCAReviews" sheetId="20" r:id="rId24"/>
    <sheet name="TempToDoList" sheetId="11" r:id="rId25"/>
    <sheet name="RevisionSession" sheetId="5" r:id="rId26"/>
    <sheet name="StudentMeet-Calls" sheetId="6" r:id="rId27"/>
    <sheet name="QuizReview" sheetId="8" r:id="rId28"/>
    <sheet name="ContentReview" sheetId="9" r:id="rId29"/>
    <sheet name="ContentCreation" sheetId="14" r:id="rId30"/>
    <sheet name="Learning" sheetId="15" r:id="rId31"/>
    <sheet name="ContentTuning" sheetId="7" r:id="rId32"/>
    <sheet name="Rubrics-General" sheetId="12" r:id="rId3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M291" i="29" l="1"/>
  <c r="P57" i="32" l="1"/>
  <c r="P60" i="32"/>
  <c r="O52" i="32"/>
  <c r="O53" i="32"/>
  <c r="O54" i="32"/>
  <c r="O55" i="32"/>
  <c r="O56" i="32"/>
  <c r="O57" i="32"/>
  <c r="O58" i="32"/>
  <c r="O59" i="32"/>
  <c r="O60" i="32"/>
  <c r="O51" i="32"/>
  <c r="K52" i="32"/>
  <c r="P52" i="32" s="1"/>
  <c r="K53" i="32"/>
  <c r="P53" i="32" s="1"/>
  <c r="K54" i="32"/>
  <c r="P54" i="32" s="1"/>
  <c r="K55" i="32"/>
  <c r="P55" i="32" s="1"/>
  <c r="K56" i="32"/>
  <c r="P56" i="32" s="1"/>
  <c r="K57" i="32"/>
  <c r="K58" i="32"/>
  <c r="P58" i="32" s="1"/>
  <c r="K59" i="32"/>
  <c r="P59" i="32" s="1"/>
  <c r="K60" i="32"/>
  <c r="K51" i="32"/>
  <c r="P51" i="32" s="1"/>
  <c r="O50" i="32"/>
  <c r="P50" i="32" s="1"/>
  <c r="P41" i="32" l="1"/>
  <c r="P44" i="32"/>
  <c r="P35" i="32"/>
  <c r="O36" i="32"/>
  <c r="O37" i="32"/>
  <c r="O38" i="32"/>
  <c r="O39" i="32"/>
  <c r="O40" i="32"/>
  <c r="O41" i="32"/>
  <c r="O42" i="32"/>
  <c r="O43" i="32"/>
  <c r="O44" i="32"/>
  <c r="O45" i="32"/>
  <c r="O46" i="32"/>
  <c r="O47" i="32"/>
  <c r="O35" i="32"/>
  <c r="K36" i="32"/>
  <c r="P36" i="32" s="1"/>
  <c r="K37" i="32"/>
  <c r="P37" i="32" s="1"/>
  <c r="K38" i="32"/>
  <c r="P38" i="32" s="1"/>
  <c r="K39" i="32"/>
  <c r="P39" i="32" s="1"/>
  <c r="K40" i="32"/>
  <c r="P40" i="32" s="1"/>
  <c r="K41" i="32"/>
  <c r="K42" i="32"/>
  <c r="P42" i="32" s="1"/>
  <c r="K43" i="32"/>
  <c r="P43" i="32" s="1"/>
  <c r="K44" i="32"/>
  <c r="K45" i="32"/>
  <c r="P45" i="32" s="1"/>
  <c r="K46" i="32"/>
  <c r="P46" i="32" s="1"/>
  <c r="K47" i="32"/>
  <c r="P47" i="32" s="1"/>
  <c r="K35" i="32"/>
  <c r="O34" i="32"/>
  <c r="P34" i="32" s="1"/>
  <c r="P9" i="32" l="1"/>
  <c r="P10" i="32"/>
  <c r="P11" i="32"/>
  <c r="P12" i="32"/>
  <c r="P13" i="32"/>
  <c r="P14" i="32"/>
  <c r="P15" i="32"/>
  <c r="P18" i="32"/>
  <c r="P21" i="32"/>
  <c r="P28" i="32"/>
  <c r="P8" i="32"/>
  <c r="O9" i="32"/>
  <c r="O10" i="32"/>
  <c r="O11" i="32"/>
  <c r="O12" i="32"/>
  <c r="O13" i="32"/>
  <c r="O14" i="32"/>
  <c r="O15" i="32"/>
  <c r="O16" i="32"/>
  <c r="O17" i="32"/>
  <c r="O18" i="32"/>
  <c r="O19" i="32"/>
  <c r="O20" i="32"/>
  <c r="O21" i="32"/>
  <c r="O22" i="32"/>
  <c r="O23" i="32"/>
  <c r="O24" i="32"/>
  <c r="O25" i="32"/>
  <c r="O26" i="32"/>
  <c r="O27" i="32"/>
  <c r="O28" i="32"/>
  <c r="O29" i="32"/>
  <c r="O30" i="32"/>
  <c r="O31" i="32"/>
  <c r="O8" i="32"/>
  <c r="K10" i="32"/>
  <c r="K11" i="32"/>
  <c r="K12" i="32"/>
  <c r="K13" i="32"/>
  <c r="K14" i="32"/>
  <c r="K15" i="32"/>
  <c r="K16" i="32"/>
  <c r="P16" i="32" s="1"/>
  <c r="K17" i="32"/>
  <c r="P17" i="32" s="1"/>
  <c r="K18" i="32"/>
  <c r="K19" i="32"/>
  <c r="P19" i="32" s="1"/>
  <c r="K20" i="32"/>
  <c r="P20" i="32" s="1"/>
  <c r="K21" i="32"/>
  <c r="K22" i="32"/>
  <c r="P22" i="32" s="1"/>
  <c r="K23" i="32"/>
  <c r="P23" i="32" s="1"/>
  <c r="K24" i="32"/>
  <c r="P24" i="32" s="1"/>
  <c r="K25" i="32"/>
  <c r="P25" i="32" s="1"/>
  <c r="K26" i="32"/>
  <c r="P26" i="32" s="1"/>
  <c r="K27" i="32"/>
  <c r="P27" i="32" s="1"/>
  <c r="K28" i="32"/>
  <c r="K29" i="32"/>
  <c r="P29" i="32" s="1"/>
  <c r="K30" i="32"/>
  <c r="P30" i="32" s="1"/>
  <c r="K31" i="32"/>
  <c r="P31" i="32" s="1"/>
  <c r="K9" i="32"/>
  <c r="JH261" i="29" l="1"/>
  <c r="FA261" i="29"/>
  <c r="AE147" i="23" l="1"/>
  <c r="AC147" i="23"/>
  <c r="AE146" i="23"/>
  <c r="AC146" i="23"/>
  <c r="AE145" i="23"/>
  <c r="AC145" i="23"/>
  <c r="AE144" i="23"/>
  <c r="AC144" i="23"/>
  <c r="AE143" i="23"/>
  <c r="AC143" i="23"/>
  <c r="AE142" i="23"/>
  <c r="AC142" i="23"/>
  <c r="AE141" i="23"/>
  <c r="AC141" i="23"/>
  <c r="AE140" i="23"/>
  <c r="AC140" i="23"/>
  <c r="AE139" i="23"/>
  <c r="AC139" i="23"/>
  <c r="AE137" i="23"/>
  <c r="AC137" i="23"/>
  <c r="AE135" i="23"/>
  <c r="AC135" i="23"/>
  <c r="AE133" i="23"/>
  <c r="AG132" i="23" s="1"/>
  <c r="AC133" i="23"/>
  <c r="AE132" i="23"/>
  <c r="AC132" i="23"/>
  <c r="AG123" i="23"/>
  <c r="AE124" i="23"/>
  <c r="AC124" i="23"/>
  <c r="AE123" i="23"/>
  <c r="AC123" i="23"/>
  <c r="AE131" i="23"/>
  <c r="AE130" i="23"/>
  <c r="AE129" i="23"/>
  <c r="AE128" i="23"/>
  <c r="AG126" i="23" s="1"/>
  <c r="AE127" i="23"/>
  <c r="AE126" i="23"/>
  <c r="AC130" i="23"/>
  <c r="AC131" i="23"/>
  <c r="AC129" i="23"/>
  <c r="AC128" i="23"/>
  <c r="AC127" i="23"/>
  <c r="AC126" i="23"/>
  <c r="AE122" i="23"/>
  <c r="AC122" i="23"/>
  <c r="AE121" i="23"/>
  <c r="AC121" i="23"/>
  <c r="AG116" i="23"/>
  <c r="AE120" i="23"/>
  <c r="AC120" i="23"/>
  <c r="AE119" i="23"/>
  <c r="AC119" i="23"/>
  <c r="AE118" i="23"/>
  <c r="AC118" i="23"/>
  <c r="AE117" i="23"/>
  <c r="AC117" i="23"/>
  <c r="AE116" i="23"/>
  <c r="AC116" i="23"/>
  <c r="AC113" i="23"/>
  <c r="AD101" i="23"/>
  <c r="AE98" i="23"/>
  <c r="AF95" i="23"/>
  <c r="AF94" i="23"/>
  <c r="AF79" i="23"/>
  <c r="AF59" i="23"/>
  <c r="AD100" i="23"/>
  <c r="AG98" i="23"/>
  <c r="V59" i="17" l="1"/>
</calcChain>
</file>

<file path=xl/sharedStrings.xml><?xml version="1.0" encoding="utf-8"?>
<sst xmlns="http://schemas.openxmlformats.org/spreadsheetml/2006/main" count="16856" uniqueCount="4335">
  <si>
    <t>Date</t>
  </si>
  <si>
    <t>Timings</t>
  </si>
  <si>
    <t>Service Requests</t>
  </si>
  <si>
    <t>ADHOC Evaluations</t>
  </si>
  <si>
    <t>QC</t>
  </si>
  <si>
    <t>ContentTuning</t>
  </si>
  <si>
    <t>Revision Sessions</t>
  </si>
  <si>
    <t>Student Calls</t>
  </si>
  <si>
    <t>Misc</t>
  </si>
  <si>
    <t>CheckFOP for Revision Session</t>
  </si>
  <si>
    <t>Q&amp;A</t>
  </si>
  <si>
    <t>Learner</t>
  </si>
  <si>
    <t>Type Of Assignment</t>
  </si>
  <si>
    <t>Score</t>
  </si>
  <si>
    <t>Remarks</t>
  </si>
  <si>
    <t>PM</t>
  </si>
  <si>
    <t>Frontend Graded Coding Assignment 1</t>
  </si>
  <si>
    <t>Bhargavi</t>
  </si>
  <si>
    <t>Faizan</t>
  </si>
  <si>
    <t>48/50</t>
  </si>
  <si>
    <t>Good job, but when clicked on Add To Cart button, the background is not changing.</t>
  </si>
  <si>
    <t>Gilson Paul George</t>
  </si>
  <si>
    <t>For responsiveness, you can use other techniques rather than scroll bar.</t>
  </si>
  <si>
    <t>Sakina Kothawala</t>
  </si>
  <si>
    <t>45.5/50</t>
  </si>
  <si>
    <t>Validations not done in Lab Test Form; Image is not in a proper way;</t>
  </si>
  <si>
    <t>Ajai Krishana J M</t>
  </si>
  <si>
    <t>48.5/50</t>
  </si>
  <si>
    <t>When clicked on the "Add To Cart" button background color not changing, otherwise good job</t>
  </si>
  <si>
    <t>Bhagyashree</t>
  </si>
  <si>
    <t>Images Folder should be within the Project next to html/css files otherwise its all fine</t>
  </si>
  <si>
    <t>Rajeev</t>
  </si>
  <si>
    <t>50/50</t>
  </si>
  <si>
    <t>Good JOB.</t>
  </si>
  <si>
    <t>Nikhil Thorawade</t>
  </si>
  <si>
    <t>Good JOB</t>
  </si>
  <si>
    <t>Gowtham Padmanathan</t>
  </si>
  <si>
    <t>32.5/50</t>
  </si>
  <si>
    <t>Previous comments are valid and no changes are seen in order to increase score</t>
  </si>
  <si>
    <t>Preetham Usha Prabhakar</t>
  </si>
  <si>
    <t xml:space="preserve">46/50 </t>
  </si>
  <si>
    <t>Animation container is not properly contained; Lab Test page is added and working correctly now. Do not the name the files as menu.html, form.html should be more meaningful</t>
  </si>
  <si>
    <t>SR</t>
  </si>
  <si>
    <t>Issue</t>
  </si>
  <si>
    <t>Sayan Sen</t>
  </si>
  <si>
    <t>Responded &amp; Closeable based on Learners response</t>
  </si>
  <si>
    <t xml:space="preserve">Nayan </t>
  </si>
  <si>
    <t>Kunal</t>
  </si>
  <si>
    <t>Final Status</t>
  </si>
  <si>
    <t>OPEN</t>
  </si>
  <si>
    <t>CLOSED</t>
  </si>
  <si>
    <t>PMs/ORG</t>
  </si>
  <si>
    <t>Nayan Nikhare</t>
  </si>
  <si>
    <t>Call Agenda</t>
  </si>
  <si>
    <t>Java Installation on MacOS</t>
  </si>
  <si>
    <t>Megha</t>
  </si>
  <si>
    <t>7.30pm to 10.00pm</t>
  </si>
  <si>
    <t>4.15pm to 5.15pm</t>
  </si>
  <si>
    <t>SpringMVC App debug</t>
  </si>
  <si>
    <t>Ashwani</t>
  </si>
  <si>
    <t>Rajendra Panda</t>
  </si>
  <si>
    <t>Revision  Session Agenda</t>
  </si>
  <si>
    <t xml:space="preserve">No Of Students </t>
  </si>
  <si>
    <t>FOP-Graded Coding Assignment</t>
  </si>
  <si>
    <t>Siddharth/Shwetha</t>
  </si>
  <si>
    <t>5.30pm to 7.30 pm</t>
  </si>
  <si>
    <t>Java InstallationMAC</t>
  </si>
  <si>
    <t>Search &amp; Sort</t>
  </si>
  <si>
    <t>Pending</t>
  </si>
  <si>
    <t>9 Evaluations</t>
  </si>
  <si>
    <t>JS Graded Quiz 4 Review Completed</t>
  </si>
  <si>
    <t>RDBMS - Mentored Session - In Progress</t>
  </si>
  <si>
    <t>200791;200948;201264</t>
  </si>
  <si>
    <t>4.15 pm to 5.15 pm</t>
  </si>
  <si>
    <t>5.30 pm to 7.30 pm</t>
  </si>
  <si>
    <t>FOP-Grad Cod Assmt1</t>
  </si>
  <si>
    <t>7.30pm to 10.00 pm</t>
  </si>
  <si>
    <t>Graded Quiz 7 -Q10/Q6/ Questions</t>
  </si>
  <si>
    <t>2.15pm  to 2.40 pm</t>
  </si>
  <si>
    <t xml:space="preserve">Gowtham </t>
  </si>
  <si>
    <t>Quiz 4 finalized</t>
  </si>
  <si>
    <t>Binary Trees</t>
  </si>
  <si>
    <t>4.30 pm to 6.30 pm</t>
  </si>
  <si>
    <t>FrontEnd HTML/CSS</t>
  </si>
  <si>
    <t>Srishti Tiwari</t>
  </si>
  <si>
    <t>Quiz 8</t>
  </si>
  <si>
    <t>Good Job</t>
  </si>
  <si>
    <t>Rajib Deb</t>
  </si>
  <si>
    <t>Parthiban</t>
  </si>
  <si>
    <t>Mangesh Kore</t>
  </si>
  <si>
    <t>47/50</t>
  </si>
  <si>
    <t>Positioning of the controls could have been better</t>
  </si>
  <si>
    <t>Takes to Sakinas Page</t>
  </si>
  <si>
    <t>Kumar Manas</t>
  </si>
  <si>
    <t>Bhagyashri</t>
  </si>
  <si>
    <t>Piyush Sahani</t>
  </si>
  <si>
    <t>42/50</t>
  </si>
  <si>
    <t>Anuj Garg</t>
  </si>
  <si>
    <t>Component Under Evaluation</t>
  </si>
  <si>
    <t>Graded Coding Assignment 6</t>
  </si>
  <si>
    <t>Checked Assignment Of</t>
  </si>
  <si>
    <t>Graded</t>
  </si>
  <si>
    <t>Bhuvana</t>
  </si>
  <si>
    <t>Valid Comments</t>
  </si>
  <si>
    <t>47.5/50</t>
  </si>
  <si>
    <t>Freny Gada</t>
  </si>
  <si>
    <t>Meenal Jain</t>
  </si>
  <si>
    <t>Why Security Stuff is commented otherwise its all fine &amp; valid comments</t>
  </si>
  <si>
    <t>Rajat Jain</t>
  </si>
  <si>
    <t>46.5/50</t>
  </si>
  <si>
    <t>Meenu Pradeep Jaiswal</t>
  </si>
  <si>
    <t xml:space="preserve">Valid Comments </t>
  </si>
  <si>
    <t>Aravind Babu K</t>
  </si>
  <si>
    <t>Valid but screenshots present increased score</t>
  </si>
  <si>
    <t>changed to 47 to49/50</t>
  </si>
  <si>
    <t>Ankit Kumar Khandwe</t>
  </si>
  <si>
    <t>Prerana Kuchuri</t>
  </si>
  <si>
    <t>Arpan Kumar</t>
  </si>
  <si>
    <t>Ravish Kumar</t>
  </si>
  <si>
    <t>5 Stars</t>
  </si>
  <si>
    <t>Comments</t>
  </si>
  <si>
    <t>Few of them have very minute formatting issues or some do not have too; we can ask them to be specific in what is lacking</t>
  </si>
  <si>
    <t>4.00pm to 4.15pm</t>
  </si>
  <si>
    <t>SpringMVC upload doubt</t>
  </si>
  <si>
    <t>Ashwini</t>
  </si>
  <si>
    <t>Aarmanya Jain</t>
  </si>
  <si>
    <t>Parth Dalal</t>
  </si>
  <si>
    <t>DSA Algo Lab 2</t>
  </si>
  <si>
    <t>Sachin Rajendra Abhale</t>
  </si>
  <si>
    <t>Valid Comment</t>
  </si>
  <si>
    <t>20/20</t>
  </si>
  <si>
    <t>Abhishek V</t>
  </si>
  <si>
    <t>Comment could have been on proper Packaging not done</t>
  </si>
  <si>
    <t>19/20</t>
  </si>
  <si>
    <t>Nandini</t>
  </si>
  <si>
    <t>Valid comment</t>
  </si>
  <si>
    <t>Mangesh Aglawa</t>
  </si>
  <si>
    <t>Priyanka Anand</t>
  </si>
  <si>
    <t>Valid comments</t>
  </si>
  <si>
    <t>VeiluKanthal Arjunan</t>
  </si>
  <si>
    <t>18/20</t>
  </si>
  <si>
    <t>Lubna Arora</t>
  </si>
  <si>
    <t>Vishal Arora</t>
  </si>
  <si>
    <t>0/20</t>
  </si>
  <si>
    <t>Aswitha</t>
  </si>
  <si>
    <t>19to20/20</t>
  </si>
  <si>
    <t>Commented good work but awarded 19 changed it to 20, did not mention the reason</t>
  </si>
  <si>
    <t>Vandana Prasad</t>
  </si>
  <si>
    <t>Says bubble sort is not implemented but merge sort is implemented for currency problem</t>
  </si>
  <si>
    <t>16/20 increased to 18</t>
  </si>
  <si>
    <t>Pooja Balurgi</t>
  </si>
  <si>
    <t>Sorting not done aptly, but not commented on it</t>
  </si>
  <si>
    <t>Did not see consistency in evaluation, missing comments rated 4 stars</t>
  </si>
  <si>
    <t>FOP-Operators</t>
  </si>
  <si>
    <t>Azimuddin Ahmed</t>
  </si>
  <si>
    <t>Responded to give clarity on doubt</t>
  </si>
  <si>
    <t>This date it was open</t>
  </si>
  <si>
    <t>Rajendra</t>
  </si>
  <si>
    <t>SpringMVC-CRUD</t>
  </si>
  <si>
    <t>Nishta Pradhan</t>
  </si>
  <si>
    <t>Learning Content</t>
  </si>
  <si>
    <t>REMARKS</t>
  </si>
  <si>
    <t>No Touch on this day,just Closed</t>
  </si>
  <si>
    <t>Worked</t>
  </si>
  <si>
    <t>Jayantha Bishnu Sen</t>
  </si>
  <si>
    <t>Vishnu Agarwal</t>
  </si>
  <si>
    <t>Tarun Ahlawat</t>
  </si>
  <si>
    <t>Gargi Bhattacharjee</t>
  </si>
  <si>
    <t>25.5/50</t>
  </si>
  <si>
    <t>Ritesh Chaudhari</t>
  </si>
  <si>
    <t>Charanpreet Chawla</t>
  </si>
  <si>
    <t>0/50</t>
  </si>
  <si>
    <t>Spruha Chitturu</t>
  </si>
  <si>
    <t>Sathyanarayana E</t>
  </si>
  <si>
    <t>Sagar Singh Sachdev</t>
  </si>
  <si>
    <t>Java Installation On Mac</t>
  </si>
  <si>
    <t>Asked to set up a call</t>
  </si>
  <si>
    <t>Venunath Gondipatla</t>
  </si>
  <si>
    <t>15/50</t>
  </si>
  <si>
    <t>Ramaswamy S Iyer</t>
  </si>
  <si>
    <t>Himani Joshi</t>
  </si>
  <si>
    <t>4 Stars</t>
  </si>
  <si>
    <t>Good Evaluation</t>
  </si>
  <si>
    <t>YES</t>
  </si>
  <si>
    <t>NO</t>
  </si>
  <si>
    <t>NA</t>
  </si>
  <si>
    <t>10.00 to 7.00</t>
  </si>
  <si>
    <t>Sangram Sahu</t>
  </si>
  <si>
    <t>43/50</t>
  </si>
  <si>
    <t>Formatting could have been better; Adding task is not as per the requirement, takes text but leaves out after space, edit works delete works well</t>
  </si>
  <si>
    <t>Frontend Lab-Javascript</t>
  </si>
  <si>
    <t>Very Good Job</t>
  </si>
  <si>
    <t>Haripriya</t>
  </si>
  <si>
    <t>Java Installation ON Win</t>
  </si>
  <si>
    <t>Asked to set up call</t>
  </si>
  <si>
    <t>Kindly do proper indentation in the files; do not give file names as index.jsp , name it according to the business context.</t>
  </si>
  <si>
    <t>Ayush Binjola</t>
  </si>
  <si>
    <t>Pawan Shankar Vannal</t>
  </si>
  <si>
    <t>Quiz Question doubt</t>
  </si>
  <si>
    <t xml:space="preserve">20/20 </t>
  </si>
  <si>
    <t>Pasupati Venkateswara Rao</t>
  </si>
  <si>
    <t xml:space="preserve"> Good Job</t>
  </si>
  <si>
    <t>Shreyansh Agrawal</t>
  </si>
  <si>
    <t>Frontend Lab-Advanced Javascript</t>
  </si>
  <si>
    <t>N A Amogh</t>
  </si>
  <si>
    <t>Good JOb , showing humidity; Min and Max also should be shown.</t>
  </si>
  <si>
    <t xml:space="preserve">Rasagna </t>
  </si>
  <si>
    <t>Quamar Aziz</t>
  </si>
  <si>
    <t>Jainendra</t>
  </si>
  <si>
    <t>Anjana Prasad</t>
  </si>
  <si>
    <t>Shivam Sangal</t>
  </si>
  <si>
    <t>Satyam Shukla</t>
  </si>
  <si>
    <t>Sai Krishna</t>
  </si>
  <si>
    <t>Abhiraj Thakur</t>
  </si>
  <si>
    <t>Graded Coding Assmt 5</t>
  </si>
  <si>
    <t>39.5/50</t>
  </si>
  <si>
    <t>Formatting could be better; Screenshots not provided; Packaging should be aptly done and that should reflect in the repo</t>
  </si>
  <si>
    <t>Korada Venkatesh</t>
  </si>
  <si>
    <t>Lab 5  SpringMVC</t>
  </si>
  <si>
    <t xml:space="preserve">18/20 </t>
  </si>
  <si>
    <t>Ok Good change, but you should have included DAO Layer, otherwise its all good</t>
  </si>
  <si>
    <t xml:space="preserve">Lab 6 </t>
  </si>
  <si>
    <t>Now it is reflecting Full Folder but, You have uploaded Library Mgmt project; Lab 6 is STudentMgmt SPringMVC with security</t>
  </si>
  <si>
    <t>Row 800</t>
  </si>
  <si>
    <t>Front End Lab HTML CSS</t>
  </si>
  <si>
    <t>Lab3 DSA</t>
  </si>
  <si>
    <t>Content Review</t>
  </si>
  <si>
    <t>Monalisa</t>
  </si>
  <si>
    <t>GitHUb Related</t>
  </si>
  <si>
    <t>7.00pm to 7.15pm</t>
  </si>
  <si>
    <t>GitHUb</t>
  </si>
  <si>
    <t>Prathi Ramya Naga Sailaja</t>
  </si>
  <si>
    <t>MySQL Installation</t>
  </si>
  <si>
    <t>Jeyachitra</t>
  </si>
  <si>
    <t>Practice Solution</t>
  </si>
  <si>
    <t>Responded and need to wait</t>
  </si>
  <si>
    <t>Kinkar Kishore</t>
  </si>
  <si>
    <t>DSA - Stack</t>
  </si>
  <si>
    <t>Responded/Would attend session</t>
  </si>
  <si>
    <t>Sumit Kumar</t>
  </si>
  <si>
    <t>Responded for part of the code waiting for clarity on other part</t>
  </si>
  <si>
    <t>Prework-Lab</t>
  </si>
  <si>
    <t>Sameer S Gajghate</t>
  </si>
  <si>
    <t>Graded Quiz 8</t>
  </si>
  <si>
    <t>MySQL installation on MAC</t>
  </si>
  <si>
    <t>Siddharth</t>
  </si>
  <si>
    <t>Pawan Vannam</t>
  </si>
  <si>
    <t>QUIZ 10 Review discussion</t>
  </si>
  <si>
    <t>SUSHANTH</t>
  </si>
  <si>
    <t>Learners/Audience</t>
  </si>
  <si>
    <t>6.10pm to 6.47pm</t>
  </si>
  <si>
    <t>5.30pm to 6.10pm</t>
  </si>
  <si>
    <t>4.21pm to 4.56pm</t>
  </si>
  <si>
    <t>GitHub-VCS</t>
  </si>
  <si>
    <t>Farhan</t>
  </si>
  <si>
    <t>Aastha</t>
  </si>
  <si>
    <t>SR No.</t>
  </si>
  <si>
    <t>STATUS</t>
  </si>
  <si>
    <t>Action</t>
  </si>
  <si>
    <t>Asmitha Singh</t>
  </si>
  <si>
    <t>PENDING</t>
  </si>
  <si>
    <t>Responded that Quiz would be updated</t>
  </si>
  <si>
    <t>Rajat Mohan Joshi</t>
  </si>
  <si>
    <t>Ameer Tasmiya</t>
  </si>
  <si>
    <t>20/50</t>
  </si>
  <si>
    <t>Rishi Khanna</t>
  </si>
  <si>
    <t>Employee Mgmt System</t>
  </si>
  <si>
    <t>Spring MVC-RestFulApp WithSECURITY</t>
  </si>
  <si>
    <t>Component</t>
  </si>
  <si>
    <t>Business Case</t>
  </si>
  <si>
    <t>Project-Type</t>
  </si>
  <si>
    <t>Soumya Kharya</t>
  </si>
  <si>
    <t>Sai Harini K</t>
  </si>
  <si>
    <t>Vikash Kumar</t>
  </si>
  <si>
    <t>Kalyani Hattimare</t>
  </si>
  <si>
    <t>45/50</t>
  </si>
  <si>
    <t>Veejay M Kummar</t>
  </si>
  <si>
    <t>Abhishek K V</t>
  </si>
  <si>
    <t>Apoorva Manjhiwal</t>
  </si>
  <si>
    <t>Shamik Nandi</t>
  </si>
  <si>
    <t>Sudeep Patakota</t>
  </si>
  <si>
    <t>Nikhila</t>
  </si>
  <si>
    <t>Lab 2 DSA - Evaluation doubt</t>
  </si>
  <si>
    <t>Tanvir Ahmad</t>
  </si>
  <si>
    <t>Java Code Execution</t>
  </si>
  <si>
    <t>Requested for Call</t>
  </si>
  <si>
    <t>Responded that Quiz would be updated-CLOSED</t>
  </si>
  <si>
    <t>Ketan Mehta</t>
  </si>
  <si>
    <t>1.00pm to 1.15pm</t>
  </si>
  <si>
    <t>GitHub</t>
  </si>
  <si>
    <t>Nataraj</t>
  </si>
  <si>
    <t>Ravindernath</t>
  </si>
  <si>
    <t>46/50</t>
  </si>
  <si>
    <t>Use this as an Example for evaluation discussion</t>
  </si>
  <si>
    <t>https://github.com/ravinder90nath/RavinderNath_RestAPIAssignmentSolution</t>
  </si>
  <si>
    <t>Rahul Nivrutti</t>
  </si>
  <si>
    <t>Sunil Kumar N</t>
  </si>
  <si>
    <t>Nagesh Narayan Pai</t>
  </si>
  <si>
    <t>Use this example full marks</t>
  </si>
  <si>
    <t>Java Code execution</t>
  </si>
  <si>
    <t>Tanveer</t>
  </si>
  <si>
    <t>Monika Pansare</t>
  </si>
  <si>
    <t>Rajashekararadhya</t>
  </si>
  <si>
    <t>Security Not implemented Not commented</t>
  </si>
  <si>
    <t>InValid Comments</t>
  </si>
  <si>
    <t>Kungle Raju</t>
  </si>
  <si>
    <t>Shorya Rastogi</t>
  </si>
  <si>
    <t>Bontha Sravan Kumar Reddy</t>
  </si>
  <si>
    <t>49/50</t>
  </si>
  <si>
    <t>Comments are very generic and not uniform across for some learners with similar mistakes given full marks; Need to comment saying what is wrong in formatting particularly</t>
  </si>
  <si>
    <t>3.00pm ro 3.35</t>
  </si>
  <si>
    <t>Navya</t>
  </si>
  <si>
    <t>Quiz Week 8 DSA</t>
  </si>
  <si>
    <t>Responded and said it would be addressed</t>
  </si>
  <si>
    <r>
      <t xml:space="preserve">Responded saying call would be arranged/ </t>
    </r>
    <r>
      <rPr>
        <b/>
        <sz val="11"/>
        <color theme="1"/>
        <rFont val="Calibri"/>
        <family val="2"/>
        <scheme val="minor"/>
      </rPr>
      <t>Assisted Over a Call Closeable based on Learners response</t>
    </r>
  </si>
  <si>
    <t>Action Taken</t>
  </si>
  <si>
    <t>4.00pm to 4.17</t>
  </si>
  <si>
    <r>
      <t>Responded saying call would be arranged;</t>
    </r>
    <r>
      <rPr>
        <b/>
        <sz val="11"/>
        <color theme="1"/>
        <rFont val="Calibri"/>
        <family val="2"/>
        <scheme val="minor"/>
      </rPr>
      <t>Assisted Over a Call Closeable based on Learners response</t>
    </r>
  </si>
  <si>
    <t>Tanuj Kumar Paraste</t>
  </si>
  <si>
    <t>Closeable based on Learners response</t>
  </si>
  <si>
    <t>Aditya</t>
  </si>
  <si>
    <t>FOP-Java</t>
  </si>
  <si>
    <t>DATE</t>
  </si>
  <si>
    <t>QUIZ Reviewed</t>
  </si>
  <si>
    <t>Graded Quiz 10</t>
  </si>
  <si>
    <t>Quiz Reviews</t>
  </si>
  <si>
    <t>Week 10 DBMS TYU-1</t>
  </si>
  <si>
    <t>Week 10 DBMS TYU-2</t>
  </si>
  <si>
    <t>Saagar Singh Sachdev</t>
  </si>
  <si>
    <t>Java Installation</t>
  </si>
  <si>
    <t>Asked PM to set up call</t>
  </si>
  <si>
    <t>Asked learner to give more clarity on 1 issue other issue resolved</t>
  </si>
  <si>
    <t>Asmita Singh</t>
  </si>
  <si>
    <t>Megha Ahuja</t>
  </si>
  <si>
    <t>Ashiwni Dalwaipattan</t>
  </si>
  <si>
    <t>Farhana Munawar</t>
  </si>
  <si>
    <t>Siddharth Singh</t>
  </si>
  <si>
    <t>Siddharth SIngh</t>
  </si>
  <si>
    <t>Shwetha C</t>
  </si>
  <si>
    <t xml:space="preserve">Issue Created Date </t>
  </si>
  <si>
    <t>Asked PM to check and close the Ticket</t>
  </si>
  <si>
    <t>Asked PM to check and Close the Ticket</t>
  </si>
  <si>
    <t>Ashwani Gupta</t>
  </si>
  <si>
    <t>Graded Coding Assignment scores</t>
  </si>
  <si>
    <t>Asked for Links</t>
  </si>
  <si>
    <t>Updated Closeable based on Learners response</t>
  </si>
  <si>
    <t>Shubham Das</t>
  </si>
  <si>
    <t>Quiz Week 8 DSA Q3</t>
  </si>
  <si>
    <t>Akkineni Gopichand</t>
  </si>
  <si>
    <t>Lab2 DSA</t>
  </si>
  <si>
    <t>28-Ap-22</t>
  </si>
  <si>
    <t>Grad Cod Assmt 6 score</t>
  </si>
  <si>
    <t>Ashwani/Ashwini</t>
  </si>
  <si>
    <t>Spring MVC Lab-Not able to start TomCat</t>
  </si>
  <si>
    <t>Javed Sadiq Bagwan</t>
  </si>
  <si>
    <t>Requested to SetUp a call with learner</t>
  </si>
  <si>
    <t>Grad Coding Assmt 6</t>
  </si>
  <si>
    <t>Updated Closeable based on Learners response/CLOSED</t>
  </si>
  <si>
    <t>Sumit Gaur</t>
  </si>
  <si>
    <t>Java FOP</t>
  </si>
  <si>
    <t>Updated  that it would be addressed</t>
  </si>
  <si>
    <t>PracticeProblem-StocksProblem</t>
  </si>
  <si>
    <t>5.30 pm to 8.00 pm</t>
  </si>
  <si>
    <t>9.00pm to 10.00pm</t>
  </si>
  <si>
    <t>CRM SpringMVC</t>
  </si>
  <si>
    <t>Javed Bagwan</t>
  </si>
  <si>
    <t>Closed</t>
  </si>
  <si>
    <t>CA. Umesh Kalantri</t>
  </si>
  <si>
    <t>Graded Coding Assmt 3</t>
  </si>
  <si>
    <t>Its all fine one class is named BSTtoSkewedTree.java.java which is not acceptable, gave score since all other logics are correct</t>
  </si>
  <si>
    <t>Dhivya S</t>
  </si>
  <si>
    <t>Good job, but you should upload the complete project with package structure not as raw file</t>
  </si>
  <si>
    <t>Vedant</t>
  </si>
  <si>
    <t>Karthik</t>
  </si>
  <si>
    <t>Vijay Pal Singh Choudhary</t>
  </si>
  <si>
    <t>Anikesh K Baburajan</t>
  </si>
  <si>
    <t xml:space="preserve">49/50 </t>
  </si>
  <si>
    <t>You should use @Override to override methods</t>
  </si>
  <si>
    <t>Clara A</t>
  </si>
  <si>
    <t>Graded Coding Assignment 1</t>
  </si>
  <si>
    <t>Sahithi B</t>
  </si>
  <si>
    <t>Packaging not used aptly also @Override to be used to override methods</t>
  </si>
  <si>
    <t>Saurabh Dhaiya</t>
  </si>
  <si>
    <t>24/50</t>
  </si>
  <si>
    <t>Not implemented aptly AdminClass, Tech Class etc are found in Super Class also and in other ; You have put all Classes in class called Employee , It should be separately properly packaged</t>
  </si>
  <si>
    <t>Ginni Kalyana</t>
  </si>
  <si>
    <t>Formatting Could be better</t>
  </si>
  <si>
    <t>Aryansh Jain</t>
  </si>
  <si>
    <t>33/50</t>
  </si>
  <si>
    <t>Packaging not done aptly; SHould not put all classes in one class</t>
  </si>
  <si>
    <t>Pratik Vijay Mahadik</t>
  </si>
  <si>
    <t>Priyanka</t>
  </si>
  <si>
    <t>MySQL installation</t>
  </si>
  <si>
    <t>Awaiting Info</t>
  </si>
  <si>
    <t>Responded</t>
  </si>
  <si>
    <t>Bethel</t>
  </si>
  <si>
    <t>Vijay Singh</t>
  </si>
  <si>
    <t>Java Installation on ChromeBook</t>
  </si>
  <si>
    <t>Call would be setup</t>
  </si>
  <si>
    <t>Env Variable set up</t>
  </si>
  <si>
    <t>Call Requested</t>
  </si>
  <si>
    <t>Responded &amp; Closeable based on learners response</t>
  </si>
  <si>
    <t>Java - FOP</t>
  </si>
  <si>
    <t>Responded &amp; Closeable based on learners response/CLOSED</t>
  </si>
  <si>
    <t>Vibhuti</t>
  </si>
  <si>
    <t>Java Installation Setup</t>
  </si>
  <si>
    <t>Asked to set Up call Responded with same info</t>
  </si>
  <si>
    <t>Responded &amp; Closeable based on Learners response/CLOSED</t>
  </si>
  <si>
    <t>Graded Coding Assignment 2</t>
  </si>
  <si>
    <t>40/50</t>
  </si>
  <si>
    <t>No solution found for the first question.</t>
  </si>
  <si>
    <t>Sarthak</t>
  </si>
  <si>
    <t>Solution for Q1 not found</t>
  </si>
  <si>
    <t>Kunal Udane</t>
  </si>
  <si>
    <t>32/50</t>
  </si>
  <si>
    <t>Solution for Q1 not found; Merge Sort and Binary Search files both have Merge Sort algorithm but Binary Search algo not found.</t>
  </si>
  <si>
    <t>44/50</t>
  </si>
  <si>
    <t>Separate Packages not maintained, do not name the Class as binarySearch should follow title case as BinarySearch....</t>
  </si>
  <si>
    <t>Priyanka Kesari</t>
  </si>
  <si>
    <t>Lab 2 - Algorithms</t>
  </si>
  <si>
    <t>Good Job but the Currency problem does not pass all testcases</t>
  </si>
  <si>
    <t>17/20</t>
  </si>
  <si>
    <t>Graded Coding Assignment 3</t>
  </si>
  <si>
    <t>Awad</t>
  </si>
  <si>
    <t>Rajratan Kailasrao Raagde</t>
  </si>
  <si>
    <t>Graded Coding Assignment 4</t>
  </si>
  <si>
    <t>Good job, but Q 7 should be for 1000 kms, always meet the requirements, if wanted to check for other conditions, you can add as additional query for the same QUestion</t>
  </si>
  <si>
    <t>4.30pm to 6.30pm</t>
  </si>
  <si>
    <t>RDBMS Q&amp;A</t>
  </si>
  <si>
    <t>Siddharth/Chwetha</t>
  </si>
  <si>
    <t>5.00pm to 5.50</t>
  </si>
  <si>
    <t>Megha/Farhana</t>
  </si>
  <si>
    <t>Haripriya/Suneethi/Ram/Ashim</t>
  </si>
  <si>
    <t>Suneeti</t>
  </si>
  <si>
    <t>Java - Code Execution</t>
  </si>
  <si>
    <t>Assisted thru Call / CLOSED</t>
  </si>
  <si>
    <t>AjaySIngh</t>
  </si>
  <si>
    <t>Asked PM to set up Call</t>
  </si>
  <si>
    <t>JAVA FOP</t>
  </si>
  <si>
    <t>Prashanth Choudhary</t>
  </si>
  <si>
    <t>SpringMVC</t>
  </si>
  <si>
    <t>Sayan Sengupa</t>
  </si>
  <si>
    <t>Quiz</t>
  </si>
  <si>
    <t>Responded that it would be resolved</t>
  </si>
  <si>
    <t>Kesava Reddy Kasi Reddy</t>
  </si>
  <si>
    <t>BST References</t>
  </si>
  <si>
    <t>Mithul Kumar Bhlanai</t>
  </si>
  <si>
    <t>DSA- MergeSort Clarification</t>
  </si>
  <si>
    <t>Asked to be specific and Responded that it would be resolved</t>
  </si>
  <si>
    <t>Responded.</t>
  </si>
  <si>
    <t>Quiz 21TYU DSA</t>
  </si>
  <si>
    <t>Vijay Pal Singh Chaudhary</t>
  </si>
  <si>
    <t>Java FOP Code error</t>
  </si>
  <si>
    <t>Responded &amp; Closeable based on learners response / CLOSED</t>
  </si>
  <si>
    <t>Responded &amp; Closeable based on learners response /CLOSED</t>
  </si>
  <si>
    <t>Lab 4 - DBMS</t>
  </si>
  <si>
    <t>Ayushi Rawat</t>
  </si>
  <si>
    <t>6.35pm to 6.52pm</t>
  </si>
  <si>
    <t>Good job but when overriding base class functions use @Override annotation.</t>
  </si>
  <si>
    <t>Jeyachitra Balaraman</t>
  </si>
  <si>
    <t>TYU-Quiz</t>
  </si>
  <si>
    <t>Responded &amp; Closeable based on learners response/ CLOSED</t>
  </si>
  <si>
    <t>JAVA FOP Code explanation</t>
  </si>
  <si>
    <t>Responded to give code that is to be eplained</t>
  </si>
  <si>
    <t xml:space="preserve">Quiz TYU-Q7 </t>
  </si>
  <si>
    <t>Responded saying that review is in Progress and getting Modified</t>
  </si>
  <si>
    <t>Navya Sharma</t>
  </si>
  <si>
    <t>JAVA FOP Code Error</t>
  </si>
  <si>
    <t>Responded and asked to give code that is to be eplained</t>
  </si>
  <si>
    <t>Responded and asked to give code that has error</t>
  </si>
  <si>
    <t>Responded to give code that is to be eplained+Code was given Responded &amp; Closeable based on learners response</t>
  </si>
  <si>
    <t>Responded to give code that is to be eplained; Code was gven and responded &amp; closeable based on learners response</t>
  </si>
  <si>
    <t>Responded and closeable based on the learners response</t>
  </si>
  <si>
    <t>Week 11 Hibernate</t>
  </si>
  <si>
    <t>You are not supposed to dump all code in 2 files without any Package structure</t>
  </si>
  <si>
    <t>40.5/50</t>
  </si>
  <si>
    <t>Pritam Panda</t>
  </si>
  <si>
    <t>Lab 3 - DSA</t>
  </si>
  <si>
    <t>Mala R Chowdhury</t>
  </si>
  <si>
    <t>Package structure not uploaded in a structured way</t>
  </si>
  <si>
    <t>Sourav Suman</t>
  </si>
  <si>
    <t>Sushma Ephrin E</t>
  </si>
  <si>
    <t>Lab 6 - Spring</t>
  </si>
  <si>
    <t>Devendra Singh Rana</t>
  </si>
  <si>
    <t>ReOpened &amp; Closed</t>
  </si>
  <si>
    <t>CLOSED 5May2022</t>
  </si>
  <si>
    <t>Justine Jose</t>
  </si>
  <si>
    <t>DBMS</t>
  </si>
  <si>
    <t>Graded Coding Assignment 5</t>
  </si>
  <si>
    <t>UI cold have been better...otherwise good job.</t>
  </si>
  <si>
    <t>Responded asked for more clarity</t>
  </si>
  <si>
    <t>Responded 1 part and asked for more clarity on second part</t>
  </si>
  <si>
    <t>2.00 to 3.15pm</t>
  </si>
  <si>
    <t>SpringMVC RestFul</t>
  </si>
  <si>
    <t>Responded/Closed</t>
  </si>
  <si>
    <t>Bhavesh</t>
  </si>
  <si>
    <t>Packaging not followed; you can use @Override when we override a function from base class; Driver class can be in a separate package</t>
  </si>
  <si>
    <t>In Q7 the required distance is 1000kms... 700 kms can be mentioned as alternative since we do not have records, because meeting the requirements is something very important in Software world.</t>
  </si>
  <si>
    <t>Gaddam Susmitha</t>
  </si>
  <si>
    <t>DB configuration details are not found nor the servlet.xml is found, score granted for logical  organization of other elements</t>
  </si>
  <si>
    <t>John Harshith</t>
  </si>
  <si>
    <t>Siddharth Nahar</t>
  </si>
  <si>
    <t>Abhishek Kumar Thakur</t>
  </si>
  <si>
    <t>Please do not change th context context for students and Entities should not be Participant but Student also ServiceImplementation also should be in Service Package only</t>
  </si>
  <si>
    <t>Raju Kumar</t>
  </si>
  <si>
    <t>Sindhu</t>
  </si>
  <si>
    <t>Shruti Agarwal</t>
  </si>
  <si>
    <t>Prework-Quiz</t>
  </si>
  <si>
    <t>Responded saying would address</t>
  </si>
  <si>
    <t>Above comments are not addressed fully, therefore tables are not created properly and subsequent queries are not getting executed, so kindly check each and every query carefully, stilll primary keys are not created in few tables; lot of errors</t>
  </si>
  <si>
    <t>varchar (size) not mentioned ; ProductDetails table is created but when creating foreign key Product_Details is mentioned,.... KIndly do total rework carefully. NOt changing score</t>
  </si>
  <si>
    <t>See comments next cell</t>
  </si>
  <si>
    <t>Gargi</t>
  </si>
  <si>
    <t>Charanpreet</t>
  </si>
  <si>
    <t>Relevant Project Not Uploaded</t>
  </si>
  <si>
    <t>Kshitish Kumar</t>
  </si>
  <si>
    <t>4.00pm to 4.50 pm</t>
  </si>
  <si>
    <t xml:space="preserve">SpringMVC </t>
  </si>
  <si>
    <t>6.00 to 6.45 pm</t>
  </si>
  <si>
    <t>Evaluators Call</t>
  </si>
  <si>
    <t>JK/Ashwani</t>
  </si>
  <si>
    <t>Evaluators-Anuj/Paarth/Akash/Sen</t>
  </si>
  <si>
    <t>2.00 to 2.50</t>
  </si>
  <si>
    <t>All Doubts listed as Justin</t>
  </si>
  <si>
    <t>Shwetha</t>
  </si>
  <si>
    <t>Justin</t>
  </si>
  <si>
    <t>Good that you have used Aspect &amp; Validators but aspect was not required for this project anyways good</t>
  </si>
  <si>
    <t>Madhan Kumar</t>
  </si>
  <si>
    <t>3.15pm to 4.21pm</t>
  </si>
  <si>
    <t>FOP Lab1</t>
  </si>
  <si>
    <t>Gautham</t>
  </si>
  <si>
    <t>TOPIC</t>
  </si>
  <si>
    <t>TIMINGS</t>
  </si>
  <si>
    <t>4.30 to 6.30 pm</t>
  </si>
  <si>
    <t>HTML/CSS</t>
  </si>
  <si>
    <t>Reetham Ghosh</t>
  </si>
  <si>
    <t>Eclipse Installation Path</t>
  </si>
  <si>
    <t>Empty</t>
  </si>
  <si>
    <t>No screenshots made available</t>
  </si>
  <si>
    <t>Suraj</t>
  </si>
  <si>
    <t>Configuration files /jsp s not uploaded.</t>
  </si>
  <si>
    <t>Himani</t>
  </si>
  <si>
    <t>07/8-05-2022</t>
  </si>
  <si>
    <t>Updation is Ok but not uploaded the complete package structure</t>
  </si>
  <si>
    <t>44.5/50</t>
  </si>
  <si>
    <t>Rajat Joshi</t>
  </si>
  <si>
    <t>Only screenshots and pom.xml available</t>
  </si>
  <si>
    <t>Sudeep</t>
  </si>
  <si>
    <t>Uploaded StudentMGmt instead of CRM</t>
  </si>
  <si>
    <t>DAO Layer missing</t>
  </si>
  <si>
    <t xml:space="preserve">Ritesh </t>
  </si>
  <si>
    <t>Good job</t>
  </si>
  <si>
    <t>14/20</t>
  </si>
  <si>
    <t>Not entire project has been uploaded</t>
  </si>
  <si>
    <t>only controller, entity and service classes available other configuration files and UI related stuff not available</t>
  </si>
  <si>
    <t>Sumit Kumar Sharma</t>
  </si>
  <si>
    <t>Good resubmission</t>
  </si>
  <si>
    <t>Lab 6  SpringMVC</t>
  </si>
  <si>
    <t>Project  is not uploaded with Package Structure;Configuration files not available</t>
  </si>
  <si>
    <t>12/20</t>
  </si>
  <si>
    <t>Mallela Nagarjuna Reddy</t>
  </si>
  <si>
    <t>Ritu</t>
  </si>
  <si>
    <t>Not uploaded properly please check files not found</t>
  </si>
  <si>
    <t>You dont need separate controller and service for every operation</t>
  </si>
  <si>
    <t xml:space="preserve">Yogita </t>
  </si>
  <si>
    <t>Rishi</t>
  </si>
  <si>
    <t>31/50</t>
  </si>
  <si>
    <t>K Suhasini</t>
  </si>
  <si>
    <t>Repository/DAO packages missing</t>
  </si>
  <si>
    <t>Except Siddharth &amp; Faizan all Completed upto Row 963</t>
  </si>
  <si>
    <t>Completed on emergeny basis for Ashwani/Ashwini</t>
  </si>
  <si>
    <t>since their students were finishing level</t>
  </si>
  <si>
    <t>Nishant Joshi</t>
  </si>
  <si>
    <t>Java FOP Code</t>
  </si>
  <si>
    <t>Gaurav Kaushik</t>
  </si>
  <si>
    <t>Java Sample Problems list</t>
  </si>
  <si>
    <t>Debopriya Chatterjee</t>
  </si>
  <si>
    <t>Can IntelliJ be used</t>
  </si>
  <si>
    <t>Llist add elements</t>
  </si>
  <si>
    <t xml:space="preserve">Responded asking for the Question and Code </t>
  </si>
  <si>
    <t xml:space="preserve">Asked PM to check with learner and close </t>
  </si>
  <si>
    <t>Suraj Das</t>
  </si>
  <si>
    <t>Java-FOP Scanner related</t>
  </si>
  <si>
    <t>Asked for more clarity an finally Responded and closeable based on the learners response</t>
  </si>
  <si>
    <t>Shreejit Sanjay Jadhav</t>
  </si>
  <si>
    <t>SANTANU HAZARIKA</t>
  </si>
  <si>
    <t>CLOSED with 207016</t>
  </si>
  <si>
    <t>Java - FOP Code execution</t>
  </si>
  <si>
    <t>4.00 pm to 6.45pm</t>
  </si>
  <si>
    <t>VashishtKannan</t>
  </si>
  <si>
    <t>12.30pm to 1.00pm</t>
  </si>
  <si>
    <t>Rakesh</t>
  </si>
  <si>
    <t>Sunil/Harshit/Shaleen/Chandra/</t>
  </si>
  <si>
    <t>Praveen</t>
  </si>
  <si>
    <t>Packaging Wrong/Driver class wrong</t>
  </si>
  <si>
    <t>Frontend JavaScript - Graded Coding Assignment</t>
  </si>
  <si>
    <t>LAB 2 - Algorithms</t>
  </si>
  <si>
    <t>Frontend Graded Coding Assignment 3</t>
  </si>
  <si>
    <t>some tests fail</t>
  </si>
  <si>
    <t>Time slot to be given is 10 seconds as per requirement it should be 60 seconds and calculation seem to be wrong for 10 secs when typed few 6 words within 10 seconds it shows wpm as 7 logic needs to be checked</t>
  </si>
  <si>
    <t>Sasidaran J A</t>
  </si>
  <si>
    <t>Indentation could have been better</t>
  </si>
  <si>
    <t>Indentation could have been better; but errors not shown also cpm not shown.</t>
  </si>
  <si>
    <t>It does not allow backspace, also after one sentence is completed it should show shuffled sentences which is not happening, formatting Indentation could have been better.</t>
  </si>
  <si>
    <t>Soumalya</t>
  </si>
  <si>
    <t>WPM and CPM not shown also sentences to be shorter and need to keep appearing once the sentence is over. indentation could have been better</t>
  </si>
  <si>
    <t>Formatting could have been better by reducing unnecessary line spacings. otherwise good job.</t>
  </si>
  <si>
    <t>Balasubramonian</t>
  </si>
  <si>
    <t xml:space="preserve">Did not package it aptly, why so many other non relevant files are bundled in one folder </t>
  </si>
  <si>
    <t>Tanya Mehta</t>
  </si>
  <si>
    <t>Ayush Mer</t>
  </si>
  <si>
    <t>Rohina</t>
  </si>
  <si>
    <t>Pratik nanda</t>
  </si>
  <si>
    <t>Bharat Vasireddy</t>
  </si>
  <si>
    <t>38.5/50</t>
  </si>
  <si>
    <t>Before the sentence is typed the sentence disappears, it should change after once completes typing the sentence, requirement deviated and it starts showing the results without even giving chance for a person to continue.</t>
  </si>
  <si>
    <t>Restart option to be given and also the sentences should be short which should keep changing once the sentence is typed, the backspace option should be provided. requirements deviated slightly.</t>
  </si>
  <si>
    <t>43.5/50</t>
  </si>
  <si>
    <t>Sentences should keep changing and to be short , but wpm and cpm are not shown.</t>
  </si>
  <si>
    <t>Sentences should not disappear character by character, it should stay until he finishes, then it should change.</t>
  </si>
  <si>
    <t>877 to 898 lot of similarities</t>
  </si>
  <si>
    <t>Natraj</t>
  </si>
  <si>
    <t>LAB 1 - OOPs</t>
  </si>
  <si>
    <t>Could have placed in proper packages, all are mixed up in 1 folder.</t>
  </si>
  <si>
    <t>Wrong project uploaded, should upload Departments[Admin, Tech, HR]  project instead of credentialsGenerator Project</t>
  </si>
  <si>
    <t>Java - Eclipse issue</t>
  </si>
  <si>
    <t>Vijay Singh Choudhary</t>
  </si>
  <si>
    <t>Omkar Rajaram Chorghe</t>
  </si>
  <si>
    <t>FrontEnd Lab HTML &amp; CSS</t>
  </si>
  <si>
    <t>Valid comments but could increase score</t>
  </si>
  <si>
    <t>5 to 11/20</t>
  </si>
  <si>
    <t>Rajesh Ranjan</t>
  </si>
  <si>
    <t>Hinglaj Tanwar</t>
  </si>
  <si>
    <t>Joy Rahul Furtado</t>
  </si>
  <si>
    <t>Since we didn’t have more nos</t>
  </si>
  <si>
    <t>evaluated 20/20 too</t>
  </si>
  <si>
    <t>Akshat Gupta</t>
  </si>
  <si>
    <t>JinuMol</t>
  </si>
  <si>
    <t>Nan Htet</t>
  </si>
  <si>
    <t>16/20</t>
  </si>
  <si>
    <t>9.00 to 10.45</t>
  </si>
  <si>
    <t>Spring MVC</t>
  </si>
  <si>
    <t>Job Oriented Course - 3 tracks</t>
  </si>
  <si>
    <t>Java-FOP doubts/InstallationsSRS</t>
  </si>
  <si>
    <t>5.00pm to 5.30 pm</t>
  </si>
  <si>
    <t>6.00 pm to 6.45pm</t>
  </si>
  <si>
    <t>CEO s Connect</t>
  </si>
  <si>
    <t>March 2022 Joinees</t>
  </si>
  <si>
    <t>Mohan Lakham Raju</t>
  </si>
  <si>
    <t>Vikram Prabhu Sampagaon</t>
  </si>
  <si>
    <t>10/20</t>
  </si>
  <si>
    <t>Manju SoundarRajan</t>
  </si>
  <si>
    <t>Abhishek Surekha</t>
  </si>
  <si>
    <t>Sushma Yadav</t>
  </si>
  <si>
    <t>Anand Vijay</t>
  </si>
  <si>
    <t>Prabhat Ranjan Vidhyarthi</t>
  </si>
  <si>
    <t>Aniket Sharma</t>
  </si>
  <si>
    <t>Rectified &amp; shared Modified Project; Closeable based on learners response</t>
  </si>
  <si>
    <t>Ramakrishnan</t>
  </si>
  <si>
    <t>12-May-222</t>
  </si>
  <si>
    <t>OmkarNale</t>
  </si>
  <si>
    <t>Lab2-Java FOP</t>
  </si>
  <si>
    <t>Problem 1 is not giving output as per the need, second one is working aptly.</t>
  </si>
  <si>
    <t>Janani Balaji</t>
  </si>
  <si>
    <t>Prework-Upload deadline etc</t>
  </si>
  <si>
    <t>Responded internally</t>
  </si>
  <si>
    <t>4.00pm to 4.40pm</t>
  </si>
  <si>
    <t>Team Meet</t>
  </si>
  <si>
    <t>Sunil</t>
  </si>
  <si>
    <t>Harsh/Neelam/Chandra</t>
  </si>
  <si>
    <t>ReOpened Responded and closeable based on the learners response</t>
  </si>
  <si>
    <t>Week 10 Question 6</t>
  </si>
  <si>
    <t>Kishore Kumar Rajani</t>
  </si>
  <si>
    <t>Shashank Shukla</t>
  </si>
  <si>
    <t>Assignment Score Related</t>
  </si>
  <si>
    <t>Asked for Grader Link</t>
  </si>
  <si>
    <t>Ashmita Singh</t>
  </si>
  <si>
    <t>Neha Kumari</t>
  </si>
  <si>
    <t>Mrunal</t>
  </si>
  <si>
    <t>Currency Problem solution not found and the Transaction problem is not working as per the requirement</t>
  </si>
  <si>
    <t>Albert</t>
  </si>
  <si>
    <t>Already evaluated</t>
  </si>
  <si>
    <t>5/20</t>
  </si>
  <si>
    <t>Rashmi Ranjan</t>
  </si>
  <si>
    <t>Already Evaluated</t>
  </si>
  <si>
    <t>Aditya Kumar</t>
  </si>
  <si>
    <t>Asked for call</t>
  </si>
  <si>
    <t>Ankush Kanekar</t>
  </si>
  <si>
    <t>Saurabh Yadav</t>
  </si>
  <si>
    <t>Rajesh H</t>
  </si>
  <si>
    <t>Lab 5 - Spring_MVC</t>
  </si>
  <si>
    <t>REPO EMPTY</t>
  </si>
  <si>
    <t>Kapil Kumar Panda</t>
  </si>
  <si>
    <t>Could have included dao layer.</t>
  </si>
  <si>
    <t>Bhagya Kannur</t>
  </si>
  <si>
    <t>Not Complete Project is uploaded with the Full Package structure , Controller class, Service Interface are all missing, configuration file is missing; all screenshots are not shared, please check and upload fully.</t>
  </si>
  <si>
    <t>Saatvat Gupta</t>
  </si>
  <si>
    <t>Ok now files are available , always put it in packages and upload the complete structure</t>
  </si>
  <si>
    <t>Saatwat Gupta</t>
  </si>
  <si>
    <t>Assignbment Score Related</t>
  </si>
  <si>
    <t>Immadi Meher Charit</t>
  </si>
  <si>
    <t>Already done</t>
  </si>
  <si>
    <t>Debaditya Chatterjee</t>
  </si>
  <si>
    <t>You do not need jsp s if Restful service is getting created. /403 path is not defined</t>
  </si>
  <si>
    <t>/403 page not defined otherwise Good job</t>
  </si>
  <si>
    <t>UPTO Row981 13 May 2022</t>
  </si>
  <si>
    <t>41.5/50</t>
  </si>
  <si>
    <t>Super department not to contain main function; main not to be in 2 places; when inheriting classes use @Override annotation to override methods; Packaging to be better</t>
  </si>
  <si>
    <t>Responded and closeable based on the learners response/ CLOSED</t>
  </si>
  <si>
    <t>Eclipse Installation</t>
  </si>
  <si>
    <t>Shantanu</t>
  </si>
  <si>
    <t>Smriti Sinha</t>
  </si>
  <si>
    <t>Installation Eclipse</t>
  </si>
  <si>
    <t>Asked to go thru the steps and come back</t>
  </si>
  <si>
    <t>Bhawana Gupta</t>
  </si>
  <si>
    <t>FOP Java</t>
  </si>
  <si>
    <t>Asked to be more specific on issue</t>
  </si>
  <si>
    <t>Nishtha Pradhan</t>
  </si>
  <si>
    <t>Java  basics</t>
  </si>
  <si>
    <t>Nandita</t>
  </si>
  <si>
    <t>Quiz10Graded Q5</t>
  </si>
  <si>
    <t>Zainab</t>
  </si>
  <si>
    <t xml:space="preserve">Responded and Cloaseable </t>
  </si>
  <si>
    <t>If needed call need to be set up</t>
  </si>
  <si>
    <t>PHIBANSYRPAI WAHLANG</t>
  </si>
  <si>
    <t>Asked for Call</t>
  </si>
  <si>
    <t>Responded and closeable based on the learners response- CLOSED</t>
  </si>
  <si>
    <r>
      <t xml:space="preserve">Responded and closeable based on the learners response </t>
    </r>
    <r>
      <rPr>
        <b/>
        <sz val="11"/>
        <color rgb="FFFF0000"/>
        <rFont val="Calibri"/>
        <family val="2"/>
        <scheme val="minor"/>
      </rPr>
      <t>IN DISCUSSION</t>
    </r>
  </si>
  <si>
    <t>ASKED TO SETUP A CALL</t>
  </si>
  <si>
    <t>Java-GIT</t>
  </si>
  <si>
    <t>4.30 to 7.00 pm</t>
  </si>
  <si>
    <t>2.00pm to 3.00pm</t>
  </si>
  <si>
    <t>GIT+Mysql Installation</t>
  </si>
  <si>
    <t>Goutham</t>
  </si>
  <si>
    <t>Anubhab Gupta</t>
  </si>
  <si>
    <t>Asked to give info</t>
  </si>
  <si>
    <t>Pramod P</t>
  </si>
  <si>
    <t>Need to set up a Call</t>
  </si>
  <si>
    <t>Mehidi Ameen</t>
  </si>
  <si>
    <t>Shantanu Hazarika</t>
  </si>
  <si>
    <t>Ashutosh Tripathi</t>
  </si>
  <si>
    <t>ReOpened again Responded and closeable based on the learners response</t>
  </si>
  <si>
    <t>Md Zubair Farooqui</t>
  </si>
  <si>
    <t>11.00 to 11.30</t>
  </si>
  <si>
    <t>Weekly Meet</t>
  </si>
  <si>
    <t>Harsh/Neelam/Chandra/Garima/Aditi</t>
  </si>
  <si>
    <t>Adhoc call</t>
  </si>
  <si>
    <t>On Quiz Question 10 week</t>
  </si>
  <si>
    <t>Sushanth</t>
  </si>
  <si>
    <t>Chandra Half an hour</t>
  </si>
  <si>
    <t>Sushanths RDBMS discussion with Mentor</t>
  </si>
  <si>
    <t>Mentors</t>
  </si>
  <si>
    <t>8.45 to 10.30</t>
  </si>
  <si>
    <t>Zainab Khan SpringMVC</t>
  </si>
  <si>
    <t>Chandra</t>
  </si>
  <si>
    <t>ZainabKhan PM Ashwani</t>
  </si>
  <si>
    <t>HTML-CSS</t>
  </si>
  <si>
    <t>6.00 pm to 8.00 pm</t>
  </si>
  <si>
    <t>Ramakrishna Call - Java issue</t>
  </si>
  <si>
    <t>Call was set up and Resolved - CLOSED</t>
  </si>
  <si>
    <t>12.00pm to 12.30</t>
  </si>
  <si>
    <r>
      <rPr>
        <b/>
        <strike/>
        <sz val="11"/>
        <color theme="1"/>
        <rFont val="Calibri"/>
        <family val="2"/>
        <scheme val="minor"/>
      </rPr>
      <t xml:space="preserve">CLOSED </t>
    </r>
    <r>
      <rPr>
        <b/>
        <sz val="11"/>
        <color theme="1"/>
        <rFont val="Calibri"/>
        <family val="2"/>
        <scheme val="minor"/>
      </rPr>
      <t xml:space="preserve"> Re-CLOSED</t>
    </r>
  </si>
  <si>
    <t>1.00pm to 1.30 pm</t>
  </si>
  <si>
    <t>Rakeshs Call On BootCampCourse</t>
  </si>
  <si>
    <t>Sumeet Nande</t>
  </si>
  <si>
    <t>2.30pm to 3.50 pm</t>
  </si>
  <si>
    <t>Student call eclipse/java/git</t>
  </si>
  <si>
    <t>Chandra/Megha</t>
  </si>
  <si>
    <t>Shantanu/Vani/Anubhab/Nishant</t>
  </si>
  <si>
    <t>3.50pm to 4.30pm</t>
  </si>
  <si>
    <t>StudentCall MySQL</t>
  </si>
  <si>
    <t>Sushanth/Chandra</t>
  </si>
  <si>
    <t>Aditi</t>
  </si>
  <si>
    <t>4.30pm to 5.15</t>
  </si>
  <si>
    <t>BootCamp Meet</t>
  </si>
  <si>
    <t>Harshit/Sunil/Shaleem/Chandra</t>
  </si>
  <si>
    <t>Asked To Set Up Call</t>
  </si>
  <si>
    <t>Block Chain Prework</t>
  </si>
  <si>
    <t>Hibernate</t>
  </si>
  <si>
    <t>Ganesh Artyan</t>
  </si>
  <si>
    <t>Mac-eclipse/git installn</t>
  </si>
  <si>
    <t>Niladri Debnath</t>
  </si>
  <si>
    <t>Eclipse Java</t>
  </si>
  <si>
    <t xml:space="preserve">Asked for Call </t>
  </si>
  <si>
    <t>Satyadeep Sharma</t>
  </si>
  <si>
    <t>Call scheduled - CLOSED</t>
  </si>
  <si>
    <t>Responded and closeable based on the learners response CLOSED</t>
  </si>
  <si>
    <t>Hibernate issue</t>
  </si>
  <si>
    <t>11.00 am</t>
  </si>
  <si>
    <t>Hibernate Error</t>
  </si>
  <si>
    <t>6.00pm to 7.30 pm</t>
  </si>
  <si>
    <t>Activity</t>
  </si>
  <si>
    <t>CALL</t>
  </si>
  <si>
    <t>Session on HTML-CSS Graded Assmt</t>
  </si>
  <si>
    <t>Needy Students</t>
  </si>
  <si>
    <t>Pawan Kumar Ponnal</t>
  </si>
  <si>
    <t>5.15pm to 5.37</t>
  </si>
  <si>
    <t>Student Call JDBC</t>
  </si>
  <si>
    <t>Pramod</t>
  </si>
  <si>
    <t>Asked More Info</t>
  </si>
  <si>
    <t>Abhiram</t>
  </si>
  <si>
    <t>Asked for a Call SetUp</t>
  </si>
  <si>
    <t>Helped Through Call onn18 May CLOSED</t>
  </si>
  <si>
    <t>Vishnu Prasad</t>
  </si>
  <si>
    <t>Asked him to upload Project and share link to check</t>
  </si>
  <si>
    <t>Jaseel TMC</t>
  </si>
  <si>
    <t>Databases &amp; ORM</t>
  </si>
  <si>
    <t>Responded and closeable based on the learners response-CLOSED</t>
  </si>
  <si>
    <t>11.00 to 11.20</t>
  </si>
  <si>
    <t>Student Call On Hibernate</t>
  </si>
  <si>
    <t>Satyadeep - Student could not share deferred call</t>
  </si>
  <si>
    <t>Responded By Prog Off</t>
  </si>
  <si>
    <t>Wahlang</t>
  </si>
  <si>
    <t>Lab1 FOP</t>
  </si>
  <si>
    <t>Packaging could be better and Employee class should be separate , EmployeeId cannot be a class name.</t>
  </si>
  <si>
    <t>Jayanta Bishnu Sen</t>
  </si>
  <si>
    <t>Lab 3 DSA</t>
  </si>
  <si>
    <t>Sachin Abhale</t>
  </si>
  <si>
    <t>Java FOP-Code error</t>
  </si>
  <si>
    <t>TO CHECK</t>
  </si>
  <si>
    <t>Already Checked By Program Office And Updated</t>
  </si>
  <si>
    <t>Albert Abraham</t>
  </si>
  <si>
    <t>Valid Score</t>
  </si>
  <si>
    <t>Arun Anbazhagan</t>
  </si>
  <si>
    <t xml:space="preserve">Responded and closeable based on the learners response </t>
  </si>
  <si>
    <t>Responded but need to Update Score in Grader</t>
  </si>
  <si>
    <t>Paras Ashra</t>
  </si>
  <si>
    <t>15/20</t>
  </si>
  <si>
    <t>Even for the sum for which the pair is available , it says not existing</t>
  </si>
  <si>
    <t>Root is 40 (n) and searching 40 * 2(2 *n) gives the result aptly, increasing the score</t>
  </si>
  <si>
    <t>18/20 to 20/20</t>
  </si>
  <si>
    <t>4.30pm to 4.44pm</t>
  </si>
  <si>
    <t>Student Call On Java Code/Eclipse</t>
  </si>
  <si>
    <t>Farhana</t>
  </si>
  <si>
    <t>JeyaChitraBalaraman</t>
  </si>
  <si>
    <t>18/20 to 19/20</t>
  </si>
  <si>
    <t>Increased score for minor issue</t>
  </si>
  <si>
    <t>Baskar</t>
  </si>
  <si>
    <t>Valid Comments:Lot of Compile time errors need to to upload rectified Project</t>
  </si>
  <si>
    <t>5.00pm to 5.18pm</t>
  </si>
  <si>
    <t>Student Call</t>
  </si>
  <si>
    <t>Hibernate Project Related</t>
  </si>
  <si>
    <t>Asked to upload and share link</t>
  </si>
  <si>
    <t>RESPONDED</t>
  </si>
  <si>
    <t>Assisted Thru Call</t>
  </si>
  <si>
    <t>Soumyadip Jana</t>
  </si>
  <si>
    <t>Had to change scores for few students and the comments given were not found to be of good taste- comments to be less harsher and consider sensitivity of the learners.</t>
  </si>
  <si>
    <t>Graded Coding AssignmentDSA2</t>
  </si>
  <si>
    <t>Prog1 &amp; 2 has compilation errors</t>
  </si>
  <si>
    <t>35/50</t>
  </si>
  <si>
    <t>NandiniAggarwal</t>
  </si>
  <si>
    <t>25/50</t>
  </si>
  <si>
    <t>Q1 not giving correct ans for all inputs</t>
  </si>
  <si>
    <t>Prabhat Ranjan</t>
  </si>
  <si>
    <t>Ashwini Dalwaipattan</t>
  </si>
  <si>
    <t>Baskar Balasoudjanane</t>
  </si>
  <si>
    <t>InValid Comments  Both the apps are giving outputs appropriately and no exception found for 3 -312, enhancing the score</t>
  </si>
  <si>
    <t>25/50 to 50/50</t>
  </si>
  <si>
    <t>But Student has given new link on May 20 this comment was earlier one</t>
  </si>
  <si>
    <t>Amol Barbatkat</t>
  </si>
  <si>
    <t>Shubham Bhawsar</t>
  </si>
  <si>
    <t>Manjunath Patil</t>
  </si>
  <si>
    <t>30/50 to 40/50</t>
  </si>
  <si>
    <t>Yes needs to rectify  the Project but can give some score for the logic applied, enhancing the score.</t>
  </si>
  <si>
    <t>Prajakta Chaudhari</t>
  </si>
  <si>
    <t>30/50 to 38/50</t>
  </si>
  <si>
    <t>True, but code is written, learner needs to check the logic, we can give some score for the effort put....enhancing score</t>
  </si>
  <si>
    <t>Pratikshit Chaudhary</t>
  </si>
  <si>
    <t>When a Person has not given the solution : 0</t>
  </si>
  <si>
    <t>When a Person has given the solution but with lot of compile time errors : we can give 10-15% score for the effort</t>
  </si>
  <si>
    <t>When a person has given the solution it works but gives errors in some test cases we can give 75%</t>
  </si>
  <si>
    <t>When a person has given the solution it does work perfectly with all test cases passing 100%</t>
  </si>
  <si>
    <t>Mostly Good evaluation, but in some situations balancing act can be done. For example let us not treat a learner who has not given the solution at all and the learner who has put effort in writing the code but he has logical issue in his code, both of them cannot be treated in the same way and need not give 0 for both. For a person who has put effort for the code but may be its running also in some cases we can give some score .</t>
  </si>
  <si>
    <t>Graded Coding Assignment1 Html/CSS</t>
  </si>
  <si>
    <t>Shubham Butle</t>
  </si>
  <si>
    <t>Sushma Ephrin</t>
  </si>
  <si>
    <t>48 to 50/50</t>
  </si>
  <si>
    <t>Indentation is OK</t>
  </si>
  <si>
    <t>NanHtet</t>
  </si>
  <si>
    <t>Jai Kamlesh Jain</t>
  </si>
  <si>
    <t>Mostly Valid but indentation is Ok pardonable spacing increased score from 4 to 5</t>
  </si>
  <si>
    <t>45/50 to 46/50</t>
  </si>
  <si>
    <t>Zainab Khan</t>
  </si>
  <si>
    <t>36/50</t>
  </si>
  <si>
    <t>Learner Did not Respond</t>
  </si>
  <si>
    <t>Except Indenting others valid</t>
  </si>
  <si>
    <t>Ravalika Gandla</t>
  </si>
  <si>
    <t>Asked to upload error snapshots</t>
  </si>
  <si>
    <t>Ayush Kumar</t>
  </si>
  <si>
    <t>Learner responded to close the ticket</t>
  </si>
  <si>
    <t>Asked to upload error snapshots: Responded after checking Project  and closeable based on the learners response</t>
  </si>
  <si>
    <t xml:space="preserve">Asked to upload error snapshots: </t>
  </si>
  <si>
    <t xml:space="preserve">Good Evaluation; But for indentation and Spacing do not have to cut scores just for 1 line spacing, 1 line spacing is good for readability; but too much of spacing is not ok,for which we can reduce marks </t>
  </si>
  <si>
    <t>18/50</t>
  </si>
  <si>
    <t>41/50</t>
  </si>
  <si>
    <t>Saradha</t>
  </si>
  <si>
    <t>12/50</t>
  </si>
  <si>
    <t>Sandeep Sharma</t>
  </si>
  <si>
    <t>42.5/50</t>
  </si>
  <si>
    <t>Sagar Shinde</t>
  </si>
  <si>
    <t>Arun Shivaprasanna</t>
  </si>
  <si>
    <t>Shubham Kumar Shukla</t>
  </si>
  <si>
    <t>Akash Kumar Pal</t>
  </si>
  <si>
    <t>C&lt;LOSED</t>
  </si>
  <si>
    <t>Vishal Kumar Agarwal</t>
  </si>
  <si>
    <t>Valid Comments but needs to more clear</t>
  </si>
  <si>
    <t>Amar Singh Baghel</t>
  </si>
  <si>
    <t>Covid Care and Diabetes sections are there but not properly formatted; Animation section is there but slightly deviated</t>
  </si>
  <si>
    <t>15 to 24/50</t>
  </si>
  <si>
    <t xml:space="preserve">Sathyanarayana </t>
  </si>
  <si>
    <t>LabTest Page image not sticky not mentioned</t>
  </si>
  <si>
    <t>48 to 44/50</t>
  </si>
  <si>
    <t>Image in LabTest Page not sticky</t>
  </si>
  <si>
    <t>Ritu Maria Joy</t>
  </si>
  <si>
    <t>KarthikeyanBalraj</t>
  </si>
  <si>
    <t>LabTest Page not Ok in terms of Responsiveness</t>
  </si>
  <si>
    <t>LabTest not fully implemented with responsiveness</t>
  </si>
  <si>
    <t>48 to 45.5/50</t>
  </si>
  <si>
    <t>Sakshi Santhosh</t>
  </si>
  <si>
    <t xml:space="preserve">Image in LabTest page not sticky </t>
  </si>
  <si>
    <t>48 to 46/50</t>
  </si>
  <si>
    <t>Evaluation Ok but not evaluated with complete precision , in many places mistakes have not been identified aptly.</t>
  </si>
  <si>
    <t>Rohith VenuGopalan</t>
  </si>
  <si>
    <t xml:space="preserve"> Responded after checking Project  and closeable based on the learners response</t>
  </si>
  <si>
    <t>Eclipse issue</t>
  </si>
  <si>
    <t>Chinna Raja Reddy</t>
  </si>
  <si>
    <t>Requested for a Call</t>
  </si>
  <si>
    <t>Amarttyajit</t>
  </si>
  <si>
    <t>Rucha Jani</t>
  </si>
  <si>
    <t>Row982</t>
  </si>
  <si>
    <t>Service Implementation not there;Controller is empty</t>
  </si>
  <si>
    <t>Good Job 403 page could have been mapped</t>
  </si>
  <si>
    <t>Manish Sharma</t>
  </si>
  <si>
    <t>Vaishnavi Sharma</t>
  </si>
  <si>
    <t>Anantram Patel</t>
  </si>
  <si>
    <t>The Balanced Bracket Problem needs to be checked again even for balanced brackets it says not balanced.</t>
  </si>
  <si>
    <t>Udaya Sree</t>
  </si>
  <si>
    <t>Aditya Kumar Ojha</t>
  </si>
  <si>
    <t>Lab 2 - DSA</t>
  </si>
  <si>
    <t>Dhanya KS</t>
  </si>
  <si>
    <t>Packaging to be aptly followed</t>
  </si>
  <si>
    <t>Lab3 should Have Balanced Brackets and find pair for Sum in BST you have uplaoded a different Project , pl check</t>
  </si>
  <si>
    <t>Row 994</t>
  </si>
  <si>
    <t>Ok Packaging structure to be more apt otherwise Ok,</t>
  </si>
  <si>
    <t>Gautam Popli</t>
  </si>
  <si>
    <t>Please check FOP Lab1 is email&amp;Credentials related app , you have uploaded the wrong APP</t>
  </si>
  <si>
    <t>Row 991</t>
  </si>
  <si>
    <t>Graded Coding Assignment 1 - FOP</t>
  </si>
  <si>
    <t>Shriram</t>
  </si>
  <si>
    <t>Do not use the class name in Plural form like AdminDepartments etc. otherwise good job</t>
  </si>
  <si>
    <t>You do not have to place each file in a separate URL, actually it has to be under one URl one Project , under which different packages and classess accordingly, otherwise Good job</t>
  </si>
  <si>
    <t>Lab 1 - FOP</t>
  </si>
  <si>
    <t>MitulKumar Bhalani</t>
  </si>
  <si>
    <t>Vikash Kumar Verma</t>
  </si>
  <si>
    <t>Graded Coding Assignment 1 FED</t>
  </si>
  <si>
    <t>Fgiven apt comments individually to sub tasks</t>
  </si>
  <si>
    <t>Sachin Rathod</t>
  </si>
  <si>
    <t>LAB 2 - DSA</t>
  </si>
  <si>
    <t>Transaction Problem does not give output as per requirement and Currency Problem-solution has compile time error</t>
  </si>
  <si>
    <t>Chandra shekhar bhatt</t>
  </si>
  <si>
    <t>Graded Coding Assignment 1-FOP</t>
  </si>
  <si>
    <t>Given individual comments</t>
  </si>
  <si>
    <t>Lab 1 - HTML and CSS</t>
  </si>
  <si>
    <t>5.00 to 7.30pm</t>
  </si>
  <si>
    <t>In Bar Chart the bar for 40% animates late.</t>
  </si>
  <si>
    <t>Yogita Sharma</t>
  </si>
  <si>
    <t>In Sub Menu app, the sub menu should have a background and it should change when hovered.</t>
  </si>
  <si>
    <t>In the Navigation Bar submenu should be having a background color and when hovered should change to a dif color and the BarChart should have contrasting colors on the animated part and the background</t>
  </si>
  <si>
    <t>Upamaka</t>
  </si>
  <si>
    <t>Neha</t>
  </si>
  <si>
    <t>Good job but the Barchart should be aligned in the center</t>
  </si>
  <si>
    <t>Suryank</t>
  </si>
  <si>
    <t>Saurabh</t>
  </si>
  <si>
    <t>Ragini Seth</t>
  </si>
  <si>
    <t>Good Updation</t>
  </si>
  <si>
    <t>Query 7 is for 1000 kms not 700 kms, even if records not found first we need to meet the requirements as an extra query we can add others; In Query 8 even source and destinations can be included to make it fool proof; Otherwise good job</t>
  </si>
  <si>
    <t>Javed Sadik Bagwan</t>
  </si>
  <si>
    <t>You could have beautified the UI a bit</t>
  </si>
  <si>
    <t>Screenshots not provided</t>
  </si>
  <si>
    <t>Kindly Upload the Complete Project with all the files intact , packages not seen an the apt way and all necessary files of the project are not available</t>
  </si>
  <si>
    <t>Row 1001</t>
  </si>
  <si>
    <t>User/Role Entities Missing and Authorities not returned through getAuthorities function of class implementing UserDetails; It would not work without these.</t>
  </si>
  <si>
    <t>Row 984</t>
  </si>
  <si>
    <t>CLOSED after Call</t>
  </si>
  <si>
    <t>Please upload entire Project with the entire Project structure along with packages, it should not be loosely packed files</t>
  </si>
  <si>
    <t>Row 997</t>
  </si>
  <si>
    <t>User should not begiven permission to add</t>
  </si>
  <si>
    <t>SalinPaul Valooran</t>
  </si>
  <si>
    <t>Asked more details</t>
  </si>
  <si>
    <t>8.30pm to 8.50pm</t>
  </si>
  <si>
    <t>Pawan Vannam Hibernate</t>
  </si>
  <si>
    <t xml:space="preserve">SRs </t>
  </si>
  <si>
    <t>ADHOC Evaluation</t>
  </si>
  <si>
    <t>Reviews Quiz 13 Week Graded</t>
  </si>
  <si>
    <t>Lab 5 - Spring</t>
  </si>
  <si>
    <t>Row 1014</t>
  </si>
  <si>
    <t>REPO is empty</t>
  </si>
  <si>
    <t>Varun Vasudev</t>
  </si>
  <si>
    <t>Frontend Lab - Advanvced JavaScript</t>
  </si>
  <si>
    <t>UPTO Row1034 24 May 2022</t>
  </si>
  <si>
    <t>5.00pm to 8.30pm</t>
  </si>
  <si>
    <t>Anuj Sharma</t>
  </si>
  <si>
    <t>Java Code Issue</t>
  </si>
  <si>
    <t xml:space="preserve"> Responded and closeable based on the learners response</t>
  </si>
  <si>
    <t>Shivan Chippa</t>
  </si>
  <si>
    <t>Shivani Chippa</t>
  </si>
  <si>
    <t>Java Code issue</t>
  </si>
  <si>
    <t>Respoinded</t>
  </si>
  <si>
    <t>Pratiskhit</t>
  </si>
  <si>
    <t>Java Code  issue</t>
  </si>
  <si>
    <t>Vignesh Raghavan</t>
  </si>
  <si>
    <t>Hibernate Issue</t>
  </si>
  <si>
    <t>Hibernate Understanding</t>
  </si>
  <si>
    <t>SQL-Rdbms Understanding</t>
  </si>
  <si>
    <t>Responded to come back with more proof of attemp</t>
  </si>
  <si>
    <t>Took a Call and Responded and closeable based on the learners response CLOSED</t>
  </si>
  <si>
    <t xml:space="preserve"> Responded and closeable based on the learners response CLOSED</t>
  </si>
  <si>
    <t>Sanjay Kumar Ganguly</t>
  </si>
  <si>
    <t xml:space="preserve">Took a Call and Responded and closeable based on the learners response </t>
  </si>
  <si>
    <t>Helped Thru Call</t>
  </si>
  <si>
    <t>FED HtmlCSS assgmt score</t>
  </si>
  <si>
    <t>Reopened :Call was asked</t>
  </si>
  <si>
    <t>7.00pm to 7.22pm</t>
  </si>
  <si>
    <t>ChinnaRajaReddy</t>
  </si>
  <si>
    <t>2.00pm to 2.30pm</t>
  </si>
  <si>
    <t>Call with Jayanta Bishnun Sen</t>
  </si>
  <si>
    <t>JK</t>
  </si>
  <si>
    <t>4.50pm to 5.40pm</t>
  </si>
  <si>
    <t>Call with PowerSanjayKumarFanguly</t>
  </si>
  <si>
    <t>Responded with Notes</t>
  </si>
  <si>
    <t>26-May-22</t>
  </si>
  <si>
    <t>SRs</t>
  </si>
  <si>
    <t>Reviews</t>
  </si>
  <si>
    <t>Calls</t>
  </si>
  <si>
    <t>Connect with Harshith New Course</t>
  </si>
  <si>
    <t>Connect with Siddharth - Eclipse installation</t>
  </si>
  <si>
    <t>Pending-Justin+Rajendra+Vashisht</t>
  </si>
  <si>
    <t>PrabhatRanjan</t>
  </si>
  <si>
    <t>Ganesh Aryan</t>
  </si>
  <si>
    <t>Niladri</t>
  </si>
  <si>
    <t>Rohit</t>
  </si>
  <si>
    <t>Closeable</t>
  </si>
  <si>
    <t>Brahm Prakash Mishra</t>
  </si>
  <si>
    <t>Java Reference</t>
  </si>
  <si>
    <t>Sowmya</t>
  </si>
  <si>
    <t>Avanti Khandalkar</t>
  </si>
  <si>
    <t>SQL-Rdbms Syntax issue</t>
  </si>
  <si>
    <t>Chiranjib</t>
  </si>
  <si>
    <t>Java-Code error</t>
  </si>
  <si>
    <t>Quiz of HibernateOne-Many</t>
  </si>
  <si>
    <t>Asked for more details--- Responded and closeable based on the learners response</t>
  </si>
  <si>
    <t>CLOSED:REOPENED-&gt;CLOSED</t>
  </si>
  <si>
    <t>CLOSED-After Call</t>
  </si>
  <si>
    <t>HTML-Positioning</t>
  </si>
  <si>
    <t>Nagesh Narayan PAI</t>
  </si>
  <si>
    <t>RE-CHECK</t>
  </si>
  <si>
    <t>3.00pm to 3.40PM</t>
  </si>
  <si>
    <t>Call With Kinkar Kishore</t>
  </si>
  <si>
    <t>SQL Procedure+ORM(for Orm asked to go thru resolution and come back)\</t>
  </si>
  <si>
    <t>QUIZ related</t>
  </si>
  <si>
    <t>Rajat Kumar Singh</t>
  </si>
  <si>
    <t>Prework Java Code</t>
  </si>
  <si>
    <t>Matta Vamsi Apuroop</t>
  </si>
  <si>
    <t>Frequested for a Call set up</t>
  </si>
  <si>
    <t>Viyom Singhal</t>
  </si>
  <si>
    <t>Array</t>
  </si>
  <si>
    <t>4.30pm to 5.15pm</t>
  </si>
  <si>
    <t>Call With Arun</t>
  </si>
  <si>
    <t>Asked for more details- Responded and closeable based on the learners response</t>
  </si>
  <si>
    <t>Graded Coding Assignment-2-DSA</t>
  </si>
  <si>
    <t xml:space="preserve"> Responded and closeable based on the learners response-RESOLVED-CLOSED</t>
  </si>
  <si>
    <t>404 error</t>
  </si>
  <si>
    <t>Asked to be more clear</t>
  </si>
  <si>
    <t>Hibernate Topics related</t>
  </si>
  <si>
    <t xml:space="preserve"> Responded and closeable based on the learners response-RESOLVED </t>
  </si>
  <si>
    <t>RESOLUTION ACCEPTED</t>
  </si>
  <si>
    <t>FOP-Java Arrays</t>
  </si>
  <si>
    <t>FOCUS</t>
  </si>
  <si>
    <t xml:space="preserve">SRs major </t>
  </si>
  <si>
    <t>QC-Quiz8</t>
  </si>
  <si>
    <t>QC - Bishnu</t>
  </si>
  <si>
    <t>Resolved Thru Call -Closed</t>
  </si>
  <si>
    <t>Call With Sowmya</t>
  </si>
  <si>
    <t>No Info Asked for  more Info</t>
  </si>
  <si>
    <t>Asked to be more specific</t>
  </si>
  <si>
    <t>Call with Aastha</t>
  </si>
  <si>
    <t>GItHub</t>
  </si>
  <si>
    <t>Resolved Thru Call -CLOSED</t>
  </si>
  <si>
    <t>ReChecked</t>
  </si>
  <si>
    <t>DONE Resolved</t>
  </si>
  <si>
    <t>Java Code</t>
  </si>
  <si>
    <t>Vishal ARora</t>
  </si>
  <si>
    <t>Anikesh BabuRajan</t>
  </si>
  <si>
    <t>SQL-Hibernate</t>
  </si>
  <si>
    <t>Asked to set up a call - also Responded with resolution-CLOSED</t>
  </si>
  <si>
    <t>Responded Identified and informed PM about error in TYU8 of Week12 -CLOSED</t>
  </si>
  <si>
    <t>Kriti Das</t>
  </si>
  <si>
    <t>Commented as Project Not Available but could see the Project from my end</t>
  </si>
  <si>
    <t>Shilpi Das</t>
  </si>
  <si>
    <t>KalpeshKumar</t>
  </si>
  <si>
    <t>5.15pm to 6.00pm</t>
  </si>
  <si>
    <t>Call with Neha</t>
  </si>
  <si>
    <t>Hibernate Project</t>
  </si>
  <si>
    <t>27_may-22</t>
  </si>
  <si>
    <t>Asked for more clarity-Call is requested</t>
  </si>
  <si>
    <t>Tarang Gupta</t>
  </si>
  <si>
    <t>Sudharson Jaishanker</t>
  </si>
  <si>
    <t>30/50</t>
  </si>
  <si>
    <t>Neha Jaiswal</t>
  </si>
  <si>
    <t>Valid but increased score from 20 to 30/50</t>
  </si>
  <si>
    <t>20-30/50</t>
  </si>
  <si>
    <t>Sakshi Janardhan Kadham</t>
  </si>
  <si>
    <t>educed from 48to40/50</t>
  </si>
  <si>
    <t>Kaliyamoorthy</t>
  </si>
  <si>
    <t>Kripindas K</t>
  </si>
  <si>
    <t>Reduced from 48 to 40/50</t>
  </si>
  <si>
    <t>Gave 4 Stars</t>
  </si>
  <si>
    <t>Good Evaluation , but had to change atleast3 /15 evaluations that were checked</t>
  </si>
  <si>
    <t>Java Doubt</t>
  </si>
  <si>
    <t>Faizan Khan</t>
  </si>
  <si>
    <t>Responded and asked for more info on second question</t>
  </si>
  <si>
    <t>Soumalya Khan</t>
  </si>
  <si>
    <t>SQL doubt</t>
  </si>
  <si>
    <t>Learner Confirmed for Closure of Ticket</t>
  </si>
  <si>
    <t>Call set up requested</t>
  </si>
  <si>
    <t>Akshit Baunthiyal</t>
  </si>
  <si>
    <t>FrontEndGraded Assignment3 JS</t>
  </si>
  <si>
    <t>CLOSED after Call based resolution</t>
  </si>
  <si>
    <t>SpringMVC doubt</t>
  </si>
  <si>
    <t>SingiReddy Manikanth</t>
  </si>
  <si>
    <t>Java</t>
  </si>
  <si>
    <t>Responded by PO Closed</t>
  </si>
  <si>
    <t xml:space="preserve">Java </t>
  </si>
  <si>
    <t>Responded by PO.</t>
  </si>
  <si>
    <t>Learner Confirmed for Closure of Ticket-CLOSED</t>
  </si>
  <si>
    <t>Java Basics</t>
  </si>
  <si>
    <t>CALLRequested</t>
  </si>
  <si>
    <t>CALL REQUESTED</t>
  </si>
  <si>
    <t xml:space="preserve"> Responded and closeable based on the learners response-Learner accepted Resolution</t>
  </si>
  <si>
    <t>4.00 to 7.00 pm</t>
  </si>
  <si>
    <t>Asked for mor info</t>
  </si>
  <si>
    <t>Shreyas Bane</t>
  </si>
  <si>
    <t>Asked For Call</t>
  </si>
  <si>
    <t>Anshuman Biswal</t>
  </si>
  <si>
    <t>Quiz12 -Q2 Doubt</t>
  </si>
  <si>
    <t xml:space="preserve"> Responded and closeable based on the learners response-Resolution accepted by Learner</t>
  </si>
  <si>
    <t>Front End Lab - Adv JavaSCript</t>
  </si>
  <si>
    <t>Saumalya Khan</t>
  </si>
  <si>
    <t>Hibernate-JPA</t>
  </si>
  <si>
    <t>6.00pm to 6.45pm</t>
  </si>
  <si>
    <t>SQL</t>
  </si>
  <si>
    <t>8.30pm to 10.35</t>
  </si>
  <si>
    <t>Call with Rajendra Panda</t>
  </si>
  <si>
    <t>Resume Formatting &amp; Modification</t>
  </si>
  <si>
    <t>Call with SudhakarMaddila</t>
  </si>
  <si>
    <t>Rasmita Das</t>
  </si>
  <si>
    <t>Java-Quiz FOP Quiz1</t>
  </si>
  <si>
    <t>Java -Code issueFOP</t>
  </si>
  <si>
    <t>Vijay Pal Singh</t>
  </si>
  <si>
    <t>Java Code issueFOP</t>
  </si>
  <si>
    <t>Java Code IssueFOP</t>
  </si>
  <si>
    <t>Avantika Mishra</t>
  </si>
  <si>
    <t>Java _ Colections</t>
  </si>
  <si>
    <t>Kripindas</t>
  </si>
  <si>
    <t>Scores</t>
  </si>
  <si>
    <t>Responded by PO CLOSED</t>
  </si>
  <si>
    <t>Abhishray Anant</t>
  </si>
  <si>
    <t>Java Code-FOP</t>
  </si>
  <si>
    <t>Shashi Kant</t>
  </si>
  <si>
    <t>Java Static/Instance Variable</t>
  </si>
  <si>
    <t>Java Code FOP issue</t>
  </si>
  <si>
    <t>CLOSED AFTER CALL at 4.30pm</t>
  </si>
  <si>
    <t xml:space="preserve"> Responded and closeable based on the learners response: Solution accepted by the Learner</t>
  </si>
  <si>
    <t>Resolved Thru Call</t>
  </si>
  <si>
    <t xml:space="preserve"> Responded and closeable based on the learners response; Learner accepted solution</t>
  </si>
  <si>
    <t xml:space="preserve"> Responded and closeable based on the learners response: Updated</t>
  </si>
  <si>
    <t>Prerna</t>
  </si>
  <si>
    <t>Call Being SetUp-CLOSED</t>
  </si>
  <si>
    <t>Graded Lab 4 DBMS</t>
  </si>
  <si>
    <t>All Queries are uploaded based on the comment mentioned, hence increasing the score</t>
  </si>
  <si>
    <t>6/20 to 20/20</t>
  </si>
  <si>
    <t>Haritha A</t>
  </si>
  <si>
    <t>6th Query has issue 8th is OK</t>
  </si>
  <si>
    <t>KritiDas</t>
  </si>
  <si>
    <t>Graded Assignment2 DSA</t>
  </si>
  <si>
    <t>No Change in the Code output</t>
  </si>
  <si>
    <t>Bhanupriya</t>
  </si>
  <si>
    <t>Yes now Project is available, but for the Question1 : for the inputs 3,2,1,5,4 it gives output as 5,4 after last day</t>
  </si>
  <si>
    <t>Rakesh Kumar Sahoo</t>
  </si>
  <si>
    <t>Q2 output is fine but Q1 all outputs are not correct..</t>
  </si>
  <si>
    <t>Front End Graded Coding Assignment 1</t>
  </si>
  <si>
    <t>Prshanth Choudhary</t>
  </si>
  <si>
    <t>The animation is not showing up image covering the entire area and LabTestPage when resized is not completely as expected</t>
  </si>
  <si>
    <t>NanditaKB</t>
  </si>
  <si>
    <t>Databases &amp; ORM Quiz12</t>
  </si>
  <si>
    <t>ApacheTomCat on Mac</t>
  </si>
  <si>
    <t>CLOSED thru CALL</t>
  </si>
  <si>
    <t>Resolved thru Call</t>
  </si>
  <si>
    <t>Kritika</t>
  </si>
  <si>
    <t>Not Responded</t>
  </si>
  <si>
    <t>Subramanyeswara Rao Vemuri</t>
  </si>
  <si>
    <t>Quiz12 -Q8 Doubt</t>
  </si>
  <si>
    <t>Saksham</t>
  </si>
  <si>
    <t>Java Code issue-Inheritance</t>
  </si>
  <si>
    <t>Anurag</t>
  </si>
  <si>
    <t>Hibernate Related</t>
  </si>
  <si>
    <t>Sruti Saride</t>
  </si>
  <si>
    <t>MySQL Installation-Access</t>
  </si>
  <si>
    <t xml:space="preserve"> Responded and closeable based on the learners response: Updated CLOSED</t>
  </si>
  <si>
    <t xml:space="preserve"> Responded and closeable based on the learners response: </t>
  </si>
  <si>
    <t>Anikesh Baburajan</t>
  </si>
  <si>
    <t>Shreyash Bane</t>
  </si>
  <si>
    <t>Increased by 1 Point</t>
  </si>
  <si>
    <t>Piyush Bhale</t>
  </si>
  <si>
    <t>Bracket OK</t>
  </si>
  <si>
    <t>19/20 to 20/20</t>
  </si>
  <si>
    <t>Kalpeshkumar</t>
  </si>
  <si>
    <t>Rasmitha</t>
  </si>
  <si>
    <t>Learner accepted Resolution</t>
  </si>
  <si>
    <t>Tanuj Kumar Parasthe</t>
  </si>
  <si>
    <t>Call Scheduled for 6Jun</t>
  </si>
  <si>
    <t>Call Requested-Post Call Closed</t>
  </si>
  <si>
    <t>Responded Learner accepted Resolution</t>
  </si>
  <si>
    <t xml:space="preserve"> Responded and closeable based on the learners response: Learner accepted resolution</t>
  </si>
  <si>
    <t>Parikshat Saini</t>
  </si>
  <si>
    <t>JavaCode Issue</t>
  </si>
  <si>
    <t>Program Office</t>
  </si>
  <si>
    <t>Gave 5 Stars</t>
  </si>
  <si>
    <t>Could have given 4.5 because we had to correct few scores otherwise its all fine 4.5 option not available</t>
  </si>
  <si>
    <t>FrontEnd Javascript</t>
  </si>
  <si>
    <t>Pankaj Aswani</t>
  </si>
  <si>
    <t>Sathyanarayana</t>
  </si>
  <si>
    <t>Thatipamula Vamshi</t>
  </si>
  <si>
    <t>Rohit Kumar Vashistha</t>
  </si>
  <si>
    <t>Spring-withMongodb</t>
  </si>
  <si>
    <t>Now available</t>
  </si>
  <si>
    <t>0 to 20/20</t>
  </si>
  <si>
    <t>Muhammed Shahil</t>
  </si>
  <si>
    <t>SuryanshSrivastava</t>
  </si>
  <si>
    <t>Learner accepted resolution-CLOSED`</t>
  </si>
  <si>
    <t>Spring MVCApp</t>
  </si>
  <si>
    <t>Swaleha Khan</t>
  </si>
  <si>
    <t>Abhimanyu Jha</t>
  </si>
  <si>
    <t>Ankit Chandra</t>
  </si>
  <si>
    <t>Upto 1067</t>
  </si>
  <si>
    <t>Graded Assignment 1</t>
  </si>
  <si>
    <t>getWorkDeadline method returning nil is not correct; Expectation was not to define the business logics as setters/getters but as distinct methods. Hence score is reduced</t>
  </si>
  <si>
    <t>37/50</t>
  </si>
  <si>
    <t>Sameer</t>
  </si>
  <si>
    <t>Graded Assignment 2  DSA</t>
  </si>
  <si>
    <t>Construction Problem gives an undesired output for in input: 32145 ; gives Day 1 - Day 2-: 5 4 Day 3 Day4 Day5: 3 2 1; Your Node.java does not execute because your class Name is SSG which has main... you need to rework; so reducing scores</t>
  </si>
  <si>
    <t>Krishna Ranjan</t>
  </si>
  <si>
    <t>Animation comes a bit late; LabTest Form does not behave aptly for the responsiveness. Otherwise its fine</t>
  </si>
  <si>
    <t>Prashant Choudhary</t>
  </si>
  <si>
    <t>Done already</t>
  </si>
  <si>
    <t>Hey Lab1 is not Pharmacy One, it is the DropDownMenu &amp; Vertical Bar Graph</t>
  </si>
  <si>
    <t>Row 1045</t>
  </si>
  <si>
    <t>LAB 4 - DBMS</t>
  </si>
  <si>
    <t>No Submission Present</t>
  </si>
  <si>
    <t>Row 1046</t>
  </si>
  <si>
    <t>Graded Coding Assignment-2</t>
  </si>
  <si>
    <t>For the construction problem; it gives the output for 5 floors and the sequence 3,1,2,5,4; Output is shown as 5 for 4thday and for 5 th day 4,3,2,1...Second Solution is OK.</t>
  </si>
  <si>
    <t xml:space="preserve">For the denominations 200,500,1000,2000 and for an amount 7600 it says 200 X 38 it is not taking least amount into consideration </t>
  </si>
  <si>
    <t>8.00 pm to 9.44</t>
  </si>
  <si>
    <t>Call with Prabhat Ranjan</t>
  </si>
  <si>
    <t>6pm to 7.15pm</t>
  </si>
  <si>
    <t>Call with Kinkar</t>
  </si>
  <si>
    <t>5pm - 5.45 pm</t>
  </si>
  <si>
    <t>Call SDE Course</t>
  </si>
  <si>
    <t>Sunil/Tazeen/Harsh/Harshit/Chandra</t>
  </si>
  <si>
    <t>4pm to 4.45pm</t>
  </si>
  <si>
    <t>Abhimanyy Call</t>
  </si>
  <si>
    <t>3.30 to 4.00pm</t>
  </si>
  <si>
    <t>Call JK/Harshit</t>
  </si>
  <si>
    <t>Quiz Portions</t>
  </si>
  <si>
    <t>Learner accepted resolution-CLOSED</t>
  </si>
  <si>
    <t>Jayshri Kulkarni</t>
  </si>
  <si>
    <t>Responded-Accepted by Learner</t>
  </si>
  <si>
    <t xml:space="preserve"> Responded and closeable based on the learners response: Learner accepted Resoln</t>
  </si>
  <si>
    <t>Closed after Call</t>
  </si>
  <si>
    <t xml:space="preserve">Closed </t>
  </si>
  <si>
    <t>Kushagra Kumar Singh</t>
  </si>
  <si>
    <t>Assessmt/Labs</t>
  </si>
  <si>
    <t>CLOSED AFTER CALL extends</t>
  </si>
  <si>
    <t>Parambir</t>
  </si>
  <si>
    <t>Abdul Hassan Sheikh</t>
  </si>
  <si>
    <t>Quiz 12 Graded</t>
  </si>
  <si>
    <t>Malleboyena JayaKrishna</t>
  </si>
  <si>
    <t>Graded CodingAssmt</t>
  </si>
  <si>
    <t>asked for links</t>
  </si>
  <si>
    <t>Learner accepted Resolution/CLOSED</t>
  </si>
  <si>
    <t>In First Problem it gives compile time error, for (int j=0;j &lt; n-1;i++) when rectified and executed it goes to indefinite loop; Second Problem gives exception; Given score for the attempt</t>
  </si>
  <si>
    <t>Currency Problem solution is not complete</t>
  </si>
  <si>
    <t>Lakhan</t>
  </si>
  <si>
    <t>10/50-43/50</t>
  </si>
  <si>
    <t>Question 2 Output is Ok, but Question1 Output is still not as expected.</t>
  </si>
  <si>
    <t>Manish Shivani</t>
  </si>
  <si>
    <t>Call Arranged-CLOSED</t>
  </si>
  <si>
    <t xml:space="preserve"> Responded and closeable based on the learners response-CLOSED</t>
  </si>
  <si>
    <t>Books Related</t>
  </si>
  <si>
    <t>Avanti</t>
  </si>
  <si>
    <t>SQL issue</t>
  </si>
  <si>
    <t>CALL Requested</t>
  </si>
  <si>
    <t>Kaliyamoorthi</t>
  </si>
  <si>
    <t>Call Arranged-Learner Satisfied with soln</t>
  </si>
  <si>
    <t>Learner got his issue resolved himself</t>
  </si>
  <si>
    <t>Hammad Salahuddin</t>
  </si>
  <si>
    <t>Justin Jose</t>
  </si>
  <si>
    <t>Old Doubts</t>
  </si>
  <si>
    <t>219046/ 206614</t>
  </si>
  <si>
    <t>Sayan Sengupta</t>
  </si>
  <si>
    <t>SpringBoot App</t>
  </si>
  <si>
    <t>Closed after Call based resolution</t>
  </si>
  <si>
    <t>All files should not be placed under one container, Entire Project-Package structure should be uploaded.</t>
  </si>
  <si>
    <t>Row 1053</t>
  </si>
  <si>
    <t>Venu Gopal Barla</t>
  </si>
  <si>
    <t>Add To Cart Button not changing format when clicked; LabTestPage is not having responsiveness; otherwise Ok</t>
  </si>
  <si>
    <t>LabTest page is not showing up 100% responsiveness</t>
  </si>
  <si>
    <t>Abhishek Kumar</t>
  </si>
  <si>
    <t>Responsiveness not implemented for Main Page;Path of the image given wrongly in the LabTest page;Responsiveness not implemented for LabTest page; Validation not implemented in LabTest Page;</t>
  </si>
  <si>
    <t>Utkarsh Mishra</t>
  </si>
  <si>
    <t>Good job but the animation of Bars takes place with breaks which do not be so.</t>
  </si>
  <si>
    <t>Mohd Razi</t>
  </si>
  <si>
    <t>Good Job.</t>
  </si>
  <si>
    <t>Still Some files are missing Controller is Missing, SecurityConfig is missing and ServiceImplementation is missing</t>
  </si>
  <si>
    <t>Lab6 SpringMVC</t>
  </si>
  <si>
    <t>Frontend Lab-Html JS</t>
  </si>
  <si>
    <t xml:space="preserve"> Responded and closeable based on the learners response - CLOSED</t>
  </si>
  <si>
    <t>Hi Lab1 is not Pharmacy One, it is the DropDownMenu &amp; Vertical Bar Graph</t>
  </si>
  <si>
    <t>Row1060</t>
  </si>
  <si>
    <t>Row1061</t>
  </si>
  <si>
    <t>LabTest page is partially Responsive</t>
  </si>
  <si>
    <t>Responsiveness of LabTest page is partial.</t>
  </si>
  <si>
    <t>Lab Test Page is partially responsive</t>
  </si>
  <si>
    <t>Suryank Tyagi</t>
  </si>
  <si>
    <t>Hibernate/SpringMVC</t>
  </si>
  <si>
    <t>Asked for more clarity</t>
  </si>
  <si>
    <t>Rahul Nivrutti Nehere</t>
  </si>
  <si>
    <t>29/50</t>
  </si>
  <si>
    <t>CSS file path is given wrongly since css file is present in the same folder, nod need to give path .css/style.css, after changing the path too UI is not coming out as expected. No scope to increase score</t>
  </si>
  <si>
    <t>Srinidhi V</t>
  </si>
  <si>
    <t xml:space="preserve">15/50 </t>
  </si>
  <si>
    <t>You have given the class name as construction but saved it as Ques1.java and still all compilation errors exist.. please check the project and then upload.-didn’t change score</t>
  </si>
  <si>
    <t>Vishal Singh</t>
  </si>
  <si>
    <t>Procedure Solution is missing</t>
  </si>
  <si>
    <t>Vishakha Netaji Suryawanshi</t>
  </si>
  <si>
    <t>Databases &amp; Lab</t>
  </si>
  <si>
    <t>RowMapper Explanation</t>
  </si>
  <si>
    <t xml:space="preserve"> Responded and closeable based on the learners response/CLOSED</t>
  </si>
  <si>
    <t xml:space="preserve"> Responded and closeable based on the learners response/</t>
  </si>
  <si>
    <t>Asked to upload</t>
  </si>
  <si>
    <t xml:space="preserve"> Responded and closeable based on the learners response: CLOSED</t>
  </si>
  <si>
    <t>Ravikant Kataria</t>
  </si>
  <si>
    <t xml:space="preserve">Asked to set up call/CLOSED After Call </t>
  </si>
  <si>
    <t>Resolution accepted by learner-CLOSED</t>
  </si>
  <si>
    <t>Ajeet Kumar</t>
  </si>
  <si>
    <t>Responded/CLOSED</t>
  </si>
  <si>
    <t>Resolved it by himself - Closeable</t>
  </si>
  <si>
    <t>Resolved Closed</t>
  </si>
  <si>
    <t>Ganesh Prasad Aryan</t>
  </si>
  <si>
    <t>Java =Eclipse</t>
  </si>
  <si>
    <t>Asked For session</t>
  </si>
  <si>
    <t>Tanvir Ahmed</t>
  </si>
  <si>
    <t>Asymtotic Notations</t>
  </si>
  <si>
    <t>Rohit Kumar.</t>
  </si>
  <si>
    <t>Asked for a Call</t>
  </si>
  <si>
    <t>Responded with notes,closeable based on the learners response</t>
  </si>
  <si>
    <t>Akshay Pal</t>
  </si>
  <si>
    <t>Asked for snaps</t>
  </si>
  <si>
    <t>DataStructures &amp; Algorithms</t>
  </si>
  <si>
    <t>ViyomSinghal</t>
  </si>
  <si>
    <t>Mukul Singh</t>
  </si>
  <si>
    <t>Yogender Gujar</t>
  </si>
  <si>
    <t>Graded Quiz 3</t>
  </si>
  <si>
    <t>Bhanu Priya</t>
  </si>
  <si>
    <t xml:space="preserve">CLOSED </t>
  </si>
  <si>
    <t>Close after call</t>
  </si>
  <si>
    <t>Resolution Accepted</t>
  </si>
  <si>
    <t>Responded with finishing note</t>
  </si>
  <si>
    <t>CLOSED - CALL</t>
  </si>
  <si>
    <t>MySQL Assignment</t>
  </si>
  <si>
    <t>Pooja Ballurgi</t>
  </si>
  <si>
    <t>kalyani hattimare</t>
  </si>
  <si>
    <t>Asked to Upload</t>
  </si>
  <si>
    <t>Hamad Salahudin</t>
  </si>
  <si>
    <t>MithulKUmar Bhalani</t>
  </si>
  <si>
    <t>ApacheTomCat</t>
  </si>
  <si>
    <t>HarpreetSingh Mundra</t>
  </si>
  <si>
    <t>DSA</t>
  </si>
  <si>
    <t>Asked to be specific</t>
  </si>
  <si>
    <t>Responded for more infoResponded with notes,closeable based on the learners response-REQUESTED CALL</t>
  </si>
  <si>
    <t>Anuj Shrama</t>
  </si>
  <si>
    <t>Resolved-Call</t>
  </si>
  <si>
    <t>Asked to Upload aptly</t>
  </si>
  <si>
    <t>RESOLVED-CALL</t>
  </si>
  <si>
    <t>Corrected Project-Resolved</t>
  </si>
  <si>
    <t>Resolved-Call-CLOSED</t>
  </si>
  <si>
    <t>Responded asked for call-Resolved-Closed</t>
  </si>
  <si>
    <t>Resolved thru Call-CLOSED</t>
  </si>
  <si>
    <t>Uploaded ,yet to Check</t>
  </si>
  <si>
    <t>Apache Tomcat Installation</t>
  </si>
  <si>
    <t>CLOSED-CALL</t>
  </si>
  <si>
    <t>Manjali Sharma</t>
  </si>
  <si>
    <t>Bhaskar</t>
  </si>
  <si>
    <t>Subham Saha</t>
  </si>
  <si>
    <t>Linear Search-DSA</t>
  </si>
  <si>
    <t>Binary Search Program</t>
  </si>
  <si>
    <t>Payal</t>
  </si>
  <si>
    <t>Abhishek</t>
  </si>
  <si>
    <t>FOP assignment</t>
  </si>
  <si>
    <t>CHECK</t>
  </si>
  <si>
    <t>LearnerNot Responded</t>
  </si>
  <si>
    <t>Learner Not responded</t>
  </si>
  <si>
    <t>CLOSED THRU CALL</t>
  </si>
  <si>
    <t>Javed</t>
  </si>
  <si>
    <t>Asked For call</t>
  </si>
  <si>
    <t>Amruta Ramling Katkar</t>
  </si>
  <si>
    <t>Asked for Snapshots</t>
  </si>
  <si>
    <t>Responded with notes,closeable based on the learners response/CALL rq</t>
  </si>
  <si>
    <t>Aniket</t>
  </si>
  <si>
    <t>Dynamic Poly - Expln</t>
  </si>
  <si>
    <t>Resolved it himself</t>
  </si>
  <si>
    <t>Java Arrays doubt</t>
  </si>
  <si>
    <t>https://github.com/JustineJC/hibernate_SR-222477</t>
  </si>
  <si>
    <t>CHECK PATH GIVEN</t>
  </si>
  <si>
    <t>asked for Call</t>
  </si>
  <si>
    <t>Shivani</t>
  </si>
  <si>
    <t>CALL SET</t>
  </si>
  <si>
    <t>Hibernate Project Issue</t>
  </si>
  <si>
    <t>Upload Projects</t>
  </si>
  <si>
    <t>Resolved in Call-CLOSED</t>
  </si>
  <si>
    <t>CLOSED/REOPENED-CLOSED</t>
  </si>
  <si>
    <t>21-06-2022/</t>
  </si>
  <si>
    <t>Soukarya Dutta</t>
  </si>
  <si>
    <t>Parikshit Choudhary</t>
  </si>
  <si>
    <t>Spring Boot Project</t>
  </si>
  <si>
    <t>Banking Project</t>
  </si>
  <si>
    <t>asked details frm him</t>
  </si>
  <si>
    <t>Responded with notes,closeable based on the learners response-CLOSED</t>
  </si>
  <si>
    <t>Spring MVC App POM</t>
  </si>
  <si>
    <t>Call merge on Fri</t>
  </si>
  <si>
    <t>Responded with notes,closeable based on the learners response-Accepted-CLOSED</t>
  </si>
  <si>
    <t>Call closed</t>
  </si>
  <si>
    <t>Rohit Kumar</t>
  </si>
  <si>
    <t>SpringBoot Project related</t>
  </si>
  <si>
    <t>Responded-Call Closed</t>
  </si>
  <si>
    <t>Call Requested-Closed</t>
  </si>
  <si>
    <t>RESOLVED</t>
  </si>
  <si>
    <t>Responded with notes,closeable based on the learners response - CLOSED</t>
  </si>
  <si>
    <t>HTML/JSP/JSTL</t>
  </si>
  <si>
    <t>Swagger</t>
  </si>
  <si>
    <t>Call requested</t>
  </si>
  <si>
    <t>Sayan Sen Gupta</t>
  </si>
  <si>
    <t>Spring MVC Project Issue</t>
  </si>
  <si>
    <t>Learner responded but asked to arrange for a new ticket CHECK</t>
  </si>
  <si>
    <t>Learner uploaded check</t>
  </si>
  <si>
    <t>CLOSED/RE-OPENED/CLOSED</t>
  </si>
  <si>
    <t>SINCE LEARNER TOOK LOT OF TIME</t>
  </si>
  <si>
    <t>H2 Issue</t>
  </si>
  <si>
    <t>Chanukya</t>
  </si>
  <si>
    <t>PPT</t>
  </si>
  <si>
    <t>Ask to Upload</t>
  </si>
  <si>
    <t>Prjaktha Choudhari</t>
  </si>
  <si>
    <t>Lab 5 Doubt</t>
  </si>
  <si>
    <t xml:space="preserve">Javed </t>
  </si>
  <si>
    <t>Has to Upload Proj</t>
  </si>
  <si>
    <t>Resolved</t>
  </si>
  <si>
    <t>25-06-2022/26-Jun-22</t>
  </si>
  <si>
    <t>Darshan Sharma</t>
  </si>
  <si>
    <t>Open Source Git Proj links</t>
  </si>
  <si>
    <t>Soln Accepted</t>
  </si>
  <si>
    <t>Pending LEARNER SIDE</t>
  </si>
  <si>
    <t>Responded with SOLN</t>
  </si>
  <si>
    <t>H2 CHECK</t>
  </si>
  <si>
    <t>CLOSED AS NO RESPONSE FROM STDNT</t>
  </si>
  <si>
    <t>Anuradha Shekar Wankhade</t>
  </si>
  <si>
    <t>BED</t>
  </si>
  <si>
    <t>Need More Info</t>
  </si>
  <si>
    <t>RespondedPM</t>
  </si>
  <si>
    <t>Siva Sudhakar Maddila</t>
  </si>
  <si>
    <t>ReOPened/CLOSED</t>
  </si>
  <si>
    <t>Responded(Sushanth)</t>
  </si>
  <si>
    <t>Maven Project Issue</t>
  </si>
  <si>
    <t>Lalit Rajendra Mane</t>
  </si>
  <si>
    <t>RADIX Sort-SUSHANTH</t>
  </si>
  <si>
    <t>Responded with SOLN-ACCEPTED</t>
  </si>
  <si>
    <t>COURSE</t>
  </si>
  <si>
    <t>SDE</t>
  </si>
  <si>
    <t>Module</t>
  </si>
  <si>
    <t>Week2 C1</t>
  </si>
  <si>
    <t>Week2 C2</t>
  </si>
  <si>
    <t>Week3 C1/2</t>
  </si>
  <si>
    <t>COMMENTS</t>
  </si>
  <si>
    <t>Split 1 &amp; 2 Added Date n Time of Java 8</t>
  </si>
  <si>
    <t>Radix Sort &amp; CountSort Algo</t>
  </si>
  <si>
    <t>REFERENCE</t>
  </si>
  <si>
    <t>AmartJyothi/Threasa/Soumya/Lavanya</t>
  </si>
  <si>
    <t>28JunWorkshop</t>
  </si>
  <si>
    <t>Learner Resolved</t>
  </si>
  <si>
    <t>Asked for Link</t>
  </si>
  <si>
    <t>LAB 4</t>
  </si>
  <si>
    <t>Asked for more details</t>
  </si>
  <si>
    <t>Project not uploaded</t>
  </si>
  <si>
    <t>Needed Project Upload</t>
  </si>
  <si>
    <t>Week 16 REST</t>
  </si>
  <si>
    <t>Rasmitha Das</t>
  </si>
  <si>
    <t>FOP Doubt</t>
  </si>
  <si>
    <t>Project Upload needed</t>
  </si>
  <si>
    <t>JeyaChitra Balaraman</t>
  </si>
  <si>
    <t>Practice Quiz 25-Week13-15</t>
  </si>
  <si>
    <t>Divya Motiwala</t>
  </si>
  <si>
    <t>Time Complexity</t>
  </si>
  <si>
    <t>Graded Quiz 5 Q10</t>
  </si>
  <si>
    <t>ASSIGNED IT TO SUSHANTH</t>
  </si>
  <si>
    <t>Avanti Khandelwal</t>
  </si>
  <si>
    <t>Resolved/CLOSED</t>
  </si>
  <si>
    <t>Quiz 14 Q2</t>
  </si>
  <si>
    <t>Asked for Link/RESOLVED</t>
  </si>
  <si>
    <t>DI Issue</t>
  </si>
  <si>
    <t>Resolved part</t>
  </si>
  <si>
    <t>Sarthak Sharma</t>
  </si>
  <si>
    <t>SpringMVC doubt-DI</t>
  </si>
  <si>
    <t>Bindu Tandon</t>
  </si>
  <si>
    <t>FOP Lab 1</t>
  </si>
  <si>
    <t>Vamsi Apuroop</t>
  </si>
  <si>
    <t>Dheerendra Singh Bhandari</t>
  </si>
  <si>
    <t>Archal Gharat</t>
  </si>
  <si>
    <t>0/20 to 20/20</t>
  </si>
  <si>
    <t>Project was available so awarded marks</t>
  </si>
  <si>
    <t>Omkar Sunil Jadhav</t>
  </si>
  <si>
    <t>Trishna Kashyap</t>
  </si>
  <si>
    <t>Pranab</t>
  </si>
  <si>
    <t>Call-Closed</t>
  </si>
  <si>
    <t>Asked for Call-CLOSED</t>
  </si>
  <si>
    <t>Resolved-Accepted</t>
  </si>
  <si>
    <t>K Rajan</t>
  </si>
  <si>
    <t>Vishal Raut</t>
  </si>
  <si>
    <t>Shilpa</t>
  </si>
  <si>
    <t>Ajay Singh</t>
  </si>
  <si>
    <t>Rakshita Tripathi</t>
  </si>
  <si>
    <t>Rohit VenuGopalan</t>
  </si>
  <si>
    <t>Harish Sharma H N</t>
  </si>
  <si>
    <t>Shjreejit Sanjay Jadhav</t>
  </si>
  <si>
    <t>Sunayana Mathew</t>
  </si>
  <si>
    <t>Anuja Pathak</t>
  </si>
  <si>
    <t>Sachin</t>
  </si>
  <si>
    <t>Sree Varshini</t>
  </si>
  <si>
    <t>Ashwani Sharma</t>
  </si>
  <si>
    <t>MySQL Connector Issue</t>
  </si>
  <si>
    <t>CALL CLOSED</t>
  </si>
  <si>
    <t>Dipti Patel</t>
  </si>
  <si>
    <t>SpringMVCApp</t>
  </si>
  <si>
    <t>Quiz 14 - Graded</t>
  </si>
  <si>
    <t>Vedant Shelly</t>
  </si>
  <si>
    <t>Diksha Shubangi</t>
  </si>
  <si>
    <t>Yashana Singh</t>
  </si>
  <si>
    <t>Kishore Sai</t>
  </si>
  <si>
    <t>Raghav Verma</t>
  </si>
  <si>
    <t>Pooja Kewat</t>
  </si>
  <si>
    <t>30-06-2022/01-July-2022</t>
  </si>
  <si>
    <t>Azimudin Ahmad</t>
  </si>
  <si>
    <t>Mukti Bhargava</t>
  </si>
  <si>
    <t>Palak Choudhary</t>
  </si>
  <si>
    <t>Megha C</t>
  </si>
  <si>
    <t>Yashwanth Gajji</t>
  </si>
  <si>
    <t>Santanu Hazarika</t>
  </si>
  <si>
    <t>NO Project found How 10 marks are awarded is the question</t>
  </si>
  <si>
    <t>Aravinth K</t>
  </si>
  <si>
    <t>Valid Comments; Not packaged aptly;Not used naming conventions</t>
  </si>
  <si>
    <t>Vaibhav Koshta</t>
  </si>
  <si>
    <t>Rahul Kumar</t>
  </si>
  <si>
    <t>Ritesh Kumar</t>
  </si>
  <si>
    <t>Udhaya Kumar</t>
  </si>
  <si>
    <t>13/20</t>
  </si>
  <si>
    <t>Resolved/Accepted</t>
  </si>
  <si>
    <t>Vellukanthal Arjunan</t>
  </si>
  <si>
    <t>Graded Assignment 5</t>
  </si>
  <si>
    <t>Shubham Sharma</t>
  </si>
  <si>
    <t>Nandita K B</t>
  </si>
  <si>
    <t>JSP with CSS issue</t>
  </si>
  <si>
    <t>Khushagra Kumar Singh</t>
  </si>
  <si>
    <t>Chaitra</t>
  </si>
  <si>
    <t>Process???</t>
  </si>
  <si>
    <t>Actuator Related Practice      Quiz 19</t>
  </si>
  <si>
    <t>Lavanya C</t>
  </si>
  <si>
    <t>KESAVA REDDY KASIREDDY</t>
  </si>
  <si>
    <t>SpringMVCApp-Codes requested</t>
  </si>
  <si>
    <t xml:space="preserve">Uploaded CHECK </t>
  </si>
  <si>
    <t xml:space="preserve">Ankit Chandra </t>
  </si>
  <si>
    <t>Capstone Project</t>
  </si>
  <si>
    <t>PMs/Harshit to send</t>
  </si>
  <si>
    <t>Asked for More info/Once given responded with soln</t>
  </si>
  <si>
    <t>Resoln Accepted</t>
  </si>
  <si>
    <t>RESLN ACCEPTED</t>
  </si>
  <si>
    <t>CHECK PROJ</t>
  </si>
  <si>
    <t>Responded/CHECK PROJ</t>
  </si>
  <si>
    <t>Aditi Sharma</t>
  </si>
  <si>
    <t>GITHUb Related</t>
  </si>
  <si>
    <t>Responded/Resoln Accepted</t>
  </si>
  <si>
    <t>Has to include JSPs</t>
  </si>
  <si>
    <t>SpringMVCApp-Maven</t>
  </si>
  <si>
    <t>Tejaswi Kompella</t>
  </si>
  <si>
    <t>Spring MVC Project</t>
  </si>
  <si>
    <t>Asked to check if Tomcat/Project issue</t>
  </si>
  <si>
    <t>Siddhartha Shekar</t>
  </si>
  <si>
    <t>SpringMVC Project</t>
  </si>
  <si>
    <t>Responded PM</t>
  </si>
  <si>
    <t>STS installan on MAC</t>
  </si>
  <si>
    <t>Responded-UPLOAD PM</t>
  </si>
  <si>
    <t>Swagger-UI</t>
  </si>
  <si>
    <t>Asked for snapshots</t>
  </si>
  <si>
    <t>Asked for Clarity</t>
  </si>
  <si>
    <t xml:space="preserve">STS installan </t>
  </si>
  <si>
    <t>Resoln Provided</t>
  </si>
  <si>
    <t>Azimuddin</t>
  </si>
  <si>
    <t>Datastrucres &amp; Algorithm</t>
  </si>
  <si>
    <t>Ranjeet Kumar Shukla</t>
  </si>
  <si>
    <t>SpringMVC Project - Graded Assmt</t>
  </si>
  <si>
    <t>Sameer Ghajgatke</t>
  </si>
  <si>
    <t>Eclipse Issue</t>
  </si>
  <si>
    <t>Deewanshi Mittal</t>
  </si>
  <si>
    <t>Java Stock Assignmt related</t>
  </si>
  <si>
    <t>Shashank Shekhar Singh</t>
  </si>
  <si>
    <t>Responded-PM</t>
  </si>
  <si>
    <t>CHECK PROJ uploaded</t>
  </si>
  <si>
    <t>Leon J Thadamalla</t>
  </si>
  <si>
    <t>Responded/ Call requested</t>
  </si>
  <si>
    <t>SpringMVC Lab</t>
  </si>
  <si>
    <t>Asked to UPLoad-CHECK UPLOADED</t>
  </si>
  <si>
    <t>Mehidi Ameen Chittiwala</t>
  </si>
  <si>
    <t>DSA - LinkedList Binary Dsearch</t>
  </si>
  <si>
    <t>Call asked for/Arranged</t>
  </si>
  <si>
    <t>Akash RajeshRao Umate</t>
  </si>
  <si>
    <t>Ashwini Gupta</t>
  </si>
  <si>
    <t>Resolved-Call Requested-Check Proj uploaded/CLOSED</t>
  </si>
  <si>
    <t>Quiz 16 - Q5-6</t>
  </si>
  <si>
    <t>SOLN ACCEPTED</t>
  </si>
  <si>
    <t>CHECK uploaded</t>
  </si>
  <si>
    <t>CALL-CLOSED</t>
  </si>
  <si>
    <t>INCOMPLETE PROJ</t>
  </si>
  <si>
    <t>Sakshi Janardhan Kadam</t>
  </si>
  <si>
    <t>Responded/Resolved himself</t>
  </si>
  <si>
    <t>Apache Tomcat on MAC-STS</t>
  </si>
  <si>
    <t>Apache Tomcat vs eclipse</t>
  </si>
  <si>
    <t>Debraj</t>
  </si>
  <si>
    <t>Lombok Issue</t>
  </si>
  <si>
    <t>Asked to Upload full Project</t>
  </si>
  <si>
    <t>Upload Project needed</t>
  </si>
  <si>
    <t>CHECK PROJ-Complete Pro Not uploaded</t>
  </si>
  <si>
    <t>Soln accepted</t>
  </si>
  <si>
    <t>Himanshu Ravindra Sherkar</t>
  </si>
  <si>
    <t>SpringBoot Security</t>
  </si>
  <si>
    <t>Varayogula Shravan</t>
  </si>
  <si>
    <t>SpringBOOT app</t>
  </si>
  <si>
    <t>Omkar Arun Nale</t>
  </si>
  <si>
    <t>STS issue</t>
  </si>
  <si>
    <t>Proj Upload requested/ BUT deadline not crossed</t>
  </si>
  <si>
    <t>CHECK BUT deadline not crossed</t>
  </si>
  <si>
    <t>Proj Upload requested/Uploaded check/BUT deadline not crossed</t>
  </si>
  <si>
    <t>BUT deadline not crossed</t>
  </si>
  <si>
    <t>Harpreet Mundra</t>
  </si>
  <si>
    <t>DSA Lab</t>
  </si>
  <si>
    <t>MySQL Installation Issue</t>
  </si>
  <si>
    <t>Keshav Reddy KasiReddy</t>
  </si>
  <si>
    <t>PostMan related</t>
  </si>
  <si>
    <t>H2 Connection related</t>
  </si>
  <si>
    <t>Understanding Maven/Web applicability</t>
  </si>
  <si>
    <t>Binary Tree using LinkedList</t>
  </si>
  <si>
    <t>Quiz Question</t>
  </si>
  <si>
    <t xml:space="preserve">Elizabeth </t>
  </si>
  <si>
    <t>Apache Tomcat</t>
  </si>
  <si>
    <t>Will Help sans Assignment call requested</t>
  </si>
  <si>
    <t>Will Help sans Assignment /asked for call</t>
  </si>
  <si>
    <t>CALL -CLOSED</t>
  </si>
  <si>
    <t>asked for ProperProject Structure</t>
  </si>
  <si>
    <t>Lab 5 Spring MVC</t>
  </si>
  <si>
    <t>Omkar RajaRam Chorghe</t>
  </si>
  <si>
    <t>Update Operation is present</t>
  </si>
  <si>
    <t>15/20--20/20</t>
  </si>
  <si>
    <t>Vineet Bhavsar</t>
  </si>
  <si>
    <t>Vikas Choudhary</t>
  </si>
  <si>
    <t>ValidComments</t>
  </si>
  <si>
    <t>Sameer S Ghajgatke</t>
  </si>
  <si>
    <t>Sonu Gupta</t>
  </si>
  <si>
    <t>Valid Clomments</t>
  </si>
  <si>
    <t>Shrey Jain</t>
  </si>
  <si>
    <t>CALL-DONE</t>
  </si>
  <si>
    <t>CALL- CLOSED</t>
  </si>
  <si>
    <t>asked to open new ticket</t>
  </si>
  <si>
    <t>SoumyaDeep Jana</t>
  </si>
  <si>
    <t>Packages are created; But in the Controller show-students form is mentioned, but in views the same is not found app would not work as expected. Hence valid score</t>
  </si>
  <si>
    <t>Sean Santhosh Josep</t>
  </si>
  <si>
    <t xml:space="preserve">Project Structure is OK, but in the Controller "show-students" view is loaded but in views folder it is not found therefore , the project may not run as expected; granted marks for logical correctness otherwise. </t>
  </si>
  <si>
    <t>0/20 to 15/20</t>
  </si>
  <si>
    <t>Student Project Not found; Gave benefit of doubt since Evaluator has granted</t>
  </si>
  <si>
    <t>Valid Comment , but many more files are missing</t>
  </si>
  <si>
    <t>12-13-Jul-22</t>
  </si>
  <si>
    <t>5 Rating</t>
  </si>
  <si>
    <t>CALL-Closed</t>
  </si>
  <si>
    <t>Valid Comment+DAO layer missing</t>
  </si>
  <si>
    <t>Call-Resolved-Closed</t>
  </si>
  <si>
    <t>Lainel Jigdung</t>
  </si>
  <si>
    <t>Lab 5 SpringMVC</t>
  </si>
  <si>
    <t>Salinpaul Valooran</t>
  </si>
  <si>
    <t>Spring Security</t>
  </si>
  <si>
    <t>Sayan SenGupta</t>
  </si>
  <si>
    <t>Lab 5 Evaluation Related</t>
  </si>
  <si>
    <t>Updated Score - Resolved</t>
  </si>
  <si>
    <t>Lab 5 Evaluation</t>
  </si>
  <si>
    <t>Graded Quiz Wk 7</t>
  </si>
  <si>
    <t>Lab 5 assignment score</t>
  </si>
  <si>
    <t>PMResponded</t>
  </si>
  <si>
    <t>Graded Assmt 3</t>
  </si>
  <si>
    <t>UnderstandingREST</t>
  </si>
  <si>
    <t>Dhanya</t>
  </si>
  <si>
    <t>Revaluation</t>
  </si>
  <si>
    <t>Resolved Himself</t>
  </si>
  <si>
    <t>SpringMVC doubts-Proj</t>
  </si>
  <si>
    <t>Uprant</t>
  </si>
  <si>
    <t>Eclipse -for Spring</t>
  </si>
  <si>
    <t>Lab SpringMVC</t>
  </si>
  <si>
    <t>ReEvaluation-Lab/Assmt</t>
  </si>
  <si>
    <t>Lab - Assmt Check</t>
  </si>
  <si>
    <t>CHECK/Wrong Upload</t>
  </si>
  <si>
    <t>Graded Coding Assignment 3 - CRM</t>
  </si>
  <si>
    <t>Lab 6</t>
  </si>
  <si>
    <t>CALL-Attend- CHECK</t>
  </si>
  <si>
    <t>Paras Ahsra</t>
  </si>
  <si>
    <t>Requested Call</t>
  </si>
  <si>
    <t>Responded/Lab Deadline</t>
  </si>
  <si>
    <t>Lab Deadline -Checked-To help-Responded</t>
  </si>
  <si>
    <t>asked to share the videos to him</t>
  </si>
  <si>
    <t>ORM &amp; DBMS</t>
  </si>
  <si>
    <t>CONSIDER CLOSED</t>
  </si>
  <si>
    <t>Week 15 &amp; 16 doubt</t>
  </si>
  <si>
    <t>LAB Assgmt</t>
  </si>
  <si>
    <t>Eclipse STS</t>
  </si>
  <si>
    <t>Mangeshaglawe</t>
  </si>
  <si>
    <t>DI/</t>
  </si>
  <si>
    <t>CALL_CLOSED</t>
  </si>
  <si>
    <t>Asked for call-CALL CLOSED</t>
  </si>
  <si>
    <t>Increased score since all other things are available and only Screenshots are missing</t>
  </si>
  <si>
    <t>40/50 to 45/50</t>
  </si>
  <si>
    <t>Nandini Aggarwal</t>
  </si>
  <si>
    <t>Folder is made available now; But screenshots not available and Service and DAO should be implemented through Interfaces so score reduced 5 marks for Screenshots and 2 marks for Interfaces</t>
  </si>
  <si>
    <t>0/50 to 43/50</t>
  </si>
  <si>
    <t>Since No issue is Identified by evaluator giving full marks</t>
  </si>
  <si>
    <t>49/50 to 50/50</t>
  </si>
  <si>
    <t>Paras ashra</t>
  </si>
  <si>
    <t>Save Customer logic is found, increased score</t>
  </si>
  <si>
    <t>42/50 to 45/50</t>
  </si>
  <si>
    <t>Entity/Model is present but DAO layer is missing</t>
  </si>
  <si>
    <t>Abhijith B</t>
  </si>
  <si>
    <t>42/50 no change</t>
  </si>
  <si>
    <t>Shubham Bhavsar</t>
  </si>
  <si>
    <t>All other aspects have been detected to be correct by the evaluator , but only for screenshots 10 marks are reduced, so changing the score</t>
  </si>
  <si>
    <t>Lavanya</t>
  </si>
  <si>
    <t>Soukarya Datta</t>
  </si>
  <si>
    <t>Video is included so increased the score</t>
  </si>
  <si>
    <t>45/50 to 50/50</t>
  </si>
  <si>
    <t>Venkata Reddy Desi Reddy</t>
  </si>
  <si>
    <t>Satvat Gupta</t>
  </si>
  <si>
    <t>Increased score since 10 marks are reduced only for SCreenshots missing</t>
  </si>
  <si>
    <t>Sudarson Jaishankar</t>
  </si>
  <si>
    <t>Abhishek Jangid</t>
  </si>
  <si>
    <t>Increased score since everything is found by evaluator to be perfect except the screenshots</t>
  </si>
  <si>
    <t>Video available increasing the score</t>
  </si>
  <si>
    <t>Video is attached but update operation not shown, so increasing score , formatting and UI could have been better</t>
  </si>
  <si>
    <t>35/50 to 46/50</t>
  </si>
  <si>
    <t>Kesav Reddy Kasi reddy</t>
  </si>
  <si>
    <t>Score increased  to maintain uniformity and also only 5 marks can be reduced for non availability of screenshots</t>
  </si>
  <si>
    <t>Nishchay Makhija</t>
  </si>
  <si>
    <t>15-18-Jul-22</t>
  </si>
  <si>
    <t>Did few changes as inappropriate scoring was found</t>
  </si>
  <si>
    <t>Asked complete Project folder-UPLOADED CORRECT:Y-CHECK</t>
  </si>
  <si>
    <t>Responded -asked for call-CALL CLOSED</t>
  </si>
  <si>
    <t xml:space="preserve">Resolved </t>
  </si>
  <si>
    <t xml:space="preserve">Resolved - Call </t>
  </si>
  <si>
    <t>Resolved-Suggestion</t>
  </si>
  <si>
    <t>Tarangini A Shetty</t>
  </si>
  <si>
    <t>Lab3 Score Related</t>
  </si>
  <si>
    <t>Saathvat Gupta</t>
  </si>
  <si>
    <t>SpringCecurity Doubt</t>
  </si>
  <si>
    <t>CALL Scheduled</t>
  </si>
  <si>
    <t>LakshmiKanthan</t>
  </si>
  <si>
    <t>GITHub SSH Key</t>
  </si>
  <si>
    <t>Christy Xavier</t>
  </si>
  <si>
    <t>Lab 4 -RestWithSecurity Doubt</t>
  </si>
  <si>
    <t>Responded to PM</t>
  </si>
  <si>
    <t>Grad Quiz wk 8 - Q6 dbt</t>
  </si>
  <si>
    <t>RESOLVED score updated as it was valid request-CLOSED</t>
  </si>
  <si>
    <t>SpringMVC Graded Project</t>
  </si>
  <si>
    <t>Responded-Deadline</t>
  </si>
  <si>
    <t>SQL Doubt</t>
  </si>
  <si>
    <t>Asked for Call/CLOSED</t>
  </si>
  <si>
    <t>Jayachitra</t>
  </si>
  <si>
    <t>SpringREST</t>
  </si>
  <si>
    <t>RESOLVED/COMMENTED</t>
  </si>
  <si>
    <t>Sruthi Saride</t>
  </si>
  <si>
    <t>Assignment score</t>
  </si>
  <si>
    <t>RESOLVED/CLOSED</t>
  </si>
  <si>
    <t>Lab-Assignment issue</t>
  </si>
  <si>
    <t>Sahithi</t>
  </si>
  <si>
    <t>Lab Assignment score</t>
  </si>
  <si>
    <t>Asked speed grader link</t>
  </si>
  <si>
    <t>CHECK/RESOLVED</t>
  </si>
  <si>
    <t>VidyasagarPandikashala</t>
  </si>
  <si>
    <t>Quiz8 - Q</t>
  </si>
  <si>
    <t>Suneeti Dhingra</t>
  </si>
  <si>
    <t>Prework Quiz1</t>
  </si>
  <si>
    <t>Kush Verma</t>
  </si>
  <si>
    <t>Quiz8 Q7</t>
  </si>
  <si>
    <t>RESOLVED-CALL-CLOSED</t>
  </si>
  <si>
    <t>DeadLine Response/To Check with dedcution score/asked proper format/Call Closed</t>
  </si>
  <si>
    <t>Responded/RESOLVED</t>
  </si>
  <si>
    <t>Parikshit Saini</t>
  </si>
  <si>
    <t>Graded Assignment</t>
  </si>
  <si>
    <t>Deadline Response</t>
  </si>
  <si>
    <t>Hibernate Problem stmt</t>
  </si>
  <si>
    <t>Lab 6 Spring REST</t>
  </si>
  <si>
    <t>Mangesh Aglawe</t>
  </si>
  <si>
    <t>The Lab Problem statement does not mention the snapshot as mandatory, so increased the score.</t>
  </si>
  <si>
    <t>Call Requested /Resolved/CLOSED</t>
  </si>
  <si>
    <t>Mounika Banda</t>
  </si>
  <si>
    <t>Bhavya Chopra</t>
  </si>
  <si>
    <t>Apurba Das</t>
  </si>
  <si>
    <t>Valid Comment security layer not seen</t>
  </si>
  <si>
    <t>Valid Comments/Webapp naming</t>
  </si>
  <si>
    <t>Did not check Comments available ,but need to be specific about errors</t>
  </si>
  <si>
    <t>25/26-Jul-22</t>
  </si>
  <si>
    <t>Good Evaluation but need to be specific in the mistakes done cannot be generalized saying found few errors</t>
  </si>
  <si>
    <t>Shubham Rajendra Nivangune</t>
  </si>
  <si>
    <t>Labs &amp; Assessments Q doubt</t>
  </si>
  <si>
    <t>GITHub Issues-Lab Assmts</t>
  </si>
  <si>
    <t>Hibernate Configuration</t>
  </si>
  <si>
    <t>Call SetUp</t>
  </si>
  <si>
    <t>RESOLVED/RESOLN ACCEPTED</t>
  </si>
  <si>
    <t>RESOLN ACCEPTED</t>
  </si>
  <si>
    <t>Lab Score Issue</t>
  </si>
  <si>
    <t>Amitha</t>
  </si>
  <si>
    <t>Apache Tomcat/MVC</t>
  </si>
  <si>
    <t>Videos-Resolved</t>
  </si>
  <si>
    <t>RadixSort</t>
  </si>
  <si>
    <t>Quiz TYU</t>
  </si>
  <si>
    <t>Resolved / Closed</t>
  </si>
  <si>
    <t>01-08-2022(29JUl)</t>
  </si>
  <si>
    <t>Dharani Subramanyam</t>
  </si>
  <si>
    <t>SpringBootCRUD</t>
  </si>
  <si>
    <t>Yama Bondili Lokesh</t>
  </si>
  <si>
    <t>RestFulAPI</t>
  </si>
  <si>
    <t>Mohit Sharma</t>
  </si>
  <si>
    <t>Collections - Codes</t>
  </si>
  <si>
    <t>AkashRao Umate</t>
  </si>
  <si>
    <t>Spring MVC App</t>
  </si>
  <si>
    <t>Lab Deadline Clause</t>
  </si>
  <si>
    <t>AssignedtoNitika</t>
  </si>
  <si>
    <t>Lab 4 Spring REST-EmplMgmtSystem</t>
  </si>
  <si>
    <t>Jeya Chitra Balaraman</t>
  </si>
  <si>
    <t>Pooja Balllurgi</t>
  </si>
  <si>
    <t>30.5/50</t>
  </si>
  <si>
    <t>Mithul Kumar Bhalani</t>
  </si>
  <si>
    <t>Piyush Bhele</t>
  </si>
  <si>
    <t>Submitted 9 days back as on Date of QC</t>
  </si>
  <si>
    <t>i.eon around 25 Jul 2022</t>
  </si>
  <si>
    <t>Role &amp; User Insertion not implemented; Security features not implemented; Snapshots not made available</t>
  </si>
  <si>
    <t>PM Approved for evaluation</t>
  </si>
  <si>
    <t>Vikas Chaudhary</t>
  </si>
  <si>
    <t>Prajakta Choudhary</t>
  </si>
  <si>
    <t>Rojalin Dalai</t>
  </si>
  <si>
    <t>Sameer S Ghajghate</t>
  </si>
  <si>
    <t>Anchit Gupta</t>
  </si>
  <si>
    <t xml:space="preserve">Has submitted on ul 24 </t>
  </si>
  <si>
    <t>but evaluator commented rpoject not available at his time of evaluation</t>
  </si>
  <si>
    <t>Amar Ramaling Katkar</t>
  </si>
  <si>
    <t>34.5/50</t>
  </si>
  <si>
    <t>Vishnu Prasad Preetham</t>
  </si>
  <si>
    <t>Shambhavi K M</t>
  </si>
  <si>
    <t>Siddharth M</t>
  </si>
  <si>
    <t>14/50</t>
  </si>
  <si>
    <t>03-04/08/22</t>
  </si>
  <si>
    <t>5 Star rating given</t>
  </si>
  <si>
    <t>03-04/08/2022</t>
  </si>
  <si>
    <t>asked to upload</t>
  </si>
  <si>
    <t>Uploaded check/RESOLVED</t>
  </si>
  <si>
    <t>RDBMS-MySQL</t>
  </si>
  <si>
    <t>RDBMS-CodingPrac</t>
  </si>
  <si>
    <t>Responded/ CLOSED</t>
  </si>
  <si>
    <t>Soln Accepted/ CLOSED</t>
  </si>
  <si>
    <t>Vani Kameshwari</t>
  </si>
  <si>
    <t>MySQL Instaln</t>
  </si>
  <si>
    <t>Asked to share videos</t>
  </si>
  <si>
    <t>Rajesh Dattatreya</t>
  </si>
  <si>
    <t>MySQL</t>
  </si>
  <si>
    <t>DI Understanding</t>
  </si>
  <si>
    <t>Asked for Session</t>
  </si>
  <si>
    <t xml:space="preserve">Hibernate </t>
  </si>
  <si>
    <t>Quiz Week 10</t>
  </si>
  <si>
    <t>PM Responded</t>
  </si>
  <si>
    <t>JDBC</t>
  </si>
  <si>
    <t>Arun Joseph</t>
  </si>
  <si>
    <t>Hibernate-JDBC</t>
  </si>
  <si>
    <t>Asked for upload-Resolved</t>
  </si>
  <si>
    <t>Asked for upload/Session</t>
  </si>
  <si>
    <t>Resolved/If needed session to be set</t>
  </si>
  <si>
    <t>Shubham Saha</t>
  </si>
  <si>
    <t>Asked for clarity</t>
  </si>
  <si>
    <t>Mysql Instaln</t>
  </si>
  <si>
    <t>MySQL issue</t>
  </si>
  <si>
    <t>Asked to Open New Ticket</t>
  </si>
  <si>
    <t>Poulomi Saha</t>
  </si>
  <si>
    <t>MySQL doubt</t>
  </si>
  <si>
    <t>RESPONDED asked to schedule call with Harshit</t>
  </si>
  <si>
    <t>MACOS-MySQL Connector</t>
  </si>
  <si>
    <t>Maven pom.xml</t>
  </si>
  <si>
    <t>asked for clarity - Resolved</t>
  </si>
  <si>
    <t>Pushpendra</t>
  </si>
  <si>
    <t>Java - Basic</t>
  </si>
  <si>
    <t>Akash Ghosal</t>
  </si>
  <si>
    <t>Ponneelan</t>
  </si>
  <si>
    <t>Java - env variable</t>
  </si>
  <si>
    <t>Neha Mangulkar</t>
  </si>
  <si>
    <t>Java App issue</t>
  </si>
  <si>
    <t>Rishi Gopikrishnan</t>
  </si>
  <si>
    <t>Graded Cod Assmt2</t>
  </si>
  <si>
    <t>Harsh Kumar</t>
  </si>
  <si>
    <t>Mohan Parama</t>
  </si>
  <si>
    <t>Prewwork-Java</t>
  </si>
  <si>
    <t>Shruti Jain</t>
  </si>
  <si>
    <t>Java Basic</t>
  </si>
  <si>
    <t>Bopaiah</t>
  </si>
  <si>
    <t>Asked for session/call</t>
  </si>
  <si>
    <t>Nithya Muniyappa</t>
  </si>
  <si>
    <t>JDBC Conn</t>
  </si>
  <si>
    <t>Call completed asked to check</t>
  </si>
  <si>
    <t>Chandrima</t>
  </si>
  <si>
    <t>Yaseen Fatima</t>
  </si>
  <si>
    <t>Mevada MeetKumar</t>
  </si>
  <si>
    <t>Assessments/Lab</t>
  </si>
  <si>
    <t>asked grader link</t>
  </si>
  <si>
    <t>asked call</t>
  </si>
  <si>
    <t>Jeswin</t>
  </si>
  <si>
    <t>Java basics</t>
  </si>
  <si>
    <t>Animesh Das</t>
  </si>
  <si>
    <t>Souradipta</t>
  </si>
  <si>
    <t>MYSQL</t>
  </si>
  <si>
    <t xml:space="preserve">Debopriya </t>
  </si>
  <si>
    <t>Asked to share error</t>
  </si>
  <si>
    <t>asked for call</t>
  </si>
  <si>
    <t>Call Expected</t>
  </si>
  <si>
    <t>Call asked for</t>
  </si>
  <si>
    <t>Souradipta Ojha</t>
  </si>
  <si>
    <t>Madhusudhan</t>
  </si>
  <si>
    <t>Asked Grader link</t>
  </si>
  <si>
    <t>Asked clarity</t>
  </si>
  <si>
    <t>Balasubrmanian</t>
  </si>
  <si>
    <t>Java - Basics</t>
  </si>
  <si>
    <t>Ekta Saini</t>
  </si>
  <si>
    <t>Priti Joshi</t>
  </si>
  <si>
    <t>Java-Eclipse</t>
  </si>
  <si>
    <t>Tirumal Achina</t>
  </si>
  <si>
    <t>Resolved Soln Accepted</t>
  </si>
  <si>
    <t>Resolved-soln accepted</t>
  </si>
  <si>
    <t>I WAS ON LEAVE 24-Aug-22</t>
  </si>
  <si>
    <t>MySQl</t>
  </si>
  <si>
    <t>Rasmita</t>
  </si>
  <si>
    <t>Madhara Pavan</t>
  </si>
  <si>
    <t>PoojaSanjay  Bodade</t>
  </si>
  <si>
    <t>Naveen Muwal</t>
  </si>
  <si>
    <t>Arpit Joshi</t>
  </si>
  <si>
    <t>Responded/call requested</t>
  </si>
  <si>
    <t>Responded--soln accepted</t>
  </si>
  <si>
    <t>Corrected score wherever applicable</t>
  </si>
  <si>
    <t>Yash Vardhan</t>
  </si>
  <si>
    <t>Eclipse</t>
  </si>
  <si>
    <t>soln accepted</t>
  </si>
  <si>
    <t>shruti Agarwal</t>
  </si>
  <si>
    <t>Parambhir</t>
  </si>
  <si>
    <t>Responded withLab-Clause</t>
  </si>
  <si>
    <t>Hibernate-cache</t>
  </si>
  <si>
    <t>CALL-RESOLVED</t>
  </si>
  <si>
    <t>Soln accespted</t>
  </si>
  <si>
    <t>asked for snippet</t>
  </si>
  <si>
    <t>Resolved-lr checking</t>
  </si>
  <si>
    <t>Asked to open new ticket-Resolved</t>
  </si>
  <si>
    <t>Resolved/Responded</t>
  </si>
  <si>
    <t>Lab4 - DBMS</t>
  </si>
  <si>
    <t>Sahiti A</t>
  </si>
  <si>
    <t>Ritesh Kishore</t>
  </si>
  <si>
    <t>Md Akhtar Alam</t>
  </si>
  <si>
    <t>Abhishek Anand</t>
  </si>
  <si>
    <t>Akarsh Anupam</t>
  </si>
  <si>
    <t>Matta Vamshi Apuroop</t>
  </si>
  <si>
    <t>G S Ashish</t>
  </si>
  <si>
    <t>Aditya Ashok</t>
  </si>
  <si>
    <t>35 Stopped</t>
  </si>
  <si>
    <t>Sanjana Pandey</t>
  </si>
  <si>
    <t>Asked for Project</t>
  </si>
  <si>
    <t>Soham Sarkar</t>
  </si>
  <si>
    <t>Bibhuti Bhushan</t>
  </si>
  <si>
    <t>Ref : Ritesh,Abhishray</t>
  </si>
  <si>
    <t>29/30-Aug-22</t>
  </si>
  <si>
    <t>Graded 4</t>
  </si>
  <si>
    <t>31-Optional Holiday-Chandra</t>
  </si>
  <si>
    <t>SolnAccepted</t>
  </si>
  <si>
    <t>Ramesh Kumar</t>
  </si>
  <si>
    <t>Asked error snap</t>
  </si>
  <si>
    <t>Amitha S</t>
  </si>
  <si>
    <t>Ashwini Dal</t>
  </si>
  <si>
    <t>SpringMVC-Lab</t>
  </si>
  <si>
    <t>Lab-Clause</t>
  </si>
  <si>
    <t>RDBMS - Lab4</t>
  </si>
  <si>
    <t>Asked Grader Link</t>
  </si>
  <si>
    <t>SpringMVC Topics</t>
  </si>
  <si>
    <t>Daniel Rajasekhar</t>
  </si>
  <si>
    <t>JDBC issue</t>
  </si>
  <si>
    <t>Error Snaps requested/Resolved</t>
  </si>
  <si>
    <t>Responded/Resolved</t>
  </si>
  <si>
    <t>Sachin Mehta</t>
  </si>
  <si>
    <t>Abhishek Anand only 2 answers provided out of 9 but given 10 marks</t>
  </si>
  <si>
    <t>Abhishray Anant one Question had issue 1 mark reduced</t>
  </si>
  <si>
    <t>G S Ashish 2 questions had issues , 1 mark reduced</t>
  </si>
  <si>
    <t>Akash Anupam 2 questions with issues 2 marks reduced</t>
  </si>
  <si>
    <t>Matta Vamshi Apuroop 2 Questions had issues , 1 mark reduced</t>
  </si>
  <si>
    <t>Janani Balaji 1 question had issue 1 mark reduced</t>
  </si>
  <si>
    <t>Rasmitha Das 2 questions had issues 2 marks reduced</t>
  </si>
  <si>
    <t>Hetvi Patel</t>
  </si>
  <si>
    <t>Responded/ Soln Accepted</t>
  </si>
  <si>
    <t>Vyom Singhal</t>
  </si>
  <si>
    <t>Share Videos</t>
  </si>
  <si>
    <t>Week 13 Live ssn</t>
  </si>
  <si>
    <t>Meet Kumar</t>
  </si>
  <si>
    <t>Week 13 Quiz</t>
  </si>
  <si>
    <t>Week 13 Session</t>
  </si>
  <si>
    <t>DI App error</t>
  </si>
  <si>
    <t>S V Raja</t>
  </si>
  <si>
    <t>upload Project</t>
  </si>
  <si>
    <t>Chandra on Leave 8,9,10 Sep 2022</t>
  </si>
  <si>
    <t>Hibernate Cinfign</t>
  </si>
  <si>
    <t>call requested</t>
  </si>
  <si>
    <t>upload requested</t>
  </si>
  <si>
    <t>Subham Sahay</t>
  </si>
  <si>
    <t>SpringCore</t>
  </si>
  <si>
    <t>SpringJDBC</t>
  </si>
  <si>
    <t>Upload Requested</t>
  </si>
  <si>
    <t>Vivek</t>
  </si>
  <si>
    <t>Spring-Hibernate</t>
  </si>
  <si>
    <t>Jyotiprava</t>
  </si>
  <si>
    <t>PM-responded</t>
  </si>
  <si>
    <t>Check</t>
  </si>
  <si>
    <t>Rahul Gupta</t>
  </si>
  <si>
    <t>SpringMVCLab</t>
  </si>
  <si>
    <t>Lab Clause</t>
  </si>
  <si>
    <t>Responded/Upload requested</t>
  </si>
  <si>
    <t>Responded/Soln Accepted</t>
  </si>
  <si>
    <t>Anubhab</t>
  </si>
  <si>
    <t>Review of Java Week1 Day1 TYUs</t>
  </si>
  <si>
    <t>Status</t>
  </si>
  <si>
    <t>Completed</t>
  </si>
  <si>
    <t>In Progress</t>
  </si>
  <si>
    <t>Summarized PDF-Week 01</t>
  </si>
  <si>
    <t>Arun Joseph Mathew</t>
  </si>
  <si>
    <t>Spring-Swagger</t>
  </si>
  <si>
    <t>Call Resolved</t>
  </si>
  <si>
    <t>Upload Requested CHECK</t>
  </si>
  <si>
    <t>Responded Upload Requested</t>
  </si>
  <si>
    <t>Tirumal Reddy</t>
  </si>
  <si>
    <t>Resolved himself</t>
  </si>
  <si>
    <t>CLOSED/REOPENED/CLOSED</t>
  </si>
  <si>
    <t>Jay Mehta</t>
  </si>
  <si>
    <t>SpringMVC app</t>
  </si>
  <si>
    <t>SpringMVC dbt</t>
  </si>
  <si>
    <t>Review of Java Week1 Day1 Lab quiz</t>
  </si>
  <si>
    <t>LabQuiz</t>
  </si>
  <si>
    <t>Q1</t>
  </si>
  <si>
    <t>Correct Answer need not have space</t>
  </si>
  <si>
    <t>Q2</t>
  </si>
  <si>
    <t>Topic</t>
  </si>
  <si>
    <t>Lab Quiz</t>
  </si>
  <si>
    <t>Author</t>
  </si>
  <si>
    <t>Variables</t>
  </si>
  <si>
    <t>Removed Space in CorrectAnswer</t>
  </si>
  <si>
    <t>Primitive Data Types</t>
  </si>
  <si>
    <t>Java has two kind of data types Primitive and Non-Primitive.
The primitive data type has a predefined size and type of variable value. Primitive types include (byte, short, int, long, float, double, char, and Boolean) Non-Primitive data types are created by the developer and are not defined in java. Eg String, Array, Trees, Graphs, … etc</t>
  </si>
  <si>
    <t>Actual</t>
  </si>
  <si>
    <r>
      <rPr>
        <sz val="11"/>
        <color rgb="FFFF0000"/>
        <rFont val="Calibri"/>
        <family val="2"/>
        <scheme val="minor"/>
      </rPr>
      <t xml:space="preserve">Non-Primitive data types are created by the developer and are not defined in java. Eg String, Array, Trees, Graphs, </t>
    </r>
    <r>
      <rPr>
        <sz val="11"/>
        <color theme="1"/>
        <rFont val="Calibri"/>
        <family val="2"/>
        <scheme val="minor"/>
      </rPr>
      <t>… etc statement needs to be corrected String, Array are all defined in Java</t>
    </r>
  </si>
  <si>
    <t>PracticeQuiz</t>
  </si>
  <si>
    <t>"What will be the output of the below code:
public class Main {
        public static void main(String[] args) {
                String name = ""Rosy"";
                int marks = name == ""rosy""?1:0;
                System.out.println(marks);
        }
}
"</t>
  </si>
  <si>
    <t>"What will be the output of the below code:
public class Main {
        public static void main(String[] args) {
                String name = ""Rosy"";
                int marks = name == ""rosy""?1:0;
                System.out.println(marks)
        }
}
"</t>
  </si>
  <si>
    <t xml:space="preserve">Operator </t>
  </si>
  <si>
    <t>Operator (Ternary)</t>
  </si>
  <si>
    <t xml:space="preserve">Which of the following operators can be applied to Boolean values
||
&amp;&amp;
-=
+=
?: </t>
  </si>
  <si>
    <t>Question is ambiguous</t>
  </si>
  <si>
    <t>Operator Increment</t>
  </si>
  <si>
    <t>What will be the output of below code public class calculator { public static void main(String[] args) { int num1 = 3; int num2 = 4 + (num1++); int num3 = num1++; System.out.println(num3); System.out.println(num2); System.out.println(num3); } }</t>
  </si>
  <si>
    <t>Correct answer is 474</t>
  </si>
  <si>
    <t>Reviewer Chandra</t>
  </si>
  <si>
    <t>First Java Program</t>
  </si>
  <si>
    <t>Why should we write public static void main(String[] args){}?</t>
  </si>
  <si>
    <t>This method will be the reference to JRE to start execution of code logic.</t>
  </si>
  <si>
    <t>Please remove logic in correct answer</t>
  </si>
  <si>
    <t>Corrections/Comments</t>
  </si>
  <si>
    <t>JVM, JRE and JDK</t>
  </si>
  <si>
    <t>What is the role of JRE?</t>
  </si>
  <si>
    <t>The JRE combines Java code created using the JDK with the necessary libraries required to run it on a JVM and then creates an instance of the JVM that executes the resulting program.</t>
  </si>
  <si>
    <t>OK but the explanation could be something like this:   The JRE which is part of JDK provisions all the libraries that are required to execute a piece of java code and creates an instance of JVM, which is responsibile to execute the compiled code</t>
  </si>
  <si>
    <t>Type Casting</t>
  </si>
  <si>
    <t>Which of the following statements is correct with respect to explicit typecasting?</t>
  </si>
  <si>
    <t>OK statement1 is not marked as correct answer</t>
  </si>
  <si>
    <t>Question</t>
  </si>
  <si>
    <t>ModuleWeek Day</t>
  </si>
  <si>
    <t>JavaWk1D1</t>
  </si>
  <si>
    <t xml:space="preserve">Vivek Vardhan </t>
  </si>
  <si>
    <t>Eclipse- Java Version</t>
  </si>
  <si>
    <t>Lab-Assmt</t>
  </si>
  <si>
    <t>ORM</t>
  </si>
  <si>
    <t>Spring-Eclipse</t>
  </si>
  <si>
    <t>Mainam</t>
  </si>
  <si>
    <t>More Info Reqd</t>
  </si>
  <si>
    <t>Lab - Coding Challenge</t>
  </si>
  <si>
    <t>Question1</t>
  </si>
  <si>
    <t>Question2</t>
  </si>
  <si>
    <r>
      <rPr>
        <sz val="11"/>
        <color rgb="FF0070C0"/>
        <rFont val="Calibri"/>
        <family val="2"/>
        <scheme val="minor"/>
      </rPr>
      <t>Ok</t>
    </r>
    <r>
      <rPr>
        <sz val="11"/>
        <color theme="1"/>
        <rFont val="Calibri"/>
        <family val="2"/>
        <scheme val="minor"/>
      </rPr>
      <t xml:space="preserve"> can we avoid Class Names as Q1</t>
    </r>
  </si>
  <si>
    <t>Question3</t>
  </si>
  <si>
    <t>Access Modifiers and final keywords are not covered on Day 01</t>
  </si>
  <si>
    <t>Question says int to string and char to integer, but output is shown as int to Number and char to integer;contradicts and have we covered String.toValue() functions for them on Day 01</t>
  </si>
  <si>
    <t>Question4</t>
  </si>
  <si>
    <t xml:space="preserve">	 int t1 = 0, t2 = 1;
		 Scanner sc=new Scanner(System.in);
	        System.out.print("Enter the number of terms: ");
	        int n=sc.nextInt();   //Declare and Initialize the number of terms
	        System.out.println("First " + n + " terms of fibonnaci series: ");
	        //Print the fibonacci series
	        for (int i = 1; i &lt;= n; ++i)
	        {
	            System.out.print(t1 + " ");
	            int sum = t1 + t2;
	            t1 = t2;
	            t2 = sum;
	        }</t>
  </si>
  <si>
    <t>In the Output let us give the message the first 5 fibonacci series numbers are…..   Also instead of manually adding numbers can we think of using a logic? As shown in the right? Scanner can be avoided if required</t>
  </si>
  <si>
    <t>Question5</t>
  </si>
  <si>
    <t>Please check the spelling of percentageIncremnet</t>
  </si>
  <si>
    <t>Self Practice - Coding Challenge</t>
  </si>
  <si>
    <t>Review of Java Week1 Day1 Lab- CodingChallenge</t>
  </si>
  <si>
    <t>Review of Java Week1 Day1 SelfPractice Quiz</t>
  </si>
  <si>
    <t>Review of Java Week1 Day1 SelfPractice -CChallenge</t>
  </si>
  <si>
    <r>
      <t> </t>
    </r>
    <r>
      <rPr>
        <sz val="11"/>
        <color rgb="FF000000"/>
        <rFont val="Arial"/>
        <family val="2"/>
      </rPr>
      <t>Write a java program, declare the variables of type Int, float, double, char, string, Boolean, initialize all the variables with some value and print them on the console.</t>
    </r>
  </si>
  <si>
    <t>Q3</t>
  </si>
  <si>
    <t>Q4</t>
  </si>
  <si>
    <t>Q5</t>
  </si>
  <si>
    <t>Can we sensitize them on String vs string and Boolean vs boolean at this stage itself , else they also would continue the habit of interchangeably using capital/lowercase invariably, also can we please use terms like "sample values" instead of "some value"</t>
  </si>
  <si>
    <r>
      <t>System.</t>
    </r>
    <r>
      <rPr>
        <i/>
        <sz val="11"/>
        <color rgb="FF000000"/>
        <rFont val="Arial"/>
        <family val="2"/>
      </rPr>
      <t>out</t>
    </r>
    <r>
      <rPr>
        <sz val="11"/>
        <color rgb="FF000000"/>
        <rFont val="Arial"/>
        <family val="2"/>
      </rPr>
      <t>.println("Num1 / Num2 ="+ (num1/number2));</t>
    </r>
  </si>
  <si>
    <t>Check the variable num2, gives compilation error, Can we use switch case for different calculator operations, you take a call, please use sample values instead of some values</t>
  </si>
  <si>
    <r>
      <t> </t>
    </r>
    <r>
      <rPr>
        <sz val="11"/>
        <color rgb="FF000000"/>
        <rFont val="Arial"/>
        <family val="2"/>
      </rPr>
      <t>Write a java program to display the area and perimeter of the rectangle. Declare 4 variables (length,width,area,perimeter) of type float, initialize some value to length and width variable.Calculate area and perimeter of rectangle and assign the value to area and perimeter variable.</t>
    </r>
  </si>
  <si>
    <t>OK but please use "sample values" instead of "some values"</t>
  </si>
  <si>
    <t>System.out.println("Leap Year”</t>
  </si>
  <si>
    <t>Has inverted Commas instead of double Quotes gives compile time error, bracket missing</t>
  </si>
  <si>
    <t xml:space="preserve">default : System.out.println("Invalid input, Please give month value 
                                                   between 1 to 12");   </t>
  </si>
  <si>
    <t>If they copy and paste it may go to 2 lines and gives compile time error, If that is taken care of by the students then no issues</t>
  </si>
  <si>
    <t>Write a java program to display the month of a year based on the number assigned to it , for example if number is 1 display january, if no is 2 display february and so on , also add the default case for inappropriate number.</t>
  </si>
  <si>
    <t>Question 5</t>
  </si>
  <si>
    <r>
      <rPr>
        <sz val="11"/>
        <color rgb="FFFF0000"/>
        <rFont val="Calibri"/>
        <family val="2"/>
        <scheme val="minor"/>
      </rPr>
      <t xml:space="preserve">Rephrasing can be done: </t>
    </r>
    <r>
      <rPr>
        <sz val="11"/>
        <color theme="1"/>
        <rFont val="Calibri"/>
        <family val="2"/>
        <scheme val="minor"/>
      </rPr>
      <t>Write a java program to display the month of a year based on the number assigned to the variable month , for example, if  1 is assigned to it,January is to be displayed and if 2 is assigned February is to be displayed and so on , also add the default case for inappropriate number.</t>
    </r>
  </si>
  <si>
    <t>Select the valid "for" loop syntax</t>
  </si>
  <si>
    <t>What will be the output of below code 
public class Main {
public static void main(String[] args) {
int i;
for(i=1;i&lt;=5;i++) {
}
System.out.println(i);
}
}</t>
  </si>
  <si>
    <t xml:space="preserve">What will be the output of the below code:
public class Main {
public static void main(String[] args) {
int arr[]={10,20,30,40}; 
for(int i:arr){ 
System.out.print(i); 
} 
}
}
</t>
  </si>
  <si>
    <t>Choose the correct syntax of while loop</t>
  </si>
  <si>
    <t>What is the output of the following Java code snippet ?
while(true){
System.out.println(“ inside while “);
}</t>
  </si>
  <si>
    <t>Review of Java Week1 Day2 TYUs</t>
  </si>
  <si>
    <t>Review of Java Week1 Day2 Self Practice - Quiz</t>
  </si>
  <si>
    <t>Call Closed</t>
  </si>
  <si>
    <t>Muneendra</t>
  </si>
  <si>
    <t>GIT</t>
  </si>
  <si>
    <t>Megha checking</t>
  </si>
  <si>
    <t>Md Asad Khan</t>
  </si>
  <si>
    <t>Asked snap</t>
  </si>
  <si>
    <t>Shyam Kishore</t>
  </si>
  <si>
    <t>Krishna Hareshbhai</t>
  </si>
  <si>
    <t>GitHub Related</t>
  </si>
  <si>
    <t>Video Upload Requested</t>
  </si>
  <si>
    <t>Moumita Sarkar</t>
  </si>
  <si>
    <t>Lab-Clause; Responded</t>
  </si>
  <si>
    <t>Responded-Call Requested</t>
  </si>
  <si>
    <t>Resolved-Call requested</t>
  </si>
  <si>
    <t>Review of Java Week1 Day2 Lab - Quiz</t>
  </si>
  <si>
    <t xml:space="preserve">Review of Java Week1 Day2  - Lab CChallenge </t>
  </si>
  <si>
    <t>Review of Java Week1 Day2  - Self Practice CChallenge</t>
  </si>
  <si>
    <t>JavaWk1D2</t>
  </si>
  <si>
    <t>Lab  CodingChallenge</t>
  </si>
  <si>
    <t>JavaWeek1D2</t>
  </si>
  <si>
    <t>Java Fundamentals</t>
  </si>
  <si>
    <t>Write a java program to 
Accept the type of input the user wants to insert.
Store the input in their appropriate data member(variable)
Show an option to print all the values of all different data type variables created.
Do the above operations recursively.
If pressed 0, terminate the loop and exit the 	program.</t>
  </si>
  <si>
    <t>We can Add the appropriate messages in each case for example for case 1: enter an integer for case 2: Enter the Long Value and so on, to make it more user friendly</t>
  </si>
  <si>
    <t>Write a program to multiply user input number to a 2D array values using for..each and make sure the output is also in 2D format.
You can harcode the 2D array if you want to.</t>
  </si>
  <si>
    <t>Kindly Rephrase: Write a program to accept a Number from the user and multiply it with a 2D Array values, using for..each loop, make sure the output is also in 2D format after multiplication, You can hardcode the values of 2D Array, if you wish.</t>
  </si>
  <si>
    <t>Write a java program to print the sum of all even numbers between 1 to n(including n) using a while loop, accept the value of n from the user.</t>
  </si>
  <si>
    <t>Self Practice Coding Challenge</t>
  </si>
  <si>
    <t>We can print the Even Numbers and then display the Total for the better user friendliness</t>
  </si>
  <si>
    <t>Ajay</t>
  </si>
  <si>
    <t>JSP error</t>
  </si>
  <si>
    <t>Resln Accepted</t>
  </si>
  <si>
    <t>share Video</t>
  </si>
  <si>
    <t>Sep19 to 25 2022</t>
  </si>
  <si>
    <t>Support Tickets</t>
  </si>
  <si>
    <t>Learner Calls</t>
  </si>
  <si>
    <t>GLCA - Review Java Week 1</t>
  </si>
  <si>
    <t>Mandatory Course on Security</t>
  </si>
  <si>
    <t>GLCA - Summarized Content</t>
  </si>
  <si>
    <t>Lab/Assessment</t>
  </si>
  <si>
    <t xml:space="preserve">asked PM info </t>
  </si>
  <si>
    <t>Suganya Vaidyanathan</t>
  </si>
  <si>
    <t>Hilma Raj</t>
  </si>
  <si>
    <t>Shailesh Kumar</t>
  </si>
  <si>
    <t>Prasad</t>
  </si>
  <si>
    <t>Khan Mod Asas</t>
  </si>
  <si>
    <t>Resolved/</t>
  </si>
  <si>
    <t>HackerRank</t>
  </si>
  <si>
    <t>External Clause</t>
  </si>
  <si>
    <t>Poulomi</t>
  </si>
  <si>
    <t>Eclipse-</t>
  </si>
  <si>
    <t>Aditya Madhok</t>
  </si>
  <si>
    <t>Lab clause</t>
  </si>
  <si>
    <t>Resoln accepted</t>
  </si>
  <si>
    <t>22 SepChandra On leave</t>
  </si>
  <si>
    <t>LAB CLAUSE</t>
  </si>
  <si>
    <t>Mevada Meetkumar</t>
  </si>
  <si>
    <t>Graded Quiz14</t>
  </si>
  <si>
    <t>Resolvesd</t>
  </si>
  <si>
    <t xml:space="preserve"> Muneendra</t>
  </si>
  <si>
    <t xml:space="preserve">Review of Java Week1 Day3  TYU </t>
  </si>
  <si>
    <t>Review of Java Week1 Day3 Lab Quiz</t>
  </si>
  <si>
    <t>Review of Java Week1 Day3 SelfPractice  Quiz</t>
  </si>
  <si>
    <t>Review of Java Week1 Day3 Self-Practice Cchallenge</t>
  </si>
  <si>
    <t>Review of Java Week1 Day3 Lab -C Challenge</t>
  </si>
  <si>
    <t>Responded/Soln accepted</t>
  </si>
  <si>
    <t>Responded/CHECK</t>
  </si>
  <si>
    <t>Call CLOSED</t>
  </si>
  <si>
    <t>No RESPONSE</t>
  </si>
  <si>
    <t>Jayshri</t>
  </si>
  <si>
    <t>Asked call</t>
  </si>
  <si>
    <t>CLOSEd/REOPENED</t>
  </si>
  <si>
    <t>Varshini</t>
  </si>
  <si>
    <t>Check Uploaded</t>
  </si>
  <si>
    <t>gaurav Kaushik</t>
  </si>
  <si>
    <t>LabClause /Uploaded Check</t>
  </si>
  <si>
    <t xml:space="preserve">LabClause </t>
  </si>
  <si>
    <t>Ashok reddy</t>
  </si>
  <si>
    <t>Graded Quiz</t>
  </si>
  <si>
    <t>Hibernate Doubt</t>
  </si>
  <si>
    <t>Lab Assmt upload dbt</t>
  </si>
  <si>
    <t>Upload Video</t>
  </si>
  <si>
    <t>CLOSED//REOPENED/CLOSED</t>
  </si>
  <si>
    <t>Vidyashri</t>
  </si>
  <si>
    <t>Labs/Assessment</t>
  </si>
  <si>
    <t>ResolvedHerself</t>
  </si>
  <si>
    <t>Ramakrishna</t>
  </si>
  <si>
    <t>SpringBoot dbt</t>
  </si>
  <si>
    <t>Upload requstd</t>
  </si>
  <si>
    <t>Resoln accptd</t>
  </si>
  <si>
    <t>Soln accptd</t>
  </si>
  <si>
    <t>Lombok</t>
  </si>
  <si>
    <t xml:space="preserve">CHECK </t>
  </si>
  <si>
    <t>Upload rqstd</t>
  </si>
  <si>
    <t>attend ev session</t>
  </si>
  <si>
    <t>Jars issue</t>
  </si>
  <si>
    <t>SpringBootiss</t>
  </si>
  <si>
    <t>Upload reqstd</t>
  </si>
  <si>
    <t>Call Reqstd</t>
  </si>
  <si>
    <t>Rathan B KuLal</t>
  </si>
  <si>
    <t>Shailesh Phabari</t>
  </si>
  <si>
    <t>Eclipse Web</t>
  </si>
  <si>
    <t>SpringBoot</t>
  </si>
  <si>
    <t>Sohan Desai</t>
  </si>
  <si>
    <t>Himakshi</t>
  </si>
  <si>
    <t>Ajay Naik</t>
  </si>
  <si>
    <t>Mohd Assad</t>
  </si>
  <si>
    <t>Upload Rqstd</t>
  </si>
  <si>
    <t>Krishna Kumar</t>
  </si>
  <si>
    <t>Career Support</t>
  </si>
  <si>
    <t>Lombok-eclipse</t>
  </si>
  <si>
    <t>SpringBoot issue</t>
  </si>
  <si>
    <t>Bharat Ramachandr</t>
  </si>
  <si>
    <t>Operationslissue</t>
  </si>
  <si>
    <t>Challa Harika</t>
  </si>
  <si>
    <t>Labs/Assmts</t>
  </si>
  <si>
    <t>Operations</t>
  </si>
  <si>
    <t>Viyom</t>
  </si>
  <si>
    <t>Call Rqustd</t>
  </si>
  <si>
    <t>Gaurav</t>
  </si>
  <si>
    <t>Searching &amp; Sorting</t>
  </si>
  <si>
    <t>Stack &amp; Queue</t>
  </si>
  <si>
    <t>Binary Tree &amp; Binary Search Tree</t>
  </si>
  <si>
    <t>Prework</t>
  </si>
  <si>
    <t>Algorithmic Analysis &amp; Recursion</t>
  </si>
  <si>
    <t>FOP</t>
  </si>
  <si>
    <t>PW</t>
  </si>
  <si>
    <t>TYU - Nos</t>
  </si>
  <si>
    <t>Graded Quizzes - Nos</t>
  </si>
  <si>
    <t>Lab Sessions Hrs</t>
  </si>
  <si>
    <t>Mentoring Sessions - Hrs</t>
  </si>
  <si>
    <t>Lab Assignments - Nos</t>
  </si>
  <si>
    <t>Graded Assignments - Nos</t>
  </si>
  <si>
    <t>Video Session - Hrs</t>
  </si>
  <si>
    <t>CR Session - Hrs</t>
  </si>
  <si>
    <t>Adv Hibernate</t>
  </si>
  <si>
    <t>RDBMS</t>
  </si>
  <si>
    <t>RDBMS Design</t>
  </si>
  <si>
    <t>Wk 1,2</t>
  </si>
  <si>
    <t>Wk3,4,5,6,7,8</t>
  </si>
  <si>
    <t>Wk11,12</t>
  </si>
  <si>
    <t>Wk9,10</t>
  </si>
  <si>
    <t>Wk13,14,15,16</t>
  </si>
  <si>
    <t>Html /CSS</t>
  </si>
  <si>
    <t>Javascript</t>
  </si>
  <si>
    <t>ReactJS</t>
  </si>
  <si>
    <t>27+23</t>
  </si>
  <si>
    <t>Wk1,2,3</t>
  </si>
  <si>
    <t>Wk4,5,6,7,8</t>
  </si>
  <si>
    <t>Wk 9,10,11,12</t>
  </si>
  <si>
    <t>Cloud Foundations</t>
  </si>
  <si>
    <t>Cloud</t>
  </si>
  <si>
    <t>10+4</t>
  </si>
  <si>
    <t>8+17</t>
  </si>
  <si>
    <t>AWS Core</t>
  </si>
  <si>
    <t>AWS Adv</t>
  </si>
  <si>
    <t>DevOpsOnAWS</t>
  </si>
  <si>
    <t>PW Wk1,2 Cloud Wk1,2- AWS-Wk-3,4,5,6,7,8,9,10,11,12</t>
  </si>
  <si>
    <t>DataScience</t>
  </si>
  <si>
    <t>PW-Wk1,2 DataScience Wk 1-12</t>
  </si>
  <si>
    <t>69</t>
  </si>
  <si>
    <t>Included in Spring</t>
  </si>
  <si>
    <t>Practice/Coding Challenges - Nos</t>
  </si>
  <si>
    <t>PreworkJava</t>
  </si>
  <si>
    <t>if else</t>
  </si>
  <si>
    <t>continue</t>
  </si>
  <si>
    <t>GitHub 1</t>
  </si>
  <si>
    <t>ProcvsOOPs</t>
  </si>
  <si>
    <t>oops princ</t>
  </si>
  <si>
    <t>whats an Object</t>
  </si>
  <si>
    <t>attr</t>
  </si>
  <si>
    <t>Prework Html</t>
  </si>
  <si>
    <t>Fe intro</t>
  </si>
  <si>
    <t>img tag</t>
  </si>
  <si>
    <t>AVERAGE=</t>
  </si>
  <si>
    <t>433 Minutes</t>
  </si>
  <si>
    <t>Minutes</t>
  </si>
  <si>
    <t>average 5.3 Minutes</t>
  </si>
  <si>
    <t>PREWORK Until computaional thinking excluding</t>
  </si>
  <si>
    <t>Comp Thinking</t>
  </si>
  <si>
    <t>Intro to Programming</t>
  </si>
  <si>
    <t>+</t>
  </si>
  <si>
    <t>Competitive Prog</t>
  </si>
  <si>
    <t>Design Arch</t>
  </si>
  <si>
    <t>Addtl Java</t>
  </si>
  <si>
    <t>ADdtl Java 2</t>
  </si>
  <si>
    <t>90 Videos</t>
  </si>
  <si>
    <t>475 Minutes</t>
  </si>
  <si>
    <t>Videos</t>
  </si>
  <si>
    <t>145+90</t>
  </si>
  <si>
    <t>PREWORK :</t>
  </si>
  <si>
    <t xml:space="preserve">235 Videos </t>
  </si>
  <si>
    <t>@Avg 5.3 minutes</t>
  </si>
  <si>
    <t>Java- FOP</t>
  </si>
  <si>
    <t>16 Hrs</t>
  </si>
  <si>
    <t xml:space="preserve">Mandatory </t>
  </si>
  <si>
    <t>Non Mandatory</t>
  </si>
  <si>
    <t>DSA - Mandatory</t>
  </si>
  <si>
    <t>DAS - Non Mand</t>
  </si>
  <si>
    <t>55+31+19</t>
  </si>
  <si>
    <t>4+60+13+12+80</t>
  </si>
  <si>
    <t>DBMS Mand</t>
  </si>
  <si>
    <t>DBMSNonMand</t>
  </si>
  <si>
    <t>Backend</t>
  </si>
  <si>
    <t>Spring Framework</t>
  </si>
  <si>
    <t>+3.5 Hrs</t>
  </si>
  <si>
    <t>VIDEOS</t>
  </si>
  <si>
    <t>FrontEnd</t>
  </si>
  <si>
    <t>HTML-  Mand</t>
  </si>
  <si>
    <t>HTML- NonMand</t>
  </si>
  <si>
    <t>CSS - Mand</t>
  </si>
  <si>
    <t>CSS- Non Mand</t>
  </si>
  <si>
    <t>9,9</t>
  </si>
  <si>
    <t>18,26</t>
  </si>
  <si>
    <t>Avg 6.5</t>
  </si>
  <si>
    <t xml:space="preserve">Cloud </t>
  </si>
  <si>
    <t>8,16</t>
  </si>
  <si>
    <t>13 Hrs</t>
  </si>
  <si>
    <t xml:space="preserve">15 Videos </t>
  </si>
  <si>
    <t>AWS Advanced</t>
  </si>
  <si>
    <t>10.5 Hrs</t>
  </si>
  <si>
    <t>5 Videos</t>
  </si>
  <si>
    <t>DevOPS</t>
  </si>
  <si>
    <t>4.5 Hrs</t>
  </si>
  <si>
    <t>Data Handling &amp; Visualization</t>
  </si>
  <si>
    <t>DHV</t>
  </si>
  <si>
    <t>Optional Content</t>
  </si>
  <si>
    <t>104,25,10</t>
  </si>
  <si>
    <t>32,22</t>
  </si>
  <si>
    <t>Data PreProcessing</t>
  </si>
  <si>
    <t>11,10</t>
  </si>
  <si>
    <t>6,12</t>
  </si>
  <si>
    <t>Suplearning</t>
  </si>
  <si>
    <t>UnSupervised</t>
  </si>
  <si>
    <t>Web Frameworks</t>
  </si>
  <si>
    <t>Rest Using Flask</t>
  </si>
  <si>
    <t>4.6 Hrs</t>
  </si>
  <si>
    <t>4.9 Hrs</t>
  </si>
  <si>
    <t>9.3 Hrs</t>
  </si>
  <si>
    <t>14.9 Hrs</t>
  </si>
  <si>
    <t>50Hrs</t>
  </si>
  <si>
    <t>5.6 Hours</t>
  </si>
  <si>
    <t>avg 5.3</t>
  </si>
  <si>
    <t>Vatika Singh Gautam</t>
  </si>
  <si>
    <t>Apache</t>
  </si>
  <si>
    <t>Info not enough</t>
  </si>
  <si>
    <t>Vidyashree</t>
  </si>
  <si>
    <t>Jamuna</t>
  </si>
  <si>
    <t>06-Otc-22</t>
  </si>
  <si>
    <t>upload rqstd</t>
  </si>
  <si>
    <t>Call Rqstd</t>
  </si>
  <si>
    <t xml:space="preserve">                                                                                                                                                                                                                                                                                                                                                                                                                                                                                                                                                                                                                                                                                                                                                                                                                                                                                                                                                                                                                                                                                                                                                                                                                                                                                                                                                                                                                                                                                                                                                                                                                                                                                                                                                                                                                                                                                                                                                                                                                                                                                                                                                                                                                                                                                                                                                                                                                                                                                                                                                                                                                                                                                                                                                                                                                                                                                                                                                                                                                                                                                                                                                                                                                                                                                                                                                                                                                                                                                                                                                                                                                                                                                                                                                                                                                                                                                                                                                                                                                                                                                                                                                                                                                                                                                                                                                                                                                                                                                                                                                                                                                                                                                                                                                                                       fr</t>
  </si>
  <si>
    <t>Graded-Wk5-Q8</t>
  </si>
  <si>
    <t>Graded-Wk5-Q1</t>
  </si>
  <si>
    <t>Mohan</t>
  </si>
  <si>
    <t>Stacks TYU2</t>
  </si>
  <si>
    <t xml:space="preserve">Review of Java Week1 Day4  TYU </t>
  </si>
  <si>
    <t>Review of Java Week1 Day4Lab Quiz</t>
  </si>
  <si>
    <t>Review of Java Week1 Day4 SelfPractice  Quiz</t>
  </si>
  <si>
    <t>Review of Java Week1 Day4 Lab -C Challenge</t>
  </si>
  <si>
    <t>24  Sep -2022 to 01 Oct- 2022</t>
  </si>
  <si>
    <t>03Oct to 09Oct- 2022</t>
  </si>
  <si>
    <t>Review of Java Week1 Day4 Self-Practice Challenge</t>
  </si>
  <si>
    <t>Review of Java Week2 Day 4 TYU</t>
  </si>
  <si>
    <t>Review of Java Week2 Day 4 Lab Quiz</t>
  </si>
  <si>
    <t>Review of Java Week2 Day 4 Self Practice Quiz</t>
  </si>
  <si>
    <t>Review of Java Week2 Day 1 TYU</t>
  </si>
  <si>
    <t>Review of Java Week2 Day 1 Lab Quiz</t>
  </si>
  <si>
    <t>Review of Java Week2 Day 1 Self Practice Quiz</t>
  </si>
  <si>
    <t>Moumitha Sarkar</t>
  </si>
  <si>
    <t>PM to share</t>
  </si>
  <si>
    <t>Md Abdur Rahman</t>
  </si>
  <si>
    <t>SPringMVC</t>
  </si>
  <si>
    <t>REOPENED</t>
  </si>
  <si>
    <t>08-Ot-22</t>
  </si>
  <si>
    <t>CLOSED-NR</t>
  </si>
  <si>
    <t>CLOSED/REOPENED Asked to open new Ticket-CLOSED</t>
  </si>
  <si>
    <t>06-10-2022/08-10-2022</t>
  </si>
  <si>
    <t>SV Raja</t>
  </si>
  <si>
    <t>CLOSED/REOPENED asked to Create new Ticket-CLOSED</t>
  </si>
  <si>
    <t>Priti</t>
  </si>
  <si>
    <t>upload reqstd</t>
  </si>
  <si>
    <t>RO9-Oct</t>
  </si>
  <si>
    <t>Sanskar Sethiya</t>
  </si>
  <si>
    <t>Self resolved</t>
  </si>
  <si>
    <t>Rajat Kumar</t>
  </si>
  <si>
    <t>Call rqstd</t>
  </si>
  <si>
    <t>Shrishti Saxena</t>
  </si>
  <si>
    <t>LinuX JDK instln</t>
  </si>
  <si>
    <t xml:space="preserve">Siddharth </t>
  </si>
  <si>
    <t>CLOSED/REOPENED Asked to open new Ticket-CLOSED/CLOSED</t>
  </si>
  <si>
    <t>Mridula Nainani</t>
  </si>
  <si>
    <t>DI-Spring</t>
  </si>
  <si>
    <t>SpringMVC ORM Lab5</t>
  </si>
  <si>
    <t>Bharat Ramachandra Parbhu</t>
  </si>
  <si>
    <t>Vidyashree PS</t>
  </si>
  <si>
    <t>Anju Rabi</t>
  </si>
  <si>
    <t>Late Submission No reduction</t>
  </si>
  <si>
    <t>Umabalakumar Rajagopal</t>
  </si>
  <si>
    <t>0-20/20</t>
  </si>
  <si>
    <t>Jitesh Sahu</t>
  </si>
  <si>
    <t>Surjeet Singh</t>
  </si>
  <si>
    <t>Thangaprabhu</t>
  </si>
  <si>
    <t>Shailesh Kumar Tiwari</t>
  </si>
  <si>
    <t>SumitManoj Uke</t>
  </si>
  <si>
    <t>Rohith Venugopalan</t>
  </si>
  <si>
    <t>Chiranjib Biswal</t>
  </si>
  <si>
    <t>Siddhartha Dev Burman</t>
  </si>
  <si>
    <t>zip issue 18</t>
  </si>
  <si>
    <t>package str not ok</t>
  </si>
  <si>
    <t>zipBut score reduction not uniform for same issue</t>
  </si>
  <si>
    <t>Vivek Vardhan Deevi</t>
  </si>
  <si>
    <t>Vartika Singh</t>
  </si>
  <si>
    <t>Class files + ui avlable</t>
  </si>
  <si>
    <t>InValidComments</t>
  </si>
  <si>
    <t>Package followed against the comment; zipped yes</t>
  </si>
  <si>
    <t>15/20--16/20</t>
  </si>
  <si>
    <t>G Haripriya</t>
  </si>
  <si>
    <t>Zip issue</t>
  </si>
  <si>
    <t>10/11-Oct-22</t>
  </si>
  <si>
    <t>Gave 4.0 since uniform score not given</t>
  </si>
  <si>
    <t>Siddharth Dev</t>
  </si>
  <si>
    <t>Grad Quiz 16-Q9</t>
  </si>
  <si>
    <t>Review of Java Week2 Day2 TYU</t>
  </si>
  <si>
    <t>Review of Java Week2 Day 2 Lab Quiz</t>
  </si>
  <si>
    <t>Review of Java Week2 Day 2 Self Practice Quiz</t>
  </si>
  <si>
    <t>Graded Assignment 3 SpringMVCORM</t>
  </si>
  <si>
    <t>Gayathri Balachandran</t>
  </si>
  <si>
    <t>Mahaboob Basha</t>
  </si>
  <si>
    <t>Vinod Bhat</t>
  </si>
  <si>
    <t>5 Marks reduced for lack of screenshots</t>
  </si>
  <si>
    <t>1 Mark reduced for lack of screenshot</t>
  </si>
  <si>
    <t>Milind</t>
  </si>
  <si>
    <t>Fatima</t>
  </si>
  <si>
    <t xml:space="preserve">Sangram Kesari </t>
  </si>
  <si>
    <t>Graded Assmt eval</t>
  </si>
  <si>
    <t>Restful Service dbt</t>
  </si>
  <si>
    <t>toString()</t>
  </si>
  <si>
    <t>asked to complete</t>
  </si>
  <si>
    <t>Dezosa</t>
  </si>
  <si>
    <t>Pranay Joshi</t>
  </si>
  <si>
    <t>Lab Score issue</t>
  </si>
  <si>
    <t>grader rqstd</t>
  </si>
  <si>
    <t>Ratan B Kulal</t>
  </si>
  <si>
    <t>Triveni Harsha Kumar</t>
  </si>
  <si>
    <t>Soln Accptd</t>
  </si>
  <si>
    <t>Not all functions implemented</t>
  </si>
  <si>
    <t>Vilas Bhaskar More</t>
  </si>
  <si>
    <t>Swagger Issue</t>
  </si>
  <si>
    <t>ORM-Relationship</t>
  </si>
  <si>
    <t>Asad Mohamed</t>
  </si>
  <si>
    <t>asked info</t>
  </si>
  <si>
    <t>Annie Johnson</t>
  </si>
  <si>
    <t>Java Installn</t>
  </si>
  <si>
    <t>Vyankesh Dutta Mishra</t>
  </si>
  <si>
    <t>46-48/50</t>
  </si>
  <si>
    <t>Changed score since screenshots ere available</t>
  </si>
  <si>
    <t>1 Mark reduced for lack of scshot</t>
  </si>
  <si>
    <t xml:space="preserve">Khan Md Assad </t>
  </si>
  <si>
    <t>Chandrima Mukherjee</t>
  </si>
  <si>
    <t>Project is avlbl so changed score</t>
  </si>
  <si>
    <t>Nithiya Muniyappa</t>
  </si>
  <si>
    <t>Chaitanya Nandani</t>
  </si>
  <si>
    <t>Shubhan Rajendra Nivagune</t>
  </si>
  <si>
    <t>Karishma Ramesh Oswal</t>
  </si>
  <si>
    <t>Deepika Roy</t>
  </si>
  <si>
    <t>10/50</t>
  </si>
  <si>
    <t>Screen shot missing 1 mark reduced</t>
  </si>
  <si>
    <t>Gave 4 Rating since RUBRIKS not followed</t>
  </si>
  <si>
    <t>Gave 4 Rating since Rubrics matrix was not followed</t>
  </si>
  <si>
    <t>soln accptd</t>
  </si>
  <si>
    <t>Review of Java Week2 Day 3 TYU</t>
  </si>
  <si>
    <t>Review of Java Week2 Day 3 Lab Quiz</t>
  </si>
  <si>
    <t>Review of Java Week2 Day 3 Self Practice Quiz</t>
  </si>
  <si>
    <t>JDBC Issue</t>
  </si>
  <si>
    <t>Rajan</t>
  </si>
  <si>
    <t>Mrs Snehal</t>
  </si>
  <si>
    <t xml:space="preserve">Eclipse </t>
  </si>
  <si>
    <t>Manish</t>
  </si>
  <si>
    <t>Barsha Rani</t>
  </si>
  <si>
    <t>Samir Kumar</t>
  </si>
  <si>
    <t>PreWork</t>
  </si>
  <si>
    <t>Lab/Assmt score</t>
  </si>
  <si>
    <t>Rajan Rajamany</t>
  </si>
  <si>
    <t>Java-Doc</t>
  </si>
  <si>
    <t>Self Resolved</t>
  </si>
  <si>
    <t>CLOSED/Reopened/CLOSED</t>
  </si>
  <si>
    <t>Java Week2 D1</t>
  </si>
  <si>
    <t>Java Fundamentals-Collections</t>
  </si>
  <si>
    <r>
      <t xml:space="preserve">Insert braces from the user </t>
    </r>
    <r>
      <rPr>
        <sz val="11"/>
        <color rgb="FF000000"/>
        <rFont val="Arial"/>
        <family val="2"/>
      </rPr>
      <t>as shown below</t>
    </r>
    <r>
      <rPr>
        <sz val="11"/>
        <color theme="1"/>
        <rFont val="Calibri"/>
        <family val="2"/>
        <scheme val="minor"/>
      </rPr>
      <t xml:space="preserve"> and check if they are balanced or not.
([[{}]])</t>
    </r>
  </si>
  <si>
    <t>Write a Java Program to Solve the Tower of Hanoi Problem using Stacks.</t>
  </si>
  <si>
    <t>Otherwise OK</t>
  </si>
  <si>
    <r>
      <rPr>
        <sz val="11"/>
        <color rgb="FF0070C0"/>
        <rFont val="Calibri"/>
        <family val="2"/>
        <scheme val="minor"/>
      </rPr>
      <t xml:space="preserve">Write a program to accept braces from the user </t>
    </r>
    <r>
      <rPr>
        <sz val="11"/>
        <color rgb="FF0070C0"/>
        <rFont val="Arial"/>
        <family val="2"/>
      </rPr>
      <t>as shown below</t>
    </r>
    <r>
      <rPr>
        <sz val="11"/>
        <color rgb="FF0070C0"/>
        <rFont val="Calibri"/>
        <family val="2"/>
        <scheme val="minor"/>
      </rPr>
      <t xml:space="preserve"> </t>
    </r>
    <r>
      <rPr>
        <sz val="11"/>
        <color theme="1"/>
        <rFont val="Calibri"/>
        <family val="2"/>
        <scheme val="minor"/>
      </rPr>
      <t>and check if they are balanced or not.
([[{}]]),instead of using class name as BalancingBrackets use BalancedBrackets</t>
    </r>
  </si>
  <si>
    <t>Discount for every product purchased is: 75 45 347 452 </t>
  </si>
  <si>
    <t>We need to explain briefly with sample about Tower Of Hanoi problem, some new comers will not understand it. You can say Hint: Use Collections of your choice</t>
  </si>
  <si>
    <t>Write a java program to take integer values including duplicates from the user and sort using the collections methods</t>
  </si>
  <si>
    <t>Write a program to create Linked List without using collections framework. Insert data into the linked list and reverse the entire list.
Hint: Consider every node as an object with variables and objects which point to the next node and to hold data.</t>
  </si>
  <si>
    <t>Use verbs for the methodNames and nouns for the classes, like for example instead of ReverseLinkList use ReversedLinkList</t>
  </si>
  <si>
    <t>You are working in a team who is creating a web browser and your task is to implement the backward and forward button in the browser. Make sure you add the default browser first(Example: www.google.com). Use appropriate data structure and implement the same.
Note: Apply built in annotations where/if needed</t>
  </si>
  <si>
    <t>OK</t>
  </si>
  <si>
    <t>You are a class teacher and a new academic year has started. You are given a class of students and you want to create an attendance register. Collect the students' First Names and Order them according to the reverse alphabetical order and print the names. 
Note: Apply built in annotations where needed</t>
  </si>
  <si>
    <t>Please follow nouns for class names and verbs for methods</t>
  </si>
  <si>
    <r>
      <t>In the Output, It should be Discount Price for each product purchased is : 75 0 0 0 , You can say Hint: You can use Collections of your choice; while entering user may not know he/she has to leave space in the same line</t>
    </r>
    <r>
      <rPr>
        <sz val="11"/>
        <color rgb="FFFF0000"/>
        <rFont val="Calibri"/>
        <family val="2"/>
        <scheme val="minor"/>
      </rPr>
      <t>….please use nouns for the class names and avoid verbs for classes</t>
    </r>
  </si>
  <si>
    <r>
      <t>while entering user may not know he/she has to leave space in the same line….</t>
    </r>
    <r>
      <rPr>
        <sz val="11"/>
        <color rgb="FFFF0000"/>
        <rFont val="Calibri"/>
        <family val="2"/>
        <scheme val="minor"/>
      </rPr>
      <t>please use verbs for the method names and avoid nouns for methods</t>
    </r>
  </si>
  <si>
    <t>You (A) and your friend (B) are given the same set of numbers. You are traversing from left to right and he is traversing from right to left. Every number you both pick, you will compare it and
If A &gt; B, B will remove this number from the list and print 0 in output.
If A &lt; B, A will remove this number from the list and print 1 in output.
If A = B, Both will remove this number from the list and will not print anything.</t>
  </si>
  <si>
    <r>
      <t xml:space="preserve">Input all the elements in one go with single space separation
1 3 5 2 6 2
Compare 1 &lt; 2
Removing 1 from B
Compare 3 &gt; 2
Removing 2 from A
Compare 3 &lt; 6
Removing 3 from B
Compare 5 &lt; 6
Removing 5 from B
Compare 2 &lt; 6
Removing 2 from B
6 == 6
Removing 6 from both
2 == 2
Removing 2 from both
1 0 1 1 1 </t>
    </r>
    <r>
      <rPr>
        <sz val="11"/>
        <color rgb="FFFF0000"/>
        <rFont val="Calibri"/>
        <family val="2"/>
        <scheme val="minor"/>
      </rPr>
      <t xml:space="preserve">  In this example traversal for A is made but for the B is not shown moreover every number is compared with last number we should highlight this womehere</t>
    </r>
    <r>
      <rPr>
        <sz val="11"/>
        <color theme="1"/>
        <rFont val="Calibri"/>
        <family val="2"/>
        <scheme val="minor"/>
      </rPr>
      <t xml:space="preserve">
</t>
    </r>
  </si>
  <si>
    <t>Write a simple java program to implement all the stack methods in the collection framework.</t>
  </si>
  <si>
    <t>When last element is popped and further pop is opted , it throws exception, since they have understood exception, we can handle it.</t>
  </si>
  <si>
    <t>Need Help!!! I have a friend who does parkour(Jumping from one building to another). Due to his temporary knee issues, he will not be able to jump from higher heights to lower heights. He jumps to the other building only if its height is more than the current standing building. He stops if the next building height is less than the current building height. To jump from building A to B some energy is consumed. Let this energy be A XOR B. 
Find the maximum energy required when he starts from any building and reaches the last building.</t>
  </si>
  <si>
    <t>Please check if XOR is really needed?</t>
  </si>
  <si>
    <t>SSH Key</t>
  </si>
  <si>
    <t>Day 4 of Week2 is completed since it was shifted</t>
  </si>
  <si>
    <t>Review of Java Week2 Day 1 Self-Practice CChallenge</t>
  </si>
  <si>
    <t>Java Week2 D2</t>
  </si>
  <si>
    <t xml:space="preserve">There is a queue to buy movie tickets. Every ticket needs 1 second to generate. Every person in the queue needs a different number of tickets. Find out how long it will take for every person in the queue to get all his/her tickets? Let the queue be {2,4,1,3} </t>
  </si>
  <si>
    <t>There is a queue to buy movie tickets. Every ticket needs 1 second to generate. Every person in the queue needs a different number of tickets. Find out how long it will take for every person in the queue to get all his/her tickets?
Let the queue be {2,4,1,3} , the Number of tickets requested by the people in the queue are 2,4,1 &amp; 3 respectively.</t>
  </si>
  <si>
    <t>Create a class to perform Deque Implementation.
                      Create Deque object of type integer using ArrayDeque Class and perform following operations
Create deque object using ArrayDeque Class
add elements to the deque
insert an element at the head
insert an element at the tail
print the deque
find the first element
find the last element in the deque
push element into stack
pop element from stack
delete all the elements of deque</t>
  </si>
  <si>
    <t xml:space="preserve">Create a class to perform Priority Queue Implementation.
Create Priority Queue object of type integer and perform following operations
create priorityQueue Object
Add 4 elements into priorityQueue
print all elements of the priority queue
check if the priority queue contains a particular element
print the size of the queue
create array with priority queue
print highest priority value in the queue
remove and print 2 elements from the priority queue and observe the removed values with queue order
remove all the elements of the queue at once
check if the queue is empty or not
remove value from queue. Print null if the queue is empty
Use remove method and remove 10 from the queue </t>
  </si>
  <si>
    <t>Write a program to perform TreeSet implementation.
         Create a treeSet object and perform the following operations
create a treeSet object
add elements to treeSet object
print the treeSet
use iterator to print the elements in descending order
print the first element
print the last element
retrieve and remove the highest and lowest Value.
perform various SortedSetSet operations like headset, subset and tailset.
print the size of the treeSet</t>
  </si>
  <si>
    <t>Write a program to implement the following
Create hashset and arraylist objects with string data type
Insert values into hashset and arraylist
Print Hashset and arraylist
Print the size of hashset
Add all arraylist values into hashset
Check if hashset contains all the values from arraylist
Remove value based on removeif() method
Remove all the values from hash set in one method
Clear the hashset.
Print hashset and arraylist</t>
  </si>
  <si>
    <t>Call-Over</t>
  </si>
  <si>
    <t>Score Increased</t>
  </si>
  <si>
    <t>Q 1 is OK</t>
  </si>
  <si>
    <t>Check the execution</t>
  </si>
  <si>
    <t>During execution , when it asks to enter no of students in Hostel for a day,when entered with Student Number as 5 it gives error please check</t>
  </si>
  <si>
    <t>You have N numbers. Every number should result in 0 with a minimum number of moves based on the two conditions. 
If a number p = a x b where a 1, b  1, then p = max(a,b)
If a number p is prime then reduce p by 1.
Find the minimum number of moves needed for every number.</t>
  </si>
  <si>
    <r>
      <rPr>
        <sz val="11"/>
        <color rgb="FFFF0000"/>
        <rFont val="Calibri"/>
        <family val="2"/>
        <scheme val="minor"/>
      </rPr>
      <t xml:space="preserve">For better clarity You can add this: </t>
    </r>
    <r>
      <rPr>
        <sz val="11"/>
        <color theme="1"/>
        <rFont val="Calibri"/>
        <family val="2"/>
        <scheme val="minor"/>
      </rPr>
      <t>Each Move constitute the following steps:</t>
    </r>
  </si>
  <si>
    <r>
      <t>For a number 20 there are 2 possibilities through 10 X 2 and 5 X 4, through 10X2 it needs 6 moves through 5X4 it needs 5 moves, but answer shows as 6 moves can you please check these test cases</t>
    </r>
    <r>
      <rPr>
        <sz val="11"/>
        <color theme="1"/>
        <rFont val="Calibri"/>
        <family val="2"/>
        <scheme val="minor"/>
      </rPr>
      <t xml:space="preserve"> the line initialValues = new int[count]; gave compile time error when commented it worked please check</t>
    </r>
  </si>
  <si>
    <t>In a Juice shop, the shopkeeper sells Mango, Orange and Pineapple milkshakes. Group of customers comes and orders milkshakes. Your Juice machine can deliver two different milkshakes in 1 second or 1 milkshake in a second.
Find out the minimum time required to deliver these milkshakes.</t>
  </si>
  <si>
    <t>As discussed,we can give brief explanation on our assumptions, even if we do not have to explain the logic itself, since that logic becomes the solution .we can add some clarity</t>
  </si>
  <si>
    <t>Pl Check for any combination the result is shown as 0</t>
  </si>
  <si>
    <t>Review of Java Week2 Day 1 Lab - CCHallenge</t>
  </si>
  <si>
    <t>Review of Java Week2 Day 2 Lab - CCHallenge</t>
  </si>
  <si>
    <t>Review of Java Week2 Day 2 Self-Practice - CCHallenge</t>
  </si>
  <si>
    <t>Java Week2 D3</t>
  </si>
  <si>
    <t xml:space="preserve">Create a generic class of type T to 
create a variable
Generate getter method for the variable
Create add method with one parameter 
Pass the parameter value to the variable
Pass various data type values to this class and print the value </t>
  </si>
  <si>
    <t>Write a program to
Create generic method accepting array as parameter
pass an array that can handle integer data type and print all the array values
pass an array that can handle any data type and print all the array values
pass an array that can handle string data type and print all the array values</t>
  </si>
  <si>
    <t>Write a program to
Create HashMap with Integer and String as key value pair
Insert key value pairs into hashMap
print the hashCode of the hashMap object
print the size of the map
print the hashMap
Insert value GLCA for key 3 and print the hashMap
check if a particular key is present
print only the values of the hashMap
check if a particular value is present
print only the key set of the hashMap
remove a particular key
Insert key value pair if does not exists in hashmap
Convert hashMap to string
Print the entry set of hashMap
Iterate using forEach and Map.Entry
clear hashMap
check if hashMap is empty</t>
  </si>
  <si>
    <t xml:space="preserve">Write a program to 
create a String priority queue
Sort values based on the difference of string lengths
Insert data into the priority queue
Remove the values from priority queue and observe the order
Note: Use comparator class
</t>
  </si>
  <si>
    <t>Write a program to 
Create TreeMap object 
Insert values into Map
SubMap operations
Check if the map contains key 3
print the map in descending order
Replace value at key 4 with Ankit by passing 3 parameters
Poll first and last entry from the map
Print the map</t>
  </si>
  <si>
    <t>Sel Practice Coding Challenge</t>
  </si>
  <si>
    <t xml:space="preserve">Create class States which implement a comparable interface.
The States class should be able to 
	i)   accommodate state name and statecode
	ii)  use getters to access the value
	iii) sort given object arraylist in ascending order based on state name
	iv)  constructor to get the values from user
Create class StateComparable  
	i)   to create arraylist object with type States
	ii)  Add multiple State object to the arraylist
	iii) Sort the arraylist object based on the created comparable class
	iv)  Print all the objects in the arraylist after sorting based on state name  </t>
  </si>
  <si>
    <r>
      <t>Create class States which implement a comparable interface.
The States class should be able to 
	i)   accommodate state name and statecode
	ii)  use getters to access the value
	iii) sort given object arraylist in ascending order based on state name
	iv)  constructor to get the values from user
Create class StateComparable  
	i)   to create arraylist object with type States
	ii)  Add multiple State object to the arraylist
	iii)</t>
    </r>
    <r>
      <rPr>
        <sz val="11"/>
        <color rgb="FFFF0000"/>
        <rFont val="Calibri"/>
        <family val="2"/>
        <scheme val="minor"/>
      </rPr>
      <t xml:space="preserve"> Sort the arraylist object based on the class that is created which implements Comparable interface</t>
    </r>
    <r>
      <rPr>
        <sz val="11"/>
        <color theme="1"/>
        <rFont val="Calibri"/>
        <family val="2"/>
        <scheme val="minor"/>
      </rPr>
      <t xml:space="preserve">
	iv)  Print all the objects in the arraylist after sorting based on state name  </t>
    </r>
  </si>
  <si>
    <t>Minor Change</t>
  </si>
  <si>
    <t>Q2 is missing</t>
  </si>
  <si>
    <t>ADD Question</t>
  </si>
  <si>
    <t>Q2 is missing- Solution is there SOLN IS OK</t>
  </si>
  <si>
    <t>You are buying movie tickets and you are in the line at position 3. The condition is that every person will get one ticket at a time. Next ticket will go to the next person. Assuming 1 second is needed to give each ticket, How many seconds will it take to get all your tickets when {3, 4, 2, 1} are tickets needed per person sequentially?</t>
  </si>
  <si>
    <t>We need to mention the order</t>
  </si>
  <si>
    <t>Java Week2 D4</t>
  </si>
  <si>
    <t>Java Fundamentals-Exception Hnd</t>
  </si>
  <si>
    <t>Write a program to perform nested try catch implementation
Create an array of size n of type int.
Take the user inputs for array elements
Take user input of type int that will divide the array elements and print the values.
Print a random array element.
Use nested try catch block to
Handle ArrayIndexOutOfBoundsException when printing a random array element
ArithmeticException to handle divide by zero exception.</t>
  </si>
  <si>
    <t xml:space="preserve">Write a program to implement multiple catch blocks by performing the following operations
Declare and initialize variables int num to 10 and String name to null
try dividing the number by 0 and catch the required errors.
try finding the length of the variable name and catch required errors
initialize string variable with a name and find the char which is outside the length
</t>
  </si>
  <si>
    <r>
      <t xml:space="preserve">Write a program to implement multiple </t>
    </r>
    <r>
      <rPr>
        <sz val="11"/>
        <color rgb="FFFF0000"/>
        <rFont val="Calibri"/>
        <family val="2"/>
        <scheme val="minor"/>
      </rPr>
      <t>try</t>
    </r>
    <r>
      <rPr>
        <sz val="11"/>
        <color theme="1"/>
        <rFont val="Calibri"/>
        <family val="2"/>
        <scheme val="minor"/>
      </rPr>
      <t xml:space="preserve"> catch blocks </t>
    </r>
    <r>
      <rPr>
        <sz val="11"/>
        <color rgb="FFFF0000"/>
        <rFont val="Calibri"/>
        <family val="2"/>
        <scheme val="minor"/>
      </rPr>
      <t>to   perform</t>
    </r>
    <r>
      <rPr>
        <sz val="11"/>
        <color theme="1"/>
        <rFont val="Calibri"/>
        <family val="2"/>
        <scheme val="minor"/>
      </rPr>
      <t xml:space="preserve"> the following operations
Declare and initialize variables int num to 10 and String name to null
try dividing the number by 0 and </t>
    </r>
    <r>
      <rPr>
        <sz val="11"/>
        <color rgb="FFFF0000"/>
        <rFont val="Calibri"/>
        <family val="2"/>
        <scheme val="minor"/>
      </rPr>
      <t>handle the corresponding exception.</t>
    </r>
    <r>
      <rPr>
        <sz val="11"/>
        <color theme="1"/>
        <rFont val="Calibri"/>
        <family val="2"/>
        <scheme val="minor"/>
      </rPr>
      <t xml:space="preserve">
try finding the length of the variable name and </t>
    </r>
    <r>
      <rPr>
        <sz val="11"/>
        <color rgb="FFFF0000"/>
        <rFont val="Calibri"/>
        <family val="2"/>
        <scheme val="minor"/>
      </rPr>
      <t>handle the corresponding exception</t>
    </r>
    <r>
      <rPr>
        <sz val="11"/>
        <color theme="1"/>
        <rFont val="Calibri"/>
        <family val="2"/>
        <scheme val="minor"/>
      </rPr>
      <t xml:space="preserve">
initialize string variable with a name and find the char which is outside the length and </t>
    </r>
    <r>
      <rPr>
        <sz val="11"/>
        <color rgb="FFFF0000"/>
        <rFont val="Calibri"/>
        <family val="2"/>
        <scheme val="minor"/>
      </rPr>
      <t>handle the corresponding exception</t>
    </r>
    <r>
      <rPr>
        <sz val="11"/>
        <color theme="1"/>
        <rFont val="Calibri"/>
        <family val="2"/>
        <scheme val="minor"/>
      </rPr>
      <t xml:space="preserve">
</t>
    </r>
  </si>
  <si>
    <t>Kindly rephrase it as shown</t>
  </si>
  <si>
    <t>Write a program to 
take integer user input and add 32 to it
find character for the obtained number
If any error, catch with exception and set character c value to user inserted integer
implement finally block by closing scanner class and printing the character
try to take the user input and handle the exception accordingly</t>
  </si>
  <si>
    <t>Question is bit ambiguous</t>
  </si>
  <si>
    <t>Output is not as per the Expectation</t>
  </si>
  <si>
    <t>Create a method checkFruit to check if the fruit is already present or not
pass Fruit to be added as a string and list of fruits
method throws CustomException</t>
  </si>
  <si>
    <t>Rephrase : Write a Program  with a method to accept a fruit as a String and an Array of Strings called fruits. This method when invoked with a fruit that is already present in the array "fruits", should throw a CustomException with appropriate Message.</t>
  </si>
  <si>
    <t>Kindly rephrase as shown or in an apt way</t>
  </si>
  <si>
    <t>Question Missing</t>
  </si>
  <si>
    <t>Review of Java Week2 Day 3 Lab - Cchallenge</t>
  </si>
  <si>
    <t>Review of Java Week2 Day 3 Self-Practice - CCHallenge</t>
  </si>
  <si>
    <t>Review of Java Week2 Day 4 Lab - Cchallenge</t>
  </si>
  <si>
    <t>Review of Java Week2 Day 4 Self-Practice - CCHallenge</t>
  </si>
  <si>
    <t>Review of Java Week3 Day 3 TYU</t>
  </si>
  <si>
    <t>Review of Java Week3 Day 3 Lab Quiz</t>
  </si>
  <si>
    <t>Review of Java Week3 Day 3 Self Practice Quiz</t>
  </si>
  <si>
    <t>Review of Java Week3 Day 2 TYU</t>
  </si>
  <si>
    <t>Review of Java Week3 Day 2 Lab Quiz</t>
  </si>
  <si>
    <t>Review of Java Week3 Day 2 Self Practice Quiz</t>
  </si>
  <si>
    <t>Review of Java Week3 Day 4 TYU</t>
  </si>
  <si>
    <t>Review of Java Week3 Day 4 Lab Quiz</t>
  </si>
  <si>
    <t>Review of Java Week3 Day 4 Self Practice Quiz</t>
  </si>
  <si>
    <t>Day 1 of Week 3 Quiz Review is completed</t>
  </si>
  <si>
    <t>SOLN ACPTD</t>
  </si>
  <si>
    <t>Gaurav Koushik</t>
  </si>
  <si>
    <t>Spring - Pracs</t>
  </si>
  <si>
    <t xml:space="preserve">PreWork -Comp </t>
  </si>
  <si>
    <t>Java BAsics</t>
  </si>
  <si>
    <t>Himanshu Goyal</t>
  </si>
  <si>
    <t>Grad Quiz 17-Q8</t>
  </si>
  <si>
    <t>Poffice</t>
  </si>
  <si>
    <t>Lab /Assessment</t>
  </si>
  <si>
    <t>Rajan Singh</t>
  </si>
  <si>
    <t>Shahrukh Shaikh</t>
  </si>
  <si>
    <t>SVRaja</t>
  </si>
  <si>
    <t>REOPENED/CLOSED</t>
  </si>
  <si>
    <t>Upld rqstd</t>
  </si>
  <si>
    <t>Info rqstd</t>
  </si>
  <si>
    <t>Eclipse xml file</t>
  </si>
  <si>
    <t>Azimuddin Ahmad</t>
  </si>
  <si>
    <t>Video upld rqstd</t>
  </si>
  <si>
    <t>Vendoti Muneendra</t>
  </si>
  <si>
    <t>Site upld issue</t>
  </si>
  <si>
    <t>CALL stup</t>
  </si>
  <si>
    <t>Port issue</t>
  </si>
  <si>
    <t>Md Assad</t>
  </si>
  <si>
    <t>Vilas Bhaskar</t>
  </si>
  <si>
    <t>Spring-Boot</t>
  </si>
  <si>
    <t>resolved</t>
  </si>
  <si>
    <t>CALL -Resolved</t>
  </si>
  <si>
    <t>Spr Security</t>
  </si>
  <si>
    <t>Ajay naik</t>
  </si>
  <si>
    <t>DB-ORM</t>
  </si>
  <si>
    <t>CRM-Spring</t>
  </si>
  <si>
    <t>Grad Assmt 4</t>
  </si>
  <si>
    <t>Yogendra Gujjar</t>
  </si>
  <si>
    <t>Wrong str</t>
  </si>
  <si>
    <t>Wrong Str</t>
  </si>
  <si>
    <t>Manish Dwivedi</t>
  </si>
  <si>
    <t>Khan Md Asad</t>
  </si>
  <si>
    <t>Review of Java Week4 Day 1 TYU</t>
  </si>
  <si>
    <t>Review of Java Week4 Day 1 Lab Quiz</t>
  </si>
  <si>
    <t>Review of Java Week4 Day 1 Self Practice Quiz</t>
  </si>
  <si>
    <t>Resolved/CLSD</t>
  </si>
  <si>
    <t>Resolved/upld  rqstd</t>
  </si>
  <si>
    <t>upld rqstd</t>
  </si>
  <si>
    <t>Harsh Khandelwal</t>
  </si>
  <si>
    <t>Resolved/ Upload rqstd</t>
  </si>
  <si>
    <t>Review of Java Week4 Day 2 TYU</t>
  </si>
  <si>
    <t>Review of Java Week4 Day 2 Lab Quiz</t>
  </si>
  <si>
    <t>Review of Java Week4 Day 3 Self Practice Quiz</t>
  </si>
  <si>
    <t>Review of Java Week4 Day 3 TYU</t>
  </si>
  <si>
    <t>Review of Java Week4 Day 3 Lab Quiz</t>
  </si>
  <si>
    <t>Review of Java Week4 Day 4 TYU</t>
  </si>
  <si>
    <t>Review of Java Week4 Day 4 Lab Quiz</t>
  </si>
  <si>
    <t>Review of Java Week4 Day 4 Self Practice Quiz</t>
  </si>
  <si>
    <t>Lab-Coding Challenge</t>
  </si>
  <si>
    <t>Java Week3 D1</t>
  </si>
  <si>
    <t>Advanced Java</t>
  </si>
  <si>
    <t>Write a program to create a class Student with variables id, name and result. Another class Threads which uses thread interface.
Pass student id as 1 and a different name every time to the Student object and print id and name from the Threads class. Repeat the same process for at least 5 times.
Use the concept of threads.</t>
  </si>
  <si>
    <t>Review Status</t>
  </si>
  <si>
    <r>
      <rPr>
        <b/>
        <sz val="11"/>
        <color theme="1"/>
        <rFont val="Calibri"/>
        <family val="2"/>
        <scheme val="minor"/>
      </rPr>
      <t>OK</t>
    </r>
    <r>
      <rPr>
        <sz val="11"/>
        <color theme="1"/>
        <rFont val="Calibri"/>
        <family val="2"/>
        <scheme val="minor"/>
      </rPr>
      <t>, But the need of the ArrayList and random no generation seems to be unused</t>
    </r>
  </si>
  <si>
    <t>Write a program to implement set priority of threads and set one method to daemon thread?</t>
  </si>
  <si>
    <t>Write a program to implement Thread Priority and set one method to daemon thread?</t>
  </si>
  <si>
    <t>Write a program to 
Create a class Table which prints the table of a passed number N.
Create a class JoinDemo which supports multi threading.
Create two objects for the class Table and start the threads of these two methods with a time difference of 2 seconds.</t>
  </si>
  <si>
    <r>
      <t xml:space="preserve">Write a program to 
Create a class Table which prints the </t>
    </r>
    <r>
      <rPr>
        <b/>
        <sz val="11"/>
        <color theme="1"/>
        <rFont val="Calibri"/>
        <family val="2"/>
        <scheme val="minor"/>
      </rPr>
      <t>mathematical table</t>
    </r>
    <r>
      <rPr>
        <sz val="11"/>
        <color theme="1"/>
        <rFont val="Calibri"/>
        <family val="2"/>
        <scheme val="minor"/>
      </rPr>
      <t xml:space="preserve"> of a passed number N.
Create a class JoinDemo which supports multi threading.
Create two objects for the class Table and start the threads of these two methods with a time difference of 2 seconds.</t>
    </r>
  </si>
  <si>
    <t>But both the tables are mixed up while printing, Joins work this way: when thread1 is running in between if we join Thread2, thread1 will wait in current state until thread2 is joined and finishes its job, then thread1 continues and finishes</t>
  </si>
  <si>
    <t>Write a java program to implement wait, notify, notifyAll methods.</t>
  </si>
  <si>
    <t>SOLN NOT AVAILABLE</t>
  </si>
  <si>
    <t>Write a java program to implement lock functionality?</t>
  </si>
  <si>
    <r>
      <rPr>
        <b/>
        <sz val="11"/>
        <color theme="1"/>
        <rFont val="Calibri"/>
        <family val="2"/>
        <scheme val="minor"/>
      </rPr>
      <t>OK</t>
    </r>
    <r>
      <rPr>
        <sz val="11"/>
        <color theme="1"/>
        <rFont val="Calibri"/>
        <family val="2"/>
        <scheme val="minor"/>
      </rPr>
      <t xml:space="preserve"> - Very Good Illustration!!! But Question seems to be open ended question don’t you want to explain what needs to be done , taka a call</t>
    </r>
  </si>
  <si>
    <t xml:space="preserve">Create a class Greet with a method  printGreeting(String guestName).                        
Tasks of this method:
Print Welcome message with Name of guest.
Print “How are you doing?” with name of the guest.
Print “Goodbye for now, see you soon” with name of the guest.
Create Main class:
  Create three threads for three guests with names “guest1”,”guest2” and “guest3”. 
 All three threads will access the same Greet object simultaneously. </t>
  </si>
  <si>
    <t>Solution Not available</t>
  </si>
  <si>
    <t>Program to print Fibonacci &amp; reverse series</t>
  </si>
  <si>
    <t>Write a Program to print Fibonacci &amp; reverse Series</t>
  </si>
  <si>
    <t>Solution does not match with Problem statement'</t>
  </si>
  <si>
    <r>
      <rPr>
        <b/>
        <sz val="11"/>
        <color theme="1"/>
        <rFont val="Calibri"/>
        <family val="2"/>
        <scheme val="minor"/>
      </rPr>
      <t xml:space="preserve">OK </t>
    </r>
    <r>
      <rPr>
        <sz val="11"/>
        <color theme="1"/>
        <rFont val="Calibri"/>
        <family val="2"/>
        <scheme val="minor"/>
      </rPr>
      <t xml:space="preserve">- </t>
    </r>
    <r>
      <rPr>
        <sz val="11"/>
        <color rgb="FFFF0000"/>
        <rFont val="Calibri"/>
        <family val="2"/>
        <scheme val="minor"/>
      </rPr>
      <t>but count of every Thread varies for subsequent executions , did you want it that way?</t>
    </r>
  </si>
  <si>
    <r>
      <rPr>
        <b/>
        <sz val="11"/>
        <color theme="1"/>
        <rFont val="Calibri"/>
        <family val="2"/>
        <scheme val="minor"/>
      </rPr>
      <t>OK</t>
    </r>
    <r>
      <rPr>
        <sz val="11"/>
        <color theme="1"/>
        <rFont val="Calibri"/>
        <family val="2"/>
        <scheme val="minor"/>
      </rPr>
      <t>-When we use Thread Priority, priority alone may not guarantee the Order, we may have to use synchronization,inter thread communication or joins further to get Priority, because in the output threads get mixed up inspite of priority,  we need to stress this aspect or else students get confused -since Priority is not yielding full result, also Daemon threads are usually service threads run on background,generated by OS, here we do not find significance for it.</t>
    </r>
  </si>
  <si>
    <t>Java Week3 D2</t>
  </si>
  <si>
    <t>Create an application which enables one to read the data from the file and print it on the console.</t>
  </si>
  <si>
    <r>
      <rPr>
        <sz val="11"/>
        <color rgb="FFFF0000"/>
        <rFont val="Calibri"/>
        <family val="2"/>
        <scheme val="minor"/>
      </rPr>
      <t>CHECK,</t>
    </r>
    <r>
      <rPr>
        <sz val="11"/>
        <color theme="1"/>
        <rFont val="Calibri"/>
        <family val="2"/>
        <scheme val="minor"/>
      </rPr>
      <t xml:space="preserve"> soln works well</t>
    </r>
  </si>
  <si>
    <t>1)We can write some content and then read        2) also we can inform the classes to be used char or binary stream etc, because we have various readers, method names can be readUsingFileReader() or readFileReader()</t>
  </si>
  <si>
    <t>DeadLock : Write a Program to illustrate a Deadlock scenario where Thread 1 is holding a Pen and wishes to request for Paper and Thread 2 is holding Paper and wishes to request Pen.
Assuming that Thread1 is acquired lock on “Holding Pen” and is trying to acquire lock for “requesting Paper” and Thread2 is acquired lock on “Holding Paper” and is trying to acquire lock for “Request for Pen” simulate this Deadlock situation through threads in a program</t>
  </si>
  <si>
    <r>
      <rPr>
        <b/>
        <sz val="11"/>
        <color theme="1"/>
        <rFont val="Calibri"/>
        <family val="2"/>
        <scheme val="minor"/>
      </rPr>
      <t xml:space="preserve">OK </t>
    </r>
    <r>
      <rPr>
        <sz val="11"/>
        <color theme="1"/>
        <rFont val="Calibri"/>
        <family val="2"/>
        <scheme val="minor"/>
      </rPr>
      <t>Good Illustration!!!</t>
    </r>
  </si>
  <si>
    <t>You are part of Development team involved in developing apps for a BusinessUnit,
as part of this you are asked to write a program which accepts Employee Data from the user which includes EmployeeId (int), EmployeeName (String)&amp;amp; EmployeeAddress(String) using DataInputStream class and write this Data into a file using Binary Stream.</t>
  </si>
  <si>
    <r>
      <t xml:space="preserve">We need to accept the data and write the data first and then read the same and display. </t>
    </r>
    <r>
      <rPr>
        <sz val="11"/>
        <color rgb="FFFF0000"/>
        <rFont val="Calibri"/>
        <family val="2"/>
        <scheme val="minor"/>
      </rPr>
      <t xml:space="preserve">Write data using DataOutputStream - to be mentioned </t>
    </r>
    <r>
      <rPr>
        <sz val="11"/>
        <color theme="1"/>
        <rFont val="Calibri"/>
        <family val="2"/>
        <scheme val="minor"/>
      </rPr>
      <t xml:space="preserve">; Here it gives the meaning that </t>
    </r>
    <r>
      <rPr>
        <sz val="11"/>
        <color rgb="FFFF0000"/>
        <rFont val="Calibri"/>
        <family val="2"/>
        <scheme val="minor"/>
      </rPr>
      <t>we are asking them to write using DataInputStream</t>
    </r>
    <r>
      <rPr>
        <sz val="11"/>
        <color theme="1"/>
        <rFont val="Calibri"/>
        <family val="2"/>
        <scheme val="minor"/>
      </rPr>
      <t xml:space="preserve">; method names can be more meaningful like </t>
    </r>
    <r>
      <rPr>
        <sz val="11"/>
        <color rgb="FFFF0000"/>
        <rFont val="Calibri"/>
        <family val="2"/>
        <scheme val="minor"/>
      </rPr>
      <t>readThruDataInputStream() etc</t>
    </r>
    <r>
      <rPr>
        <sz val="11"/>
        <color theme="1"/>
        <rFont val="Calibri"/>
        <family val="2"/>
        <scheme val="minor"/>
      </rPr>
      <t>; also we can add some message written successfully into the file etc</t>
    </r>
  </si>
  <si>
    <r>
      <t xml:space="preserve">OK with minor changes- </t>
    </r>
    <r>
      <rPr>
        <sz val="11"/>
        <color rgb="FF00B050"/>
        <rFont val="Calibri"/>
        <family val="2"/>
        <scheme val="minor"/>
      </rPr>
      <t>demo works well</t>
    </r>
  </si>
  <si>
    <t>Create an application where the data about Customer is accepted in an array of Objects from the user and Serialize this data into a File 
Customer Details include(CustomerId,CustomerName,CustomerAddress)</t>
  </si>
  <si>
    <t>Write another app to deserialize the data that is Serialized in Q4</t>
  </si>
  <si>
    <t>Question says array of objects, but only one object is  written and we are not accepting the data from the user in the solution, we are hard  coding; also Class names to be nouns not verbs;  ImplementSerialization becomes verb , please check..</t>
  </si>
  <si>
    <r>
      <t xml:space="preserve">OK </t>
    </r>
    <r>
      <rPr>
        <sz val="11"/>
        <color rgb="FFFF0000"/>
        <rFont val="Calibri"/>
        <family val="2"/>
        <scheme val="minor"/>
      </rPr>
      <t>with minor changes</t>
    </r>
    <r>
      <rPr>
        <sz val="11"/>
        <color theme="1"/>
        <rFont val="Calibri"/>
        <family val="2"/>
        <scheme val="minor"/>
      </rPr>
      <t xml:space="preserve">- </t>
    </r>
    <r>
      <rPr>
        <sz val="11"/>
        <color rgb="FF00B050"/>
        <rFont val="Calibri"/>
        <family val="2"/>
        <scheme val="minor"/>
      </rPr>
      <t>demo works well</t>
    </r>
  </si>
  <si>
    <t>Check the class names ImplementDeSerialization is a Verb instead we can have DeSerializationImplementation</t>
  </si>
  <si>
    <t>Write a java program to implement the concept of volatile.</t>
  </si>
  <si>
    <r>
      <t>OK -</t>
    </r>
    <r>
      <rPr>
        <sz val="11"/>
        <color rgb="FF00B050"/>
        <rFont val="Calibri"/>
        <family val="2"/>
        <scheme val="minor"/>
      </rPr>
      <t xml:space="preserve"> demo works well</t>
    </r>
  </si>
  <si>
    <t>Write a java program to take multiple lines as input from the user and write in a file using Bufferedwriter.</t>
  </si>
  <si>
    <r>
      <t xml:space="preserve">OK with minor corrections - </t>
    </r>
    <r>
      <rPr>
        <sz val="11"/>
        <color rgb="FF00B050"/>
        <rFont val="Calibri"/>
        <family val="2"/>
        <scheme val="minor"/>
      </rPr>
      <t>demo works well</t>
    </r>
  </si>
  <si>
    <t>Message to be given to break , like "Enter the lines and to break type "aa" or some meaningful text</t>
  </si>
  <si>
    <t>Write a java program to implement serialization on a class file which handles String message and date of entry into the file.
Also print all the data stored from the file.</t>
  </si>
  <si>
    <t>Write a java program to insert data at the end into the same file using Bufferedwriter.</t>
  </si>
  <si>
    <t>Debopriya Chatte</t>
  </si>
  <si>
    <t>Lab/Assmt Clause</t>
  </si>
  <si>
    <t>Khan Mohd Asad</t>
  </si>
  <si>
    <t>Asked to close</t>
  </si>
  <si>
    <t>Prabhu</t>
  </si>
  <si>
    <t>PO</t>
  </si>
  <si>
    <t>Responded/Soln accptd</t>
  </si>
  <si>
    <t>Prasad Vilas</t>
  </si>
  <si>
    <t>Lab Assmt dbt</t>
  </si>
  <si>
    <t>Siddhartha Dev</t>
  </si>
  <si>
    <t>VaniKameshwari</t>
  </si>
  <si>
    <t>Lab/Assmt clse</t>
  </si>
  <si>
    <t>h2 db conn</t>
  </si>
  <si>
    <t>Hrishikesh</t>
  </si>
  <si>
    <t>Transferred to Nov 2022</t>
  </si>
  <si>
    <t>Assmts/Labs</t>
  </si>
  <si>
    <t>Mohd Asad</t>
  </si>
  <si>
    <t>Lab/Assmt clse butCheck if not</t>
  </si>
  <si>
    <t>Sandeep Singh</t>
  </si>
  <si>
    <t>Swethana Thota</t>
  </si>
  <si>
    <t>Swagata Mukherjee</t>
  </si>
  <si>
    <t>Maven Project</t>
  </si>
  <si>
    <t>call dbts cleared but asked to upload for error in project</t>
  </si>
  <si>
    <t>RestFul</t>
  </si>
  <si>
    <t>Lab clse</t>
  </si>
  <si>
    <t>Rajesh Kumar</t>
  </si>
  <si>
    <t>Call-Resolved</t>
  </si>
  <si>
    <t>Upld Rqstd</t>
  </si>
  <si>
    <t>SpringSecurity</t>
  </si>
  <si>
    <t>Lab Clause/Soln accptd</t>
  </si>
  <si>
    <t>Vivek Vardhan</t>
  </si>
  <si>
    <t>Vidyasree</t>
  </si>
  <si>
    <t>Anuj Kumar</t>
  </si>
  <si>
    <t>PM Resolved</t>
  </si>
  <si>
    <t>Vishal raut</t>
  </si>
  <si>
    <t>Lab Clause/responded</t>
  </si>
  <si>
    <t>SelfResolved</t>
  </si>
  <si>
    <t>CLOSING</t>
  </si>
  <si>
    <t>Lab Clause/acptd</t>
  </si>
  <si>
    <t>STS+Eclipse</t>
  </si>
  <si>
    <t>Saumya Agarwal</t>
  </si>
  <si>
    <t>Shailesh Pabari</t>
  </si>
  <si>
    <t>Git Hub doubt</t>
  </si>
  <si>
    <t>Ashwin Raj</t>
  </si>
  <si>
    <t>PO Resolved</t>
  </si>
  <si>
    <t>Gajendra</t>
  </si>
  <si>
    <t>asked to close</t>
  </si>
  <si>
    <t>Lab Evaln dbt</t>
  </si>
  <si>
    <t>Anshita  Tripathi</t>
  </si>
  <si>
    <t>asked to apply for re evaluation</t>
  </si>
  <si>
    <t>Need to update score</t>
  </si>
  <si>
    <t>Call set up</t>
  </si>
  <si>
    <t>Anurag Sudhakar</t>
  </si>
  <si>
    <t>Threads in Spring</t>
  </si>
  <si>
    <t>Yaseen Fathima</t>
  </si>
  <si>
    <t>Call resolved</t>
  </si>
  <si>
    <t>Rohit Kumari</t>
  </si>
  <si>
    <t>Assigned to Sushanth</t>
  </si>
  <si>
    <t>Rohit Kumar Vashist</t>
  </si>
  <si>
    <t>Shristi Saxena</t>
  </si>
  <si>
    <t>Suruchi</t>
  </si>
  <si>
    <t>Yogesh Singh</t>
  </si>
  <si>
    <t>Labs/Assmts(GLCA)</t>
  </si>
  <si>
    <t>Anil Yadav</t>
  </si>
  <si>
    <t>Sunita</t>
  </si>
  <si>
    <t>Shridev Cherukat</t>
  </si>
  <si>
    <t>Session videos - OPS</t>
  </si>
  <si>
    <t>OPS action item</t>
  </si>
  <si>
    <t>Arun Nautiyal</t>
  </si>
  <si>
    <t>JDBC CR session content</t>
  </si>
  <si>
    <t>FED for sush/nit</t>
  </si>
  <si>
    <t>Milind Ashok</t>
  </si>
  <si>
    <t>Manisha Prasad Karanam</t>
  </si>
  <si>
    <t>Dhanya P Kodiyan</t>
  </si>
  <si>
    <t>Commented as Simple Java Project, but it is SpringBootProject , but yes should have included pom.xml , resource files etc</t>
  </si>
  <si>
    <t>Thirumal Reddy Kondapuram</t>
  </si>
  <si>
    <t>Avinash Maharudra Kore</t>
  </si>
  <si>
    <t>Rathan B Kulal</t>
  </si>
  <si>
    <t>N Madhusudhan</t>
  </si>
  <si>
    <t>Kautaki Mahajan</t>
  </si>
  <si>
    <t>19.5/20</t>
  </si>
  <si>
    <t>Spring API</t>
  </si>
  <si>
    <t>call rqstd</t>
  </si>
  <si>
    <t>Shweta Mittal</t>
  </si>
  <si>
    <t>Commented as Simple Java Project, but it is containing webapp and xml files , it is not simple java project but security stuff missing and project structure missing right</t>
  </si>
  <si>
    <t>Vidyasree P S</t>
  </si>
  <si>
    <t xml:space="preserve">Santhosh Kumar </t>
  </si>
  <si>
    <t>Hilma T Raj</t>
  </si>
  <si>
    <t>Nallamalli Surya</t>
  </si>
  <si>
    <t>Commented as Simple Java Project, but it is containing webapp  files , it is not simple java project butpom.xml  missing and project is SpringBootProject</t>
  </si>
  <si>
    <t>Gave 5 Rating : Bindu Tandon has put enough effort in checking for the minute things and also valued the details.
Hence gave 5 rating
But let us inform her that in some comments, she is saying 
"The student has created a simple Java Project", whereas the student has create a SpringBoot Project,
Of course other elements that she mentioned as missing are correct .</t>
  </si>
  <si>
    <t>Assigned to Nitika</t>
  </si>
  <si>
    <t>Graded Assignment 4 -</t>
  </si>
  <si>
    <t>1-S7</t>
  </si>
  <si>
    <t>1A-S2</t>
  </si>
  <si>
    <t>2A-S6</t>
  </si>
  <si>
    <t>2A-S7</t>
  </si>
  <si>
    <t>screenshots alone as per rubrics to reduce 2 marks</t>
  </si>
  <si>
    <t>3-S3</t>
  </si>
  <si>
    <t>3-S4</t>
  </si>
  <si>
    <t>3-S6</t>
  </si>
  <si>
    <t>If User/Role operation not done 7 marks to be reduced but reduced 4 marks</t>
  </si>
  <si>
    <t>3A-S1</t>
  </si>
  <si>
    <t>screenshots alone as per rubrics to reduce 2 marks against 5</t>
  </si>
  <si>
    <t>3A-S3</t>
  </si>
  <si>
    <t>Valid Comments but shd have been 41</t>
  </si>
  <si>
    <t>Interview Questions</t>
  </si>
  <si>
    <t>FED-Sush/Nitika</t>
  </si>
  <si>
    <t>3A-S8</t>
  </si>
  <si>
    <t xml:space="preserve">as per rubrics for not implementing  user/role 7 marks to be deducted </t>
  </si>
  <si>
    <t>4-S5</t>
  </si>
  <si>
    <t>should be 41 as per rub</t>
  </si>
  <si>
    <t>4A-S4</t>
  </si>
  <si>
    <t>4A-S8</t>
  </si>
  <si>
    <t>5-S1</t>
  </si>
  <si>
    <t>5-S2</t>
  </si>
  <si>
    <t>5-S4</t>
  </si>
  <si>
    <t>5A-S5</t>
  </si>
  <si>
    <t>"Wanted to Give 4.5 Rating but system is not allowing so gave 4.0, 
but reduced rating since Rubrics is not followed by the evaluator
And as per Rubrics , when screenshot is not attached , only 2 points are to be reduced, but 5-4 points are reduced.
And also when User/Role insertion is not implemented 7 points are to be reduced but only 4 points are reduced, 
in cases where User/Role is not implemented as well as screenshots are not attached, he has reduced 10 points- which becomes non uniform."</t>
  </si>
  <si>
    <t>Chck Lab clause</t>
  </si>
  <si>
    <t>Quiz 13 wk</t>
  </si>
  <si>
    <t>Raja S V</t>
  </si>
  <si>
    <t>Snehal</t>
  </si>
  <si>
    <t>Assignment rltd</t>
  </si>
  <si>
    <t>Devanathan</t>
  </si>
  <si>
    <t>Hetvi patel</t>
  </si>
  <si>
    <t>Namita Gupta</t>
  </si>
  <si>
    <t>DSA-Practice</t>
  </si>
  <si>
    <t>Gowtham</t>
  </si>
  <si>
    <t>DSA Lab-CC</t>
  </si>
  <si>
    <t>Akash</t>
  </si>
  <si>
    <t>Najeed</t>
  </si>
  <si>
    <t>CLOSED-PM  Resolved</t>
  </si>
  <si>
    <t>FOP Labs</t>
  </si>
  <si>
    <t>Call-Sushanth</t>
  </si>
  <si>
    <t>Call set</t>
  </si>
  <si>
    <t>Akhil</t>
  </si>
  <si>
    <t>Basic Java</t>
  </si>
  <si>
    <t>Arkadyuti</t>
  </si>
  <si>
    <t>Ekta</t>
  </si>
  <si>
    <t>Ragutla</t>
  </si>
  <si>
    <t>Sapna</t>
  </si>
  <si>
    <t>Apply for Reeva</t>
  </si>
  <si>
    <t>Vardaan Raut</t>
  </si>
  <si>
    <t>Pritam Kumar</t>
  </si>
  <si>
    <t>Akshay</t>
  </si>
  <si>
    <t>SarathChandra</t>
  </si>
  <si>
    <t>Call rqstd Resolved</t>
  </si>
  <si>
    <t>Deepa Sijoy</t>
  </si>
  <si>
    <t>share videos</t>
  </si>
  <si>
    <t>Joel John</t>
  </si>
  <si>
    <t>App execution</t>
  </si>
  <si>
    <t>SpringMVCMaven</t>
  </si>
  <si>
    <t>Punith Maharshi</t>
  </si>
  <si>
    <t>Upld/Install</t>
  </si>
  <si>
    <t>Resolvedself</t>
  </si>
  <si>
    <t>Ressolved.</t>
  </si>
  <si>
    <t>K Akhil</t>
  </si>
  <si>
    <t>Sachin Verma</t>
  </si>
  <si>
    <t>Himanshu</t>
  </si>
  <si>
    <t>Manjeet Singh</t>
  </si>
  <si>
    <t xml:space="preserve">Faizan </t>
  </si>
  <si>
    <t>Ashirbad</t>
  </si>
  <si>
    <t>George Paul</t>
  </si>
  <si>
    <t>AOP</t>
  </si>
  <si>
    <t>Rajan rajamany</t>
  </si>
  <si>
    <t>Code Eval</t>
  </si>
  <si>
    <t>Shraboni</t>
  </si>
  <si>
    <t xml:space="preserve">SpringCore </t>
  </si>
  <si>
    <t>Assgnd Harshit</t>
  </si>
  <si>
    <t>SaiSantosh</t>
  </si>
  <si>
    <t>AST issue</t>
  </si>
  <si>
    <t>Surrogate Issue</t>
  </si>
  <si>
    <t>SME resolved</t>
  </si>
  <si>
    <t>call resolved</t>
  </si>
  <si>
    <t>Mohan Param</t>
  </si>
  <si>
    <t>upld videos</t>
  </si>
  <si>
    <t>Actutator</t>
  </si>
  <si>
    <t>Usha</t>
  </si>
  <si>
    <t>Eclipse JEE upgrd</t>
  </si>
  <si>
    <t xml:space="preserve">26 upto </t>
  </si>
  <si>
    <t>Sunny Joel</t>
  </si>
  <si>
    <t>Jeswin Jacob</t>
  </si>
  <si>
    <t>Spring Core</t>
  </si>
  <si>
    <t>Manzoor</t>
  </si>
  <si>
    <t>Nishant</t>
  </si>
  <si>
    <t>JDBC dependency</t>
  </si>
  <si>
    <t>Need to give the Info abt new configuration file for thymeleaf only if it is maven based proj and not for springboot</t>
  </si>
  <si>
    <t>Huzefa</t>
  </si>
  <si>
    <t>Deepak Gautam</t>
  </si>
  <si>
    <t>SUN25-12-2022</t>
  </si>
  <si>
    <t>Resolved-Soln accptd</t>
  </si>
  <si>
    <t>Responded soln accptd</t>
  </si>
  <si>
    <t>Bindu tandon</t>
  </si>
  <si>
    <t>Graded Assignment-1</t>
  </si>
  <si>
    <t>G1-B1</t>
  </si>
  <si>
    <t>G1-B2</t>
  </si>
  <si>
    <t>G1-B3</t>
  </si>
  <si>
    <t>G1-B4</t>
  </si>
  <si>
    <t>G1-B5</t>
  </si>
  <si>
    <t>G1-B6</t>
  </si>
  <si>
    <t>G1-B7</t>
  </si>
  <si>
    <t>G1-B8</t>
  </si>
  <si>
    <t>Didn’t reduce score for not following proper logical spacing</t>
  </si>
  <si>
    <t>G1-B9</t>
  </si>
  <si>
    <t>CLOSED/ReOpened</t>
  </si>
  <si>
    <t>Re-Responded</t>
  </si>
  <si>
    <t>22/26-12-2022</t>
  </si>
  <si>
    <t>Akhil Sai</t>
  </si>
  <si>
    <t>upld video</t>
  </si>
  <si>
    <t>Responded/soln accptd</t>
  </si>
  <si>
    <t>`</t>
  </si>
  <si>
    <t>upld rqstd/Check</t>
  </si>
  <si>
    <t>Folder contains only .metadata folder</t>
  </si>
  <si>
    <t>Nasar Aman</t>
  </si>
  <si>
    <t>G2-B1</t>
  </si>
  <si>
    <t>G2-B3</t>
  </si>
  <si>
    <t>Did nt point inheritance issue when interfaces are used</t>
  </si>
  <si>
    <t>Valid Comments Inheritance pointed</t>
  </si>
  <si>
    <t>G2-B4</t>
  </si>
  <si>
    <t>G2-B5</t>
  </si>
  <si>
    <t>G2-B6</t>
  </si>
  <si>
    <t>G3-B1</t>
  </si>
  <si>
    <t>49.5/50</t>
  </si>
  <si>
    <t>G3-B2</t>
  </si>
  <si>
    <t>G3-B3</t>
  </si>
  <si>
    <t>G3-B4</t>
  </si>
  <si>
    <t>G4-B4</t>
  </si>
  <si>
    <t>G4-B9</t>
  </si>
  <si>
    <t>Did nt point naming convention for Package naming convention not being followed</t>
  </si>
  <si>
    <t>G2-B7</t>
  </si>
  <si>
    <t>Pointed rightly naming convention+formatting</t>
  </si>
  <si>
    <t>26-27-Dec-2022</t>
  </si>
  <si>
    <t xml:space="preserve">Good evaluation, also Rubrics is followed, but in some cases uniformity not maintained, in one case score was reduced for not following naming convention but in other case it was not, similarly in few cases score is reduced for not following logical spaces but in one case it was not followed wanted to give 4.5 but it does not allow hence gave 4 </t>
  </si>
  <si>
    <t>Resolved Again</t>
  </si>
  <si>
    <t>SICK LEAVE</t>
  </si>
  <si>
    <t>SME Resolved</t>
  </si>
  <si>
    <t>Sandeep</t>
  </si>
  <si>
    <t>Actuator</t>
  </si>
  <si>
    <t>Monica Anand</t>
  </si>
  <si>
    <t>SwaggerAPI</t>
  </si>
  <si>
    <t>SME</t>
  </si>
  <si>
    <t>Call Rslvd</t>
  </si>
  <si>
    <t>H2</t>
  </si>
  <si>
    <t>RashmiChandak</t>
  </si>
  <si>
    <t>Ubuntu Mysql</t>
  </si>
  <si>
    <t>ApplicationCtxt</t>
  </si>
  <si>
    <t>Chetan</t>
  </si>
  <si>
    <t>Vids to upld</t>
  </si>
  <si>
    <t>Malla Sai</t>
  </si>
  <si>
    <t>Damandeep</t>
  </si>
  <si>
    <t>SriKoumudi</t>
  </si>
  <si>
    <t>Haleetha Begum</t>
  </si>
  <si>
    <t>Eclipse-XMl</t>
  </si>
  <si>
    <t>Respondedbut CHECK</t>
  </si>
  <si>
    <t>Meet Singh</t>
  </si>
  <si>
    <t>Balasubramanian</t>
  </si>
  <si>
    <t>DSA related</t>
  </si>
  <si>
    <t>Salman</t>
  </si>
  <si>
    <t>Checking</t>
  </si>
  <si>
    <t>It works fine seems to have no issues , gves output for all except for 3 calls deeper check required .</t>
  </si>
  <si>
    <t>AST Error/Surrogate</t>
  </si>
  <si>
    <t>Pagination-REST</t>
  </si>
  <si>
    <t>Harshkumar</t>
  </si>
  <si>
    <t>Sai Sindhuri</t>
  </si>
  <si>
    <t>Pranjali Pawashe</t>
  </si>
  <si>
    <t>Kunal Shankar</t>
  </si>
  <si>
    <t>assigned to Harshit</t>
  </si>
  <si>
    <t>Resolved self</t>
  </si>
  <si>
    <t>ASSIGNED SME</t>
  </si>
  <si>
    <t>SME assigned</t>
  </si>
  <si>
    <t>JSP/JSTL</t>
  </si>
  <si>
    <t>Info on JSP/JPA</t>
  </si>
  <si>
    <t>Suraj Srivastava</t>
  </si>
  <si>
    <t>SSH doubt</t>
  </si>
  <si>
    <t>Libraries MVC</t>
  </si>
  <si>
    <t>Sanklecha Deepak</t>
  </si>
  <si>
    <t>.l</t>
  </si>
  <si>
    <t>Ragutla Raghu</t>
  </si>
  <si>
    <t>TO SME</t>
  </si>
  <si>
    <t>Managalagouri</t>
  </si>
  <si>
    <t>Array-Java</t>
  </si>
  <si>
    <t>Shalu Sharma</t>
  </si>
  <si>
    <t>soln acceptd</t>
  </si>
  <si>
    <t>Port Issue tomcat</t>
  </si>
  <si>
    <t>Labs/Assmts dbt</t>
  </si>
  <si>
    <t>lrnr didn’t join call</t>
  </si>
  <si>
    <t>proj str wrong</t>
  </si>
  <si>
    <t>SME Assigned</t>
  </si>
  <si>
    <t>Santosh</t>
  </si>
  <si>
    <t>repo empty</t>
  </si>
  <si>
    <t>Quiz week 16-17</t>
  </si>
  <si>
    <t>Anuja Minde</t>
  </si>
  <si>
    <t>CHECK/lb cls</t>
  </si>
  <si>
    <t>Sushant</t>
  </si>
  <si>
    <t>Aditya Anirvan</t>
  </si>
  <si>
    <t>Rajkumar</t>
  </si>
  <si>
    <t>Core Java</t>
  </si>
  <si>
    <t>or</t>
  </si>
  <si>
    <t>Lab/Assmt</t>
  </si>
  <si>
    <t>Rohini</t>
  </si>
  <si>
    <t>Deepak</t>
  </si>
  <si>
    <t>Chinna Raja</t>
  </si>
  <si>
    <t xml:space="preserve">OPEN </t>
  </si>
  <si>
    <t>Swati</t>
  </si>
  <si>
    <t>Sayak Sen</t>
  </si>
  <si>
    <t>AKash</t>
  </si>
  <si>
    <t>Upload Issue</t>
  </si>
  <si>
    <t>Assigned to Harshit</t>
  </si>
  <si>
    <t>Sat 27 Feb 2023</t>
  </si>
  <si>
    <t>2 Hrs</t>
  </si>
  <si>
    <t>P.O</t>
  </si>
  <si>
    <t>Vivek Chandra</t>
  </si>
  <si>
    <t>Snehal Yogesh</t>
  </si>
  <si>
    <t>Anirudh Katti</t>
  </si>
  <si>
    <t>Piyush Kumar</t>
  </si>
  <si>
    <t>LAB/Assessments</t>
  </si>
  <si>
    <t>Sanjay Patil</t>
  </si>
  <si>
    <t>D.P Sessions</t>
  </si>
  <si>
    <t>Rohini Kumari</t>
  </si>
  <si>
    <t>Balajipriyan</t>
  </si>
  <si>
    <t>Deep Narayan</t>
  </si>
  <si>
    <t>Supretha</t>
  </si>
  <si>
    <t>Backend issues</t>
  </si>
  <si>
    <t>Rishabh Singh</t>
  </si>
  <si>
    <t>Thymeleaf</t>
  </si>
  <si>
    <t>Upld Rqstd/LAB clause</t>
  </si>
  <si>
    <t>7Apr-GOODFRI</t>
  </si>
  <si>
    <t>Ritu Kale</t>
  </si>
  <si>
    <t>Rohan Chakraborty</t>
  </si>
  <si>
    <t>10 Apr: On Leave</t>
  </si>
  <si>
    <t>Spring-Reports</t>
  </si>
  <si>
    <t xml:space="preserve">Spring </t>
  </si>
  <si>
    <t>Spring</t>
  </si>
  <si>
    <t>Spring-Java</t>
  </si>
  <si>
    <t>GITHUB</t>
  </si>
  <si>
    <t>Shraboni Chowdh</t>
  </si>
  <si>
    <t>Resolved/Call needed for further</t>
  </si>
  <si>
    <t>12 Apr:On Leave</t>
  </si>
  <si>
    <t>Kranti Gokul</t>
  </si>
  <si>
    <t>Collections</t>
  </si>
  <si>
    <t>Sattainathan Sharma</t>
  </si>
  <si>
    <t>Quiz 16/17</t>
  </si>
  <si>
    <t>Ticket Tracker app</t>
  </si>
  <si>
    <t>Rajaram Chogre</t>
  </si>
  <si>
    <t>Lab Assignment 5</t>
  </si>
  <si>
    <t>Rajesh Kumar Dogra</t>
  </si>
  <si>
    <t>2/20</t>
  </si>
  <si>
    <t>Malla Sai Kiran</t>
  </si>
  <si>
    <t>Delete Operation is Implemented in Service but not invoked in the controller. Package Structure is followed, so increasing score</t>
  </si>
  <si>
    <t>12/20 ----&gt;17/20</t>
  </si>
  <si>
    <t>Samir</t>
  </si>
  <si>
    <t>Laxman Sarat Kondepudi</t>
  </si>
  <si>
    <t>Punendru Gajendra Mohapatra</t>
  </si>
  <si>
    <t>Sunny Raj</t>
  </si>
  <si>
    <t>Mounika S</t>
  </si>
  <si>
    <t>Subhasini Sahoo</t>
  </si>
  <si>
    <t xml:space="preserve">Valid Comment </t>
  </si>
  <si>
    <t>Rajat Sirohi</t>
  </si>
  <si>
    <t>pkg structr not followed not runnable</t>
  </si>
  <si>
    <t>Package structure is followed.
Classes structure is followed.
CRUD operations calls are not present in controller .</t>
  </si>
  <si>
    <t xml:space="preserve">Pkg str not followed + get Mapping  used instead of deleteMapping but for similar issue but only pkg str issue reduced only 1 mark subhasini so increased score but changed it back to 12 because subhasinis case proj structure is there but here no structire </t>
  </si>
  <si>
    <t>12/20---&gt; 16/20---&gt;12/20</t>
  </si>
  <si>
    <t>Package STr Not followed, but min pkg str is there</t>
  </si>
  <si>
    <t>Vinodh Sharma</t>
  </si>
  <si>
    <t>GITHub issue</t>
  </si>
  <si>
    <t>REST API</t>
  </si>
  <si>
    <t>Call Rqstd/Call schdld</t>
  </si>
  <si>
    <t>Eclipse Issue-JSP</t>
  </si>
  <si>
    <t>Asked more info</t>
  </si>
  <si>
    <t>Sree Harsha</t>
  </si>
  <si>
    <t>POSTMANusage</t>
  </si>
  <si>
    <t>01 May to 03 May I was on leave</t>
  </si>
  <si>
    <t xml:space="preserve">Vivek Chandra </t>
  </si>
  <si>
    <t>POResponded</t>
  </si>
  <si>
    <t>Lab/ Assignment</t>
  </si>
  <si>
    <t xml:space="preserve">Lab Clause </t>
  </si>
  <si>
    <t>Shailendra</t>
  </si>
  <si>
    <t>Lab / Assignment</t>
  </si>
  <si>
    <t>Piyush Kumar Saxena</t>
  </si>
  <si>
    <t>Lab / Assignment?</t>
  </si>
  <si>
    <t>Graded Assignment 3</t>
  </si>
  <si>
    <t>In the Controller html files name do not match also search operation not defined,wondering how 50 is given</t>
  </si>
  <si>
    <t>G2-B7-vijay mate</t>
  </si>
  <si>
    <t>GOOD EVALUATION Gave 5 stars(wanted to give 4.75 for 1 issue, but option not available)</t>
  </si>
  <si>
    <t>9-May-2023</t>
  </si>
  <si>
    <t>Call Scheduled</t>
  </si>
  <si>
    <t>Anuj Sharna</t>
  </si>
  <si>
    <t>Interview PracProblems</t>
  </si>
  <si>
    <t>P.O Responded</t>
  </si>
  <si>
    <t>Lab4 BED</t>
  </si>
  <si>
    <t>Shraboni Chaudh</t>
  </si>
  <si>
    <t>Aditya Khichi</t>
  </si>
  <si>
    <t>Eclipse-Java</t>
  </si>
  <si>
    <t>Session</t>
  </si>
  <si>
    <t>Content sent for Plague check</t>
  </si>
  <si>
    <t>JDBC Session with Project Demonstration</t>
  </si>
  <si>
    <t>Plague Check completion Date</t>
  </si>
  <si>
    <t>Recording Dates</t>
  </si>
  <si>
    <t>22 / 23 May 2023</t>
  </si>
  <si>
    <t>Vipin Singh Patel</t>
  </si>
  <si>
    <t>Kumar Gaurav</t>
  </si>
  <si>
    <t>Html</t>
  </si>
  <si>
    <t>Dommeti Raja</t>
  </si>
  <si>
    <t>Abhilash</t>
  </si>
  <si>
    <t>CodeEval</t>
  </si>
  <si>
    <t>assigned to sushanth</t>
  </si>
  <si>
    <t>Sunil Jadhav</t>
  </si>
  <si>
    <t>CALL Resolved</t>
  </si>
  <si>
    <t>Anumala Sai</t>
  </si>
  <si>
    <t>Assgnd to sus</t>
  </si>
  <si>
    <t>Akkapally Vinod</t>
  </si>
  <si>
    <t>Java InstallationMC</t>
  </si>
  <si>
    <t>Saumya Agrawal</t>
  </si>
  <si>
    <t>Ashirbad Bohidar</t>
  </si>
  <si>
    <t>Valid Comment-logical spacing &amp; formatting - did restful service but also added views</t>
  </si>
  <si>
    <t>Balaji Priyan</t>
  </si>
  <si>
    <t>Normal application but views not found, not pointed out</t>
  </si>
  <si>
    <t>Web app created apt comment</t>
  </si>
  <si>
    <t>Nitin Choudhary</t>
  </si>
  <si>
    <t>404 Error Valid Comment</t>
  </si>
  <si>
    <t>Shraboni Choudhary</t>
  </si>
  <si>
    <t>Valid Comment on formatting logical spacing</t>
  </si>
  <si>
    <t>Merolina Reynold Christian</t>
  </si>
  <si>
    <t>Lalit Dagar</t>
  </si>
  <si>
    <t>Anujoy Dhar</t>
  </si>
  <si>
    <t>26-May-23</t>
  </si>
  <si>
    <t>Sadia Fatima</t>
  </si>
  <si>
    <t>Bhavaraju Phani</t>
  </si>
  <si>
    <t>Prashanth Jagadish</t>
  </si>
  <si>
    <t>Mahalakshmi K</t>
  </si>
  <si>
    <t>Gokul Kartigeyan</t>
  </si>
  <si>
    <t>Atanu Das Mahapatra</t>
  </si>
  <si>
    <t>Created REST API valid comment since security is not implemented</t>
  </si>
  <si>
    <t>Theres a mismatch on the title of the LAB ASSIGNMENT and the problem statement, problem statement clearly states it as Web Project - SpringMVC based with Security, but the titles in the Grader mentions it as REST API also the URL which leads to the Word DOC with problem statement says it as REST API, some of the students also have created it as RESTAPI , this differentiation has not been pointed out by the Evaluator, but gave benefit of doubt... otherwise evaluation is good except stray cases .so gave 5 star rating</t>
  </si>
  <si>
    <t>29-31 May 2023</t>
  </si>
  <si>
    <t>Graded Assignment 4 - BED REST Security</t>
  </si>
  <si>
    <t>Valid Comment No desc order sorting</t>
  </si>
  <si>
    <t>Valid Comment No sorting,role insertion,search by id, screenshots</t>
  </si>
  <si>
    <t>Valid Comments on formatting &amp; spacing</t>
  </si>
  <si>
    <t>42.5 to 47.5/50</t>
  </si>
  <si>
    <t>Fetch all records with sorting order is present but score was deducted henc update the score accordingly</t>
  </si>
  <si>
    <t>G3-B5</t>
  </si>
  <si>
    <t>42.5 to 47/50</t>
  </si>
  <si>
    <t>GOOD evaluation but out of 11 evaluation checks, had to change 2 scores therefore gave 4 rating wanted to give 4.5 rating, but option is not available</t>
  </si>
  <si>
    <t>Practice Quiz</t>
  </si>
  <si>
    <t>Restful - Secuirty</t>
  </si>
  <si>
    <t>Jananilakshmi</t>
  </si>
  <si>
    <t>Eclipse-Maven</t>
  </si>
  <si>
    <t>Html-CSS-JS-ToDO</t>
  </si>
  <si>
    <t>Sudarshan Sivakumar</t>
  </si>
  <si>
    <t>SpringMVCThyme</t>
  </si>
  <si>
    <t>Anirudh Vijay</t>
  </si>
  <si>
    <t>Maven</t>
  </si>
  <si>
    <t>Chanchal Kumari</t>
  </si>
  <si>
    <t>Sudha Kumari</t>
  </si>
  <si>
    <t>Sapna Gupta</t>
  </si>
  <si>
    <t>Ekta Singh</t>
  </si>
  <si>
    <t>Incomplete Proj</t>
  </si>
  <si>
    <t>FrontEnd Project</t>
  </si>
  <si>
    <t>clarity expctd</t>
  </si>
  <si>
    <t>Wrong Proj frmt</t>
  </si>
  <si>
    <t>Responded Lab clause</t>
  </si>
  <si>
    <t>RespondedCallResolved</t>
  </si>
  <si>
    <t>Shain Joy</t>
  </si>
  <si>
    <t>ORM-Many-Many</t>
  </si>
  <si>
    <t>Raj Ashis Das</t>
  </si>
  <si>
    <t>CALL RESOLVED</t>
  </si>
  <si>
    <t>CHECKing</t>
  </si>
  <si>
    <t>Checked &amp; Responded Learned Satisfied</t>
  </si>
  <si>
    <t>Call Rqstd/Call scheduled/Resolved</t>
  </si>
  <si>
    <t>SpringActuator</t>
  </si>
  <si>
    <t>CHECK/Resolved</t>
  </si>
  <si>
    <t>Learner satisfied</t>
  </si>
  <si>
    <t>Restful API</t>
  </si>
  <si>
    <t>TYU-DevtoolsW15Q1</t>
  </si>
  <si>
    <t>Eclipse Proj Str</t>
  </si>
  <si>
    <t>Lombok+ASTtype</t>
  </si>
  <si>
    <t>PO shared video</t>
  </si>
  <si>
    <t>Resolved/CallRqstd</t>
  </si>
  <si>
    <t>Devtools</t>
  </si>
  <si>
    <t>Subhasish Roy</t>
  </si>
  <si>
    <t>HariharNagarajan</t>
  </si>
  <si>
    <t>GLCA FS</t>
  </si>
  <si>
    <t>Java Week 1</t>
  </si>
  <si>
    <t>Q10</t>
  </si>
  <si>
    <t>For the following statement, which of the following is false?
if(x==2 &amp;&amp; x!=10)</t>
  </si>
  <si>
    <t>Lab Assignment/Coding Challeng</t>
  </si>
  <si>
    <t xml:space="preserve">Java Wk 1 day1 </t>
  </si>
  <si>
    <t>Programming Fundamentals</t>
  </si>
  <si>
    <t xml:space="preserve">After Conversion: 
1. Converted from Integer to Number 10
2. Converted from character to Integer 97
Sample Output 2: 
Before Conversion:
1. Number: 10349
2. Letter: A
After Conversion: 
1. Converted from Integer to Number 10349
2. Converted from character to Integer 65
</t>
  </si>
  <si>
    <t>Question &amp; comment  is ambiguous</t>
  </si>
  <si>
    <r>
      <t xml:space="preserve">Question is String to Integer but functionality implementation is correct, but the console display says </t>
    </r>
    <r>
      <rPr>
        <b/>
        <sz val="11"/>
        <color theme="1"/>
        <rFont val="Calibri"/>
        <family val="2"/>
        <scheme val="minor"/>
      </rPr>
      <t>Conversion from "Integer to Number"</t>
    </r>
  </si>
  <si>
    <t>Reviewed</t>
  </si>
  <si>
    <t>Fibonacci series should start from 0 1 1 2 3</t>
  </si>
  <si>
    <t>Write a java program to increment salary of an employee based on performance rating using switch case</t>
  </si>
  <si>
    <t>We should give the range for example for the so and so  ratings so and so are the increment percentages to avoid ambiguities or some hint</t>
  </si>
  <si>
    <t>Java Wk 1 day2</t>
  </si>
  <si>
    <r>
      <t>For option</t>
    </r>
    <r>
      <rPr>
        <sz val="11"/>
        <color rgb="FFFF0000"/>
        <rFont val="Calibri"/>
        <family val="2"/>
        <scheme val="minor"/>
      </rPr>
      <t xml:space="preserve"> 5 solution throws exception</t>
    </r>
    <r>
      <rPr>
        <sz val="11"/>
        <color theme="1"/>
        <rFont val="Calibri"/>
        <family val="2"/>
        <scheme val="minor"/>
      </rPr>
      <t>, also when program comes out of loop there can be an indication saying "out of loop" etc.</t>
    </r>
  </si>
  <si>
    <t xml:space="preserve">Java Wk 1 day3 </t>
  </si>
  <si>
    <t>Write a java program to illustrate the implementation of private access modifier.</t>
  </si>
  <si>
    <t>SelfPracticeCoding Challenge</t>
  </si>
  <si>
    <t>Lab Assignment/Coding Challenge</t>
  </si>
  <si>
    <t>Java 8 does not throw error we need to explain this</t>
  </si>
  <si>
    <t>Write a program in java to illustrate the constructor overloading. (cube and cuboid volume calculation)</t>
  </si>
  <si>
    <t>In the output we need to differentiate Volume of Cube is , Volume of Cuboid is instead of shape1 and shape2 else real need of polymorphism may not be clearly settling in their minds</t>
  </si>
  <si>
    <t>Java Wk 1 day 3</t>
  </si>
  <si>
    <t>All</t>
  </si>
  <si>
    <t>ALL QUESTIONS(5 Questions)  OK</t>
  </si>
  <si>
    <t>Java Wk 1 day4</t>
  </si>
  <si>
    <t>Self Practice CC</t>
  </si>
  <si>
    <t>Write an algorithm to create classes InheritanceA, InheritanceB and InheritanceC to find the area of circleArea, rectangleArea and triangleArea respectively. 
Use multi level inheritance and execute all methods using the object of class InheritanceC.
Note: create methods circleArea, rectangleArea and triangleArea in the classes InheritanceA, InheritanceB and InheritanceC respectively.</t>
  </si>
  <si>
    <t>Accounts Problem</t>
  </si>
  <si>
    <t>BaseClass Overriding</t>
  </si>
  <si>
    <t>Write a program to create a class Encapsulation with getter and setter methods to assign and print values of variables country, nationalAnthem and touristSpot</t>
  </si>
  <si>
    <r>
      <t>OK just add</t>
    </r>
    <r>
      <rPr>
        <b/>
        <sz val="11"/>
        <color theme="1"/>
        <rFont val="Calibri"/>
        <family val="2"/>
        <scheme val="minor"/>
      </rPr>
      <t xml:space="preserve"> "cm square" </t>
    </r>
    <r>
      <rPr>
        <sz val="11"/>
        <color theme="1"/>
        <rFont val="Calibri"/>
        <family val="2"/>
        <scheme val="minor"/>
      </rPr>
      <t>for the result displayed for RectangleArea</t>
    </r>
  </si>
  <si>
    <t>RightShift LeftShift Operator functionality</t>
  </si>
  <si>
    <r>
      <t xml:space="preserve">In the Output </t>
    </r>
    <r>
      <rPr>
        <b/>
        <sz val="11"/>
        <color theme="1"/>
        <rFont val="Calibri"/>
        <family val="2"/>
        <scheme val="minor"/>
      </rPr>
      <t>"Left shift of the number "</t>
    </r>
    <r>
      <rPr>
        <sz val="11"/>
        <color theme="1"/>
        <rFont val="Calibri"/>
        <family val="2"/>
        <scheme val="minor"/>
      </rPr>
      <t xml:space="preserve">  by x positions shpuld be displayed for more userfriendliness</t>
    </r>
  </si>
  <si>
    <t>Call +Resolved/learner satisfied</t>
  </si>
  <si>
    <t>(SUN)25-06-2023</t>
  </si>
  <si>
    <t>Responded(30 mints+45 mints)</t>
  </si>
  <si>
    <t>H2-Connection</t>
  </si>
  <si>
    <t>PracticeQuiz-TYU</t>
  </si>
  <si>
    <t>Java Wk 2 Day1</t>
  </si>
  <si>
    <t>Java Wk 2 Day2</t>
  </si>
  <si>
    <t>Which of the following is a Data Structure ?</t>
  </si>
  <si>
    <t>Which of the following is a non linear data structure ?</t>
  </si>
  <si>
    <r>
      <t xml:space="preserve">Q &amp; A is OK but Data Structures are falling under Wk 3 D 1; </t>
    </r>
    <r>
      <rPr>
        <sz val="11"/>
        <color rgb="FFFF0000"/>
        <rFont val="Calibri"/>
        <family val="2"/>
        <scheme val="minor"/>
      </rPr>
      <t>TYU not mapped to the Days topics</t>
    </r>
  </si>
  <si>
    <t>Consider the following example:
Take a pan
Pour water into the pan
Light the gas 
Set the burner on low flame
Wait for sometime
Switch off the gas
Which of the following is true for the algorithm mentioned above?</t>
  </si>
  <si>
    <t>State whether the statement given below is True or False.
In computer science, an algorithm refers to a special method usable by a computer for the solution to a problem.</t>
  </si>
  <si>
    <r>
      <rPr>
        <sz val="11"/>
        <color rgb="FFFF0000"/>
        <rFont val="Calibri"/>
        <family val="2"/>
        <scheme val="minor"/>
      </rPr>
      <t xml:space="preserve">The statement is true. This word algorithm refers to a special method usable by a computer for the solution to a problem. The statement of the problem specifies in general terms the desired input/output relationship. </t>
    </r>
    <r>
      <rPr>
        <b/>
        <sz val="11"/>
        <color theme="1"/>
        <rFont val="Calibri"/>
        <family val="2"/>
        <scheme val="minor"/>
      </rPr>
      <t>Statement is false; algorithm cannot be used by the computer , it has to be translated into a piede of code</t>
    </r>
  </si>
  <si>
    <t>The given code snippet  falls under which type of classification of algorithms based on implementation method:
int array1[] = new int[]{1, 2, 3, 4, 5};
int  array2[]= new int[5];
for(int i=0;i&lt;array1.length;i++)
array2[i]=array1[i];</t>
  </si>
  <si>
    <t>This code snippet  falls under which classification of algorithms based on implementation method:
           int array1[] = new int[]{1, 2, 4,2, 5};
           Arrays.sort(array1);</t>
  </si>
  <si>
    <t>Q1 (DS &amp; its Types)</t>
  </si>
  <si>
    <t>Q2 (DS &amp; its Types)</t>
  </si>
  <si>
    <t>Q3(What is an Algorithm)</t>
  </si>
  <si>
    <t>Q4(What is an Algorithm)</t>
  </si>
  <si>
    <t>Q5(Classification of Algo)</t>
  </si>
  <si>
    <t>Q6(Classification of Algo)</t>
  </si>
  <si>
    <r>
      <rPr>
        <b/>
        <sz val="11"/>
        <color theme="1"/>
        <rFont val="Calibri"/>
        <family val="2"/>
        <scheme val="minor"/>
      </rPr>
      <t xml:space="preserve">OK: </t>
    </r>
    <r>
      <rPr>
        <sz val="11"/>
        <color theme="1"/>
        <rFont val="Calibri"/>
        <family val="2"/>
        <scheme val="minor"/>
      </rPr>
      <t>Question could be "which category of algorithm?" Because "which type of classification" talks about different Types of Classification under each type of Classification we can have different categories of Algorithms? Let us avoid ambiguity.</t>
    </r>
  </si>
  <si>
    <t>SwaggerUI</t>
  </si>
  <si>
    <t>Call Rqstd/Call Closed</t>
  </si>
  <si>
    <t>Responded(3)</t>
  </si>
  <si>
    <t>Call Rqstd - Call Closed</t>
  </si>
  <si>
    <t>Nikeeta Sirvi</t>
  </si>
  <si>
    <t>Q7(Algorithmic Analysis)</t>
  </si>
  <si>
    <t>What are the 2 parameters on which we test the performance of an algorithm, as to how well its doing ?</t>
  </si>
  <si>
    <t>What are the 3 ways in which you can perform a time complexity analysis on any algorithm ?</t>
  </si>
  <si>
    <t>Q8(Algorithmic Analysis)</t>
  </si>
  <si>
    <t>Q9(Types Of Algo Analysis)</t>
  </si>
  <si>
    <t>Consider the given function : n3 + 2n - 4
What is the Big O notation for this function ?</t>
  </si>
  <si>
    <t>Compare the time for the best case, worst case and average case time complexity for any given algorithm</t>
  </si>
  <si>
    <r>
      <rPr>
        <b/>
        <sz val="11"/>
        <color theme="1"/>
        <rFont val="Calibri"/>
        <family val="2"/>
        <scheme val="minor"/>
      </rPr>
      <t>OK</t>
    </r>
    <r>
      <rPr>
        <sz val="11"/>
        <color theme="1"/>
        <rFont val="Calibri"/>
        <family val="2"/>
        <scheme val="minor"/>
      </rPr>
      <t xml:space="preserve"> But the Complexity does not talk just about the time consumption directly, somehow we should mention the variation of time against no of inputs.</t>
    </r>
  </si>
  <si>
    <t>Q10(Space Complexity)</t>
  </si>
  <si>
    <t>Suppose we have a program which takes up 1Kb of space to run 100 operations, it takes up 2Kb of space to run 200 operations, 3Kb of space to run 300 operations and so on. What is the space complexity of such a program ?</t>
  </si>
  <si>
    <t>Space complexity and time complexity of an algorithm is always same. So if the time complexity is O(n), then space complexity will also be O(n).
Is the above statement True or False ?</t>
  </si>
  <si>
    <t>Q11(Space Complexity)</t>
  </si>
  <si>
    <r>
      <rPr>
        <b/>
        <sz val="11"/>
        <color theme="1"/>
        <rFont val="Calibri"/>
        <family val="2"/>
        <scheme val="minor"/>
      </rPr>
      <t>OK</t>
    </r>
    <r>
      <rPr>
        <sz val="11"/>
        <color theme="1"/>
        <rFont val="Calibri"/>
        <family val="2"/>
        <scheme val="minor"/>
      </rPr>
      <t xml:space="preserve"> But here too Complexity does not talk just about the space consumption directly, somehow we should mention the variation of space consumed  against no of inputs.</t>
    </r>
  </si>
  <si>
    <t xml:space="preserve">What is the time complexity of following code:
Here n = Arbitrary Value 
for (int i = 1; i &lt;=n; i++) { 
    for (int j = 1; j &lt;=n; j = j * 2){          
    } 
} </t>
  </si>
  <si>
    <t>Q12 (Worst case Time Complexity)</t>
  </si>
  <si>
    <t>Suppose you have a nested loop (One loop inside another). Both the loops run for "n" number of times. What is the time complexity of such a code snippet ?</t>
  </si>
  <si>
    <t>Q13 (Worst case Time Complexity)</t>
  </si>
  <si>
    <t>please check, Need not be always O(npow2) because it depends upon the inner operation too for example Q12 also is nexted loop of n times.. But it is nlogn since operation is j*2</t>
  </si>
  <si>
    <t>Lab CC</t>
  </si>
  <si>
    <t>Find the time complexity of the above code snippet</t>
  </si>
  <si>
    <t>Java Wk 2-Day 2</t>
  </si>
  <si>
    <r>
      <t xml:space="preserve">Document says </t>
    </r>
    <r>
      <rPr>
        <b/>
        <sz val="11"/>
        <color theme="1"/>
        <rFont val="Calibri"/>
        <family val="2"/>
        <scheme val="minor"/>
      </rPr>
      <t xml:space="preserve">Wk 5 Day 01 </t>
    </r>
    <r>
      <rPr>
        <sz val="11"/>
        <color theme="1"/>
        <rFont val="Calibri"/>
        <family val="2"/>
        <scheme val="minor"/>
      </rPr>
      <t xml:space="preserve">please change, To </t>
    </r>
    <r>
      <rPr>
        <b/>
        <sz val="11"/>
        <color theme="1"/>
        <rFont val="Calibri"/>
        <family val="2"/>
        <scheme val="minor"/>
      </rPr>
      <t>Wk2 Day 02,to</t>
    </r>
    <r>
      <rPr>
        <sz val="11"/>
        <color theme="1"/>
        <rFont val="Calibri"/>
        <family val="2"/>
        <scheme val="minor"/>
      </rPr>
      <t xml:space="preserve"> be more specific it has to be</t>
    </r>
    <r>
      <rPr>
        <b/>
        <sz val="11"/>
        <color theme="1"/>
        <rFont val="Calibri"/>
        <family val="2"/>
        <scheme val="minor"/>
      </rPr>
      <t xml:space="preserve"> "Find the WorstCase Time complexity"</t>
    </r>
  </si>
  <si>
    <t>What are the worst case time complexities of the below code logics?</t>
  </si>
  <si>
    <t>Java Wk 2 Day 3</t>
  </si>
  <si>
    <t>Q1(Recursion Programming Technique)</t>
  </si>
  <si>
    <t>Choose the correct answer regarding the below statements
(1) A function calling itself again directly is called a recursive function.
(2) A function should have arguments.
(3) A function calling itself again directly is called an iterative function.
(4) A function can or cannot have arguments.</t>
  </si>
  <si>
    <t>Q is a bit ambiguous, it has to be more specific like "Choose the Correct answer regarding the Recursive Function" and in answers options instead of saying "function" we can say "Recursive Function", otherwise A function should have arguments is very ambiguous</t>
  </si>
  <si>
    <t>Generally in the world of computer programming, a problem can be solved by how many approaches?</t>
  </si>
  <si>
    <t>Q2(Recursion Programming Technique)</t>
  </si>
  <si>
    <r>
      <t>Question is ambiguous , a problem</t>
    </r>
    <r>
      <rPr>
        <b/>
        <sz val="11"/>
        <color theme="1"/>
        <rFont val="Calibri"/>
        <family val="2"/>
        <scheme val="minor"/>
      </rPr>
      <t xml:space="preserve"> "which involves repetitive tasks"</t>
    </r>
    <r>
      <rPr>
        <sz val="11"/>
        <color theme="1"/>
        <rFont val="Calibri"/>
        <family val="2"/>
        <scheme val="minor"/>
      </rPr>
      <t xml:space="preserve"> can be solved by how many approaches, will be with better clarity</t>
    </r>
  </si>
  <si>
    <t>void fun()
{
//code
fun();
//code
}
What kind of a function is this?</t>
  </si>
  <si>
    <t>To perform an indirect recursive function how many functions are needed? Choose the best possible answer</t>
  </si>
  <si>
    <t>Q3(Direct &amp; Indirect Recursion)</t>
  </si>
  <si>
    <t>Q4(Direct &amp; Indirect Recursion)</t>
  </si>
  <si>
    <t>Q5(Factorial)</t>
  </si>
  <si>
    <t>Q6(Factorial)</t>
  </si>
  <si>
    <t>What is the factorial of n ?</t>
  </si>
  <si>
    <t>What is 0!?</t>
  </si>
  <si>
    <t>Write the recursive statement to calculate the factorial for 5 ?</t>
  </si>
  <si>
    <t>What is the stopping condition for the factorial recursive solution ? Choose the best possible answer.</t>
  </si>
  <si>
    <t>Q7(Factorial Demo)</t>
  </si>
  <si>
    <t>Q8(Factorial Demo)</t>
  </si>
  <si>
    <t>What is the GCD of 2 different prime numbers ?</t>
  </si>
  <si>
    <t>What is the next recursive call after the following statement. GCD(10, 4) ?</t>
  </si>
  <si>
    <t>Q10(GCD)</t>
  </si>
  <si>
    <t>Q9(GCD)</t>
  </si>
  <si>
    <t>GCD is also known as?</t>
  </si>
  <si>
    <t>What is the GCD of 26 and 14?</t>
  </si>
  <si>
    <t>Q11(GCD Demo)</t>
  </si>
  <si>
    <t>Q12(GCD Demo)</t>
  </si>
  <si>
    <t>How can the Fibonacci series of n be represented?</t>
  </si>
  <si>
    <t>Which among the following is not a Fibonacci number?</t>
  </si>
  <si>
    <t>Q14(Fibonacci Sequence)</t>
  </si>
  <si>
    <t>Q13(Fibonacci Sequence)</t>
  </si>
  <si>
    <t>What will be the time complexity of the given code?
int fib(int n) {
   if (n &lt;= 1) 
       return n; 
   return fib(n-1) + fib(n-2);  
}</t>
  </si>
  <si>
    <t>Which algorithmic technique does Fibonacci search use?</t>
  </si>
  <si>
    <t>Q16(Fibonacci Sequence- Demo)</t>
  </si>
  <si>
    <t>Q15(Fibonacci Sequence-Demo)</t>
  </si>
  <si>
    <r>
      <t xml:space="preserve">It should be "Which algorithmic technique does </t>
    </r>
    <r>
      <rPr>
        <b/>
        <sz val="11"/>
        <color theme="1"/>
        <rFont val="Calibri"/>
        <family val="2"/>
        <scheme val="minor"/>
      </rPr>
      <t xml:space="preserve">Fibonacci series </t>
    </r>
    <r>
      <rPr>
        <sz val="11"/>
        <color theme="1"/>
        <rFont val="Calibri"/>
        <family val="2"/>
        <scheme val="minor"/>
      </rPr>
      <t xml:space="preserve"> use?"</t>
    </r>
  </si>
  <si>
    <t>Java Wk 2 Day 4</t>
  </si>
  <si>
    <t>Q1(Understanding Tower Of Hanoi)</t>
  </si>
  <si>
    <t>Q2(Understanding Tower Of Hanoi)</t>
  </si>
  <si>
    <t>How many positions are present in the puzzle game of the Tower of Hanoi?</t>
  </si>
  <si>
    <t>What is the main goal of the Tower of Hanoi puzzle?</t>
  </si>
  <si>
    <t>OK But Goal also needs that the Highest Dia Coin to be in the bottom and subsequent coins to be smaller than the one beneath it.this point should be mentioned</t>
  </si>
  <si>
    <t>The time complexity of the solution of tower of hanoi problem using recursion is _________</t>
  </si>
  <si>
    <t>Q3(Tower Of Hanoi Implementation)</t>
  </si>
  <si>
    <t>Q4(Tower Of Hanoi Implementation)</t>
  </si>
  <si>
    <t xml:space="preserve">The optimal data structure used to solve Tower of Hanoi is </t>
  </si>
  <si>
    <t>Java Wk 2 Day 1</t>
  </si>
  <si>
    <t>Given 2 numbers in binary form, find the sum of these binary numbers in binary and print the binary form of sum.</t>
  </si>
  <si>
    <t>Given an integer number n, identify the roman form of this number and print it. Below is the sample representation of numbers(Integer) to roman numbers.</t>
  </si>
  <si>
    <t>Java Wk 2 Day 2</t>
  </si>
  <si>
    <t>Consider the following code snippet
for(int j=0; j&lt;n; j*=2){
     System.out. println(i);
}
Find the time complexity of the above code snippet</t>
  </si>
  <si>
    <t>Question to be "Find the Worst Case Time complexity of the above code snippet"</t>
  </si>
  <si>
    <t>What are the worst case time complexities of the below code logics?
for(i=1; i&lt;n; i+2){
System.out.println("i is: "+i);
}
for(i=1; i&lt;n; i++){
for(j=1; j&lt;i; j++){
System.out.println("i is: "+i);
}
}</t>
  </si>
  <si>
    <t>What are the worst case time complexities of the below code logics?
while(i&lt;n){
Stmt;
i++;
}
a=1;
while(a&lt;b){
stmt;
a=a*2;
}</t>
  </si>
  <si>
    <t>In the second Logic it should be while(a &lt; n) or we should mention what is b</t>
  </si>
  <si>
    <t>What are the worst case time complexities of the below code logics?
p  = 0;
for(i=1; p&lt;n; i++){
p = p+i;
}
i = n
while(i&gt;1){
stmt;
i=i/2;
}</t>
  </si>
  <si>
    <t>Find the Worst case time complexity of the below program.
for j = 2 to A.length
key = A[j]
i = j-1
while i&gt;0 and A[i] &gt; key
A[i+1] = A[i]
i = j-1
A[i+1] = key
(Assume A.length as n)</t>
  </si>
  <si>
    <t>What are the worst case time complexities of the below code logics?
for(i=1; i&lt;n;  i*2){
stmt;
}
for(i=n; i&gt;1; i=i/2){
stmt;
}</t>
  </si>
  <si>
    <t>1)i=1;k=1;
while(k&lt;n){
k = k+1;
i++;
} 2)
while(m!=n){
if(m&gt;n)
m=m-n;
else
n=n-m;
}</t>
  </si>
  <si>
    <t>OK but for 2nd Problem m to be initialized in the problem</t>
  </si>
  <si>
    <t>What will be time complexity of the following code logic? n = 4;
i = n;
count = 0;
while (i &gt; 0){
    for (j=0; j&lt;n; j++){
System.out.println("*");
count += 1;
    i = i / 2;
}
System.out.println(count)</t>
  </si>
  <si>
    <t>It should be "what should be the Worst Time Complexity of the following code"?</t>
  </si>
  <si>
    <t>Big Omega Related</t>
  </si>
  <si>
    <t>Big Theta Related</t>
  </si>
  <si>
    <t>I am Not well versed in Big Theta Notation</t>
  </si>
  <si>
    <t>I am Not well versed in Big Omega Notation</t>
  </si>
  <si>
    <t>Not Reviewed</t>
  </si>
  <si>
    <t>Java Wk 2  Day 03</t>
  </si>
  <si>
    <t>Reverse the given number using Recursion. Input:</t>
  </si>
  <si>
    <r>
      <t>OK , but for user friendliness, when we run it should print say</t>
    </r>
    <r>
      <rPr>
        <b/>
        <sz val="11"/>
        <color theme="1"/>
        <rFont val="Calibri"/>
        <family val="2"/>
        <scheme val="minor"/>
      </rPr>
      <t xml:space="preserve"> "Please Enter a Number to be Reversed" </t>
    </r>
    <r>
      <rPr>
        <sz val="11"/>
        <color theme="1"/>
        <rFont val="Calibri"/>
        <family val="2"/>
        <scheme val="minor"/>
      </rPr>
      <t>then accept , also we should mention there is int range beyond that it throws exception- as a cautionary note</t>
    </r>
  </si>
  <si>
    <t>Find the sum of the digits using recursion</t>
  </si>
  <si>
    <r>
      <t>OK , but for user friendliness, when we run it should print say</t>
    </r>
    <r>
      <rPr>
        <b/>
        <sz val="11"/>
        <color theme="1"/>
        <rFont val="Calibri"/>
        <family val="2"/>
        <scheme val="minor"/>
      </rPr>
      <t xml:space="preserve"> "Please Enter a Number to be summed with their integers" </t>
    </r>
    <r>
      <rPr>
        <sz val="11"/>
        <color theme="1"/>
        <rFont val="Calibri"/>
        <family val="2"/>
        <scheme val="minor"/>
      </rPr>
      <t>then accept , also we should mention there is int range beyond that it throws exception- as a cautionary note</t>
    </r>
  </si>
  <si>
    <t>Lets explore the Fibonacci sequence..
Write a Java program which takes a single command line argument, say n, and prints out the nth fibonacci number.
Fibonaaci sequence is defined as following:
if n is 0 fib(n) is 0 if n is 1 then fib(n) is 1
else fib(n) is fib(n-1) + fib(n-2)</t>
  </si>
  <si>
    <r>
      <rPr>
        <b/>
        <sz val="11"/>
        <color theme="1"/>
        <rFont val="Calibri"/>
        <family val="2"/>
        <scheme val="minor"/>
      </rPr>
      <t>CommandPrompt</t>
    </r>
    <r>
      <rPr>
        <sz val="11"/>
        <color theme="1"/>
        <rFont val="Calibri"/>
        <family val="2"/>
        <scheme val="minor"/>
      </rPr>
      <t xml:space="preserve"> is not mentionedso far in the Schedule, hence not sure If they would have taught this, instead we can take the number from user.</t>
    </r>
  </si>
  <si>
    <t>You are given 2 strings s and t. You have to find the count of string t  which is present in string s as a subsequence.</t>
  </si>
  <si>
    <t>You need to find all the subsets of given n number that produces the target sum provided.
Input Format</t>
  </si>
  <si>
    <r>
      <t xml:space="preserve">For example string </t>
    </r>
    <r>
      <rPr>
        <b/>
        <sz val="11"/>
        <color theme="1"/>
        <rFont val="Calibri"/>
        <family val="2"/>
        <scheme val="minor"/>
      </rPr>
      <t>"this is a a very good country which is a",</t>
    </r>
    <r>
      <rPr>
        <sz val="11"/>
        <color theme="1"/>
        <rFont val="Calibri"/>
        <family val="2"/>
        <scheme val="minor"/>
      </rPr>
      <t xml:space="preserve"> it gives 3, people may expect 2 "is" but gives 3 as answer, which denotes even if the required string is a substring of some string , it counts, this point should be mentioned in the question, because learners may give full sentence with words not necessarily abcdef abc, or we can give such </t>
    </r>
    <r>
      <rPr>
        <b/>
        <sz val="11"/>
        <color theme="1"/>
        <rFont val="Calibri"/>
        <family val="2"/>
        <scheme val="minor"/>
      </rPr>
      <t>meaningful</t>
    </r>
    <r>
      <rPr>
        <sz val="11"/>
        <color theme="1"/>
        <rFont val="Calibri"/>
        <family val="2"/>
        <scheme val="minor"/>
      </rPr>
      <t xml:space="preserve"> sentence in sample output, also hint can be given to use recursion., good coding practice is to ask the user to enter the Strings.</t>
    </r>
  </si>
  <si>
    <r>
      <rPr>
        <b/>
        <sz val="11"/>
        <color theme="1"/>
        <rFont val="Calibri"/>
        <family val="2"/>
        <scheme val="minor"/>
      </rPr>
      <t>Question is not illustrative</t>
    </r>
    <r>
      <rPr>
        <sz val="11"/>
        <color theme="1"/>
        <rFont val="Calibri"/>
        <family val="2"/>
        <scheme val="minor"/>
      </rPr>
      <t xml:space="preserve">, only when the </t>
    </r>
    <r>
      <rPr>
        <b/>
        <sz val="11"/>
        <color theme="1"/>
        <rFont val="Calibri"/>
        <family val="2"/>
        <scheme val="minor"/>
      </rPr>
      <t>sample input and output is seen, user is forced to assume the requirement</t>
    </r>
    <r>
      <rPr>
        <sz val="11"/>
        <color theme="1"/>
        <rFont val="Calibri"/>
        <family val="2"/>
        <scheme val="minor"/>
      </rPr>
      <t xml:space="preserve">, for example sample input and output could be "when a number n say 6 is given and when a sequence of numbers , 10,20,30,40,50,60 are given as first series of input and if required target is 60 , it gives the result as 1)10,20,30 2) 10,50 etc kind of stuff should be illustrated for more legibility; </t>
    </r>
    <r>
      <rPr>
        <b/>
        <sz val="11"/>
        <color theme="1"/>
        <rFont val="Calibri"/>
        <family val="2"/>
        <scheme val="minor"/>
      </rPr>
      <t>again user should be informed to give so and so  input; User does not absolutely know what to enter and where to stop and what are the values that he needs to enter</t>
    </r>
  </si>
  <si>
    <t>Mansi is a kid drawing a 2-D array and filling color in it. She gives either 0 or 1 to every box of 2-D array , and fills color in those which have value 0 and not in with 1. She starts from top left corner and wants to come to the bottom right. Can you complete the floodFill function to help her out in this , what paths she can choose.</t>
  </si>
  <si>
    <t>Question says "what paths" she can move? Giving an indication asking for all possible paths, but the solution gives only one path, not multiple possible paths; so question can clearly mention, we can have multiple paths give atleast one correct path; again user is not prompted for what to enter as inputs, to be more userfriendly; when given the inputs as  2
2
0
0
1
1 for which it did not give any output; Kindly make ti more illustrative</t>
  </si>
  <si>
    <t>LAB CC</t>
  </si>
  <si>
    <t>Java Wk 2 Day 04</t>
  </si>
  <si>
    <t>Analyze the time complexity of the fibonacciIterative method in terms of the input size n.
public int fibonacciIterative(int n) {
    int a = 0, b = 1;
    if (n &lt;= 1) {
        return n;
    }
    for (int i = 2; i &lt;= n; i++) {
        int temp = a + b;
        a = b;
        b = temp;
    }
    return b;
}</t>
  </si>
  <si>
    <t>Find the time complexity of the below code:
public int exponentiation(int x, int n) {
    if (n == 0) {
        return 1;
    }
    if (n % 2 == 0) {
        int y = exponentiation(x, n / 2);
        return y * y;
    } else {
        int y = exponentiation(x, (n - 1) / 2);
        return x * y * y;
    }
}</t>
  </si>
  <si>
    <t>Using the Master Theorem, determine the time complexity of the gcd method in terms of the input size n.
public int gcd(int a, int b) {
    if (b == 0) {
        return a;
    }
    return gcd(b, a % b);
}</t>
  </si>
  <si>
    <t>Using the Master Theorem, analyze the time complexity of the factorial method in terms of the input size n.
public int factorial(int n) {
    if (n &lt;= 1) {
        return 1;
    }
    return n * factorial(n - 1);
}</t>
  </si>
  <si>
    <t xml:space="preserve">
Using the Master Theorem, analyze the time complexity of the power method in terms of the input size n.
public int power(int x, int n) {
    if (n == 0) {
        return 1;
    }
    int temp = power(x, n / 2);
    if (n % 2 == 0) {
        return temp * temp;
    } else {
        return x * temp * temp;
    }
}</t>
  </si>
  <si>
    <t>Since I am not well versed with MASTERs Theorem I may not be able to review this</t>
  </si>
  <si>
    <t>Java Week2</t>
  </si>
  <si>
    <t>Which of the following is true regarding algorithms?
I-  An algorithm is a step-by-step logical procedure.
II-  It is independent of any programming language.
III-  A single problem may be solved by multiple algorithms</t>
  </si>
  <si>
    <t>Consider the following pseudo-code
 function():
      a = 10
      for i = 1 to n:
           a += i;
      b = 20
      for i = 1 to m:
             b += i;
the time complexity of the above code is :</t>
  </si>
  <si>
    <t xml:space="preserve">Q should be the worst case time Complexity of the above code is </t>
  </si>
  <si>
    <t>Q6</t>
  </si>
  <si>
    <t>Q7</t>
  </si>
  <si>
    <t>Q8</t>
  </si>
  <si>
    <t>Q9</t>
  </si>
  <si>
    <t>Consider the following statements
I) Algorithms A and B have a worst-case running time of O(n) and O(log n), respectively. Therefore, algorithm B always runs faster than algorithm A.
II) when we say that an algorithm X is asymptotically more efficient than Y it means, X will always be a better choice for larger inputs.
Which of the above statements is/are correct?</t>
  </si>
  <si>
    <r>
      <rPr>
        <b/>
        <sz val="11"/>
        <color theme="1"/>
        <rFont val="Calibri"/>
        <family val="2"/>
        <scheme val="minor"/>
      </rPr>
      <t xml:space="preserve">II statement need not be true : </t>
    </r>
    <r>
      <rPr>
        <sz val="11"/>
        <color theme="1"/>
        <rFont val="Calibri"/>
        <family val="2"/>
        <scheme val="minor"/>
      </rPr>
      <t xml:space="preserve"> when we say that an algorithm X is asymptotically more efficient than Y it means, X will always be a better choice for larger inputs. (we can say it is better only when it is better for all kind of inputs and not only for larger inputs i.e irrespective of larger or smaller inputs)                                                      Algorithms A and B have a worst-case running time of O(n) and O(log n), respectively. Therefore, algorithm B always runs faster than algorithm A. </t>
    </r>
    <r>
      <rPr>
        <b/>
        <sz val="11"/>
        <color theme="1"/>
        <rFont val="Calibri"/>
        <family val="2"/>
        <scheme val="minor"/>
      </rPr>
      <t>statement has to be</t>
    </r>
    <r>
      <rPr>
        <sz val="11"/>
        <color theme="1"/>
        <rFont val="Calibri"/>
        <family val="2"/>
        <scheme val="minor"/>
      </rPr>
      <t xml:space="preserve">                                                                     Algorithms A and B have a worst-case running time </t>
    </r>
    <r>
      <rPr>
        <b/>
        <sz val="11"/>
        <color theme="1"/>
        <rFont val="Calibri"/>
        <family val="2"/>
        <scheme val="minor"/>
      </rPr>
      <t xml:space="preserve">complexities of </t>
    </r>
    <r>
      <rPr>
        <sz val="11"/>
        <color theme="1"/>
        <rFont val="Calibri"/>
        <family val="2"/>
        <scheme val="minor"/>
      </rPr>
      <t>O(n) and O(log n), respectively. Therefore, algorithm B always runs faster than algorithm A.</t>
    </r>
  </si>
  <si>
    <t>An algorithm that requires ................... operations to complete its task on n data elements is said to have a linear runtime.</t>
  </si>
  <si>
    <t>Consider the following statements :
I) There are primarily 3 cases under the master’s theorem. 
II) Master’s theorem is a direct method for solving recurrences. 
III) We can solve any recurrence that falls under any one of the three cases of the master’s theorem.
Which of the above statements is/are correct?</t>
  </si>
  <si>
    <t>Since it is Masters Theorem related I have not reviewed it</t>
  </si>
  <si>
    <t>What is the time complexity of the below pseudo code?
 function():
        int a[A + 1][B + 1][C + 1]
        sum = 0
        for i = 1 to A:
             for j = i to B:
                  for k = j to C:
                     sum += a[i][j]
        print(sum)</t>
  </si>
  <si>
    <r>
      <t xml:space="preserve">Question should be </t>
    </r>
    <r>
      <rPr>
        <b/>
        <sz val="11"/>
        <color theme="1"/>
        <rFont val="Calibri"/>
        <family val="2"/>
        <scheme val="minor"/>
      </rPr>
      <t>What is the Worst Case time complexity of the below pseudo code?</t>
    </r>
    <r>
      <rPr>
        <sz val="11"/>
        <color theme="1"/>
        <rFont val="Calibri"/>
        <family val="2"/>
        <scheme val="minor"/>
      </rPr>
      <t xml:space="preserve">
 function():</t>
    </r>
  </si>
  <si>
    <t>Consider the following code :
class Recursion{
      int function(int num)
         {
           int result;
           result = function (num - 1);
           return result;
         }
   }
class RecursionImplementation{
      public static void main(String args[]){
          Recursion obj = new Recursion() ;
          System.out.print(obj.function(20));
        }
  }</t>
  </si>
  <si>
    <t>Consider the following code:
class Recursion{
        int function (int n){
            int result;
            ________    //your code comes here
            result = function (n - 1);
            return result;
      }
}
class RecursionImplementation{
        public static void main(String args[]){
            Recursion obj = new Recursion() ;
            System.out.print(obj.function(12));
         }
}
Choose the appropriate option/s from the following to fill in the blank, such that, the final output is 0</t>
  </si>
  <si>
    <t xml:space="preserve">Which of the following statement/s is/are correct about the final keyword in Java?
  The final method cannot be inherited by subclass 
  The final class cannot extend other classes. 
Correct Answer
  The final class cannot be extended. 
Correct Answer
  The final method cannot be overridden in its subclasses. </t>
  </si>
  <si>
    <r>
      <t xml:space="preserve">The statement " The final method cannot be inherited by subclass " is also TRUE                        </t>
    </r>
    <r>
      <rPr>
        <b/>
        <sz val="11"/>
        <color theme="1"/>
        <rFont val="Calibri"/>
        <family val="2"/>
        <scheme val="minor"/>
      </rPr>
      <t>THIS TOPIC IS NOT RELEVANT WITH THIS DAY</t>
    </r>
    <r>
      <rPr>
        <sz val="11"/>
        <color theme="1"/>
        <rFont val="Calibri"/>
        <family val="2"/>
        <scheme val="minor"/>
      </rPr>
      <t>s TOPICS</t>
    </r>
  </si>
  <si>
    <t>public class ClassA {
   public void printText() {
   System.out.println(" Inside print text method;");
  }
 {
   System.out.print(" Instance Block;");
 } 
public ClassA() {
  System.out.print(" Inside Constructor;");
 }
 static {
    System.out.print(" Inside static block;");
 }
   public static void main(String[] args) {
       ClassA c = new ClassA();
       c.printText();
     }
}</t>
  </si>
  <si>
    <t>OK BUT Not RELEVANT WITH THIS DAYS TOPICS</t>
  </si>
  <si>
    <t>Java Week 2</t>
  </si>
  <si>
    <t>Write a program to find the power X over N using Recursion and print it. 
(Do not use built-in methods. No marks will be awarded if built-in methods are used)</t>
  </si>
  <si>
    <r>
      <t xml:space="preserve">The Question says  N power X  Illustration is  shown as X power N, we can avoid ambiguity , we can mention </t>
    </r>
    <r>
      <rPr>
        <b/>
        <sz val="11"/>
        <color theme="1"/>
        <rFont val="Calibri"/>
        <family val="2"/>
        <scheme val="minor"/>
      </rPr>
      <t>"to find the POWER of X for a given Number N" and also while accepting numbers, accepting the power numeric is fine , first one can be "Enter the Base Number", otherwise its all fine..</t>
    </r>
  </si>
  <si>
    <t>Pavan Kulkarni</t>
  </si>
  <si>
    <t>DI</t>
  </si>
  <si>
    <t>Aruna Yashaswini</t>
  </si>
  <si>
    <t>complt rqstd</t>
  </si>
  <si>
    <t>Jul-01-2023</t>
  </si>
  <si>
    <t>Practice Quiz - TYU</t>
  </si>
  <si>
    <t>Java Week 3 Day 2</t>
  </si>
  <si>
    <t>Week3 Day 01 NA</t>
  </si>
  <si>
    <t>Q1 Intro to Sorting</t>
  </si>
  <si>
    <t>A class standing in an assembly line, arranging medicines in a pharmacy, a staff preparing attendance list are all types of</t>
  </si>
  <si>
    <t>Sort the given set of elements in ascending order
3, 9, 13, 1, 0</t>
  </si>
  <si>
    <t>Q2 Intro to Sorting</t>
  </si>
  <si>
    <t>Q3 Intro to Bubble Sort</t>
  </si>
  <si>
    <t>Q4 Intro to Bubble Sort</t>
  </si>
  <si>
    <t>Given an array of elements 7, 3, 6, 4, 10, how many iterations does it take to reach the first pass using bubble sort?</t>
  </si>
  <si>
    <t>Given an array of elements 10, 29, 23, 32, 7, how many iterations does it take to reach the first pass using bubble sort?</t>
  </si>
  <si>
    <t>"A class standing in an assembly line" does not give full illustration, "class of students standing in an assembly line" would be more apt, because when we say assembly line it can be mfg sector assembly line too</t>
  </si>
  <si>
    <t>Q5 When to use Bubble Sort?</t>
  </si>
  <si>
    <t>Bubble sort is a complex algorithm, used typically with a large array of elements.</t>
  </si>
  <si>
    <t>Q6 When to use Bubble Sort?</t>
  </si>
  <si>
    <t>Q7 Bubble Sort Analysis</t>
  </si>
  <si>
    <t>Choose the correct answer with respect to bubble sort.
(1) It is a simple sorting algorithm
(2) It is a complex algorithm
(3) It has n number of comparisons</t>
  </si>
  <si>
    <t>The worst case time complexity of Bubble sort is O(n pow 2)</t>
  </si>
  <si>
    <t>Choose the correct option with respect to bubble sort.
It is a stable algorithm
It takes n^3 number of comparisons
It is an in-place algorithm  (First &amp; third)</t>
  </si>
  <si>
    <t xml:space="preserve">OK </t>
  </si>
  <si>
    <t>Q8 Bubble Sort Analysis</t>
  </si>
  <si>
    <t xml:space="preserve">Q9 Intro to Selection Sort </t>
  </si>
  <si>
    <t xml:space="preserve">Q10 Intro to Selection Sort </t>
  </si>
  <si>
    <t>Kayal has been working on selection sort for her exam. Given an array of elements 25, 34, 28, 17, 6, which element should she choose to replace 25 in the first position and continue the sorting? 6</t>
  </si>
  <si>
    <t>Given an array of elements 16, 35, 29, 12, 37, 21, 44, 46, Choose the correct array that occurs in the 4th iteration.</t>
  </si>
  <si>
    <t>Jul-03-2023</t>
  </si>
  <si>
    <t>SpringBootMongo</t>
  </si>
  <si>
    <t>SpringBooteclipse</t>
  </si>
  <si>
    <t>Abhishek Jain</t>
  </si>
  <si>
    <t>DI - Buildpath</t>
  </si>
  <si>
    <t>Santonu Samoi</t>
  </si>
  <si>
    <t>PostMan</t>
  </si>
  <si>
    <t>Q11 When to use Selection Sort</t>
  </si>
  <si>
    <t>In selection sort, finding the smallest element from the array happens at the end of the outer loop. False</t>
  </si>
  <si>
    <t xml:space="preserve">Choose the correct answer with respect to selection sort.
Used to check if the array is already sorted
Effective when the array size is unlimited
Swapping occurs only when we find the largest element to swap Only one </t>
  </si>
  <si>
    <t>Q12 When to use Selection Sort</t>
  </si>
  <si>
    <t>CHECK Ambiguity, total iteraions in one PASS is not 3</t>
  </si>
  <si>
    <t>Java Week 3 Day 3</t>
  </si>
  <si>
    <t>Responded(4)</t>
  </si>
  <si>
    <t>Responded/Upld rqstd</t>
  </si>
  <si>
    <t>clarity expctd/Harshit assigned</t>
  </si>
  <si>
    <t>Q1 Merge Sort</t>
  </si>
  <si>
    <t>Choose the algorithm for Merge sort.</t>
  </si>
  <si>
    <t>Q2 Merge Sort</t>
  </si>
  <si>
    <t>What is the time complexity of the Merge Sort algorithm?</t>
  </si>
  <si>
    <t>Answer is shown as 2T(n/2)+n , but in the Video the faculty derives it to O(logN)  and we need to mention if it is all cases or worst case etc…</t>
  </si>
  <si>
    <t xml:space="preserve">Which is the best method to choose a pivot element?
  Choosing the first element as pivot 
  Choosing the last element as pivot 
Correct Answer
  Median of three partitioning method </t>
  </si>
  <si>
    <t>Q3 Quick Sort</t>
  </si>
  <si>
    <t>OK[But this part is not explained the videos, pl check if that’s fine, ppl may have to do a bit of exploring]</t>
  </si>
  <si>
    <t>Average running time of a Quick Sort algorithm?</t>
  </si>
  <si>
    <t>OK (It is always better to use the term Average Run Time Complexity of a Qucik Sort Algorithm)</t>
  </si>
  <si>
    <t>Q4 Quick Sort</t>
  </si>
  <si>
    <t>OK But wherever " = " operator is required it shows as " &lt;-  "</t>
  </si>
  <si>
    <t>The searching technique in which brute force method is applied and each element is searched is called  ___.</t>
  </si>
  <si>
    <t>What is the worst-case time complexity of brute force linear search?</t>
  </si>
  <si>
    <t>Java Week 3 Day 4</t>
  </si>
  <si>
    <t>Q1 Linear Search</t>
  </si>
  <si>
    <t>Q2 Linear Search</t>
  </si>
  <si>
    <t>Q3 Linear Search Impl</t>
  </si>
  <si>
    <t>Q4 Linear Search Impl</t>
  </si>
  <si>
    <t>Given a list of elements 5, 9, 13, 8, 10, when is element 13 returned?</t>
  </si>
  <si>
    <t>What is the best case time complexity for any searching algorithm with n elements in it ?</t>
  </si>
  <si>
    <t>Q5 Binary Search</t>
  </si>
  <si>
    <t>Q6 Binary Search</t>
  </si>
  <si>
    <t>Given a list of elements, 11, 23, 56, 78, 90, and key = 90. Find the correct iteration stage.</t>
  </si>
  <si>
    <t>OK But the Iteration term is used for Loops and the Recursive call is not Iteration, you need to use dif terminology, which call or what is the recursive call count? Etc</t>
  </si>
  <si>
    <t>Given an array of elements, 12, 33, 45, 96, 111, 135, 234, and the key = 33. Find the mid values ?</t>
  </si>
  <si>
    <t>Q7 Binary Search</t>
  </si>
  <si>
    <t>Q8 Binary Search</t>
  </si>
  <si>
    <t>Is Binary search possible in an unsorted array?</t>
  </si>
  <si>
    <t xml:space="preserve">Given an input array = {3,10,77,80,190}; Key = 190; What is the level of recursion?    </t>
  </si>
  <si>
    <t>Choose the correct option to find the mid element in an input array in binary search.</t>
  </si>
  <si>
    <t>What is the best case time complexity of binary search?</t>
  </si>
  <si>
    <t>Q9 Binary Search Impl</t>
  </si>
  <si>
    <t>Q10 Binary Search Impl</t>
  </si>
  <si>
    <t>Naveen Kumar B</t>
  </si>
  <si>
    <t>UBUNTU-Eclipse</t>
  </si>
  <si>
    <t>Rqstd for Harshits attention</t>
  </si>
  <si>
    <t>Pratiksha</t>
  </si>
  <si>
    <t>Resolved at PO</t>
  </si>
  <si>
    <t>SwaggerUI/H2</t>
  </si>
  <si>
    <t>Grad Quiz 15Q10</t>
  </si>
  <si>
    <t>Jul-04-2023</t>
  </si>
  <si>
    <t>Sivakumar Sudarshan</t>
  </si>
  <si>
    <t>Ayan Paul</t>
  </si>
  <si>
    <t>Nayan Karale</t>
  </si>
  <si>
    <t>Apache-Eclipse</t>
  </si>
  <si>
    <t>Jul-05-2023</t>
  </si>
  <si>
    <t>Sai Sankeerth</t>
  </si>
  <si>
    <t>Aman</t>
  </si>
  <si>
    <t>Responded/ CHECK/Lab Clause</t>
  </si>
  <si>
    <t>Responded/Self Resolved</t>
  </si>
  <si>
    <t>Eclipse-Apache</t>
  </si>
  <si>
    <t>Jul-06-2023</t>
  </si>
  <si>
    <t>RoushanKumar</t>
  </si>
  <si>
    <t>Jaimin Bhatt</t>
  </si>
  <si>
    <t>ViewFoodItems</t>
  </si>
  <si>
    <t>5+5 working Links  Admin_View</t>
  </si>
  <si>
    <t>ViewCusines</t>
  </si>
  <si>
    <t>ViewCategories</t>
  </si>
  <si>
    <t>ViewRestaurants</t>
  </si>
  <si>
    <t>ViewMenu</t>
  </si>
  <si>
    <t>AddFoodItems</t>
  </si>
  <si>
    <t>Add Cusines</t>
  </si>
  <si>
    <t>Add Category</t>
  </si>
  <si>
    <t>Add Restaurant</t>
  </si>
  <si>
    <t>HUGO</t>
  </si>
  <si>
    <t>Yes image path issue</t>
  </si>
  <si>
    <t>MAX</t>
  </si>
  <si>
    <t>Yes links not working(8) because links are ther with spelling mistakes</t>
  </si>
  <si>
    <t>AddMenu</t>
  </si>
  <si>
    <t>NO (20)</t>
  </si>
  <si>
    <t>Yes(24)</t>
  </si>
  <si>
    <t>KERRIGAN</t>
  </si>
  <si>
    <t>5+5 All links working(12)</t>
  </si>
  <si>
    <t>All available(24)</t>
  </si>
  <si>
    <t>all lists are Ok but Images not included and edit buttons not included(16)</t>
  </si>
  <si>
    <t>Ian Alexander</t>
  </si>
  <si>
    <t>YES(sample data not available, no images)</t>
  </si>
  <si>
    <t>Yes(restaurants list included here but no images)</t>
  </si>
  <si>
    <t>added +2</t>
  </si>
  <si>
    <t>NO(Total - 15 - )</t>
  </si>
  <si>
    <t>NO(Overall 20 - 4 for no images)</t>
  </si>
  <si>
    <t>3+3 Links available(9)</t>
  </si>
  <si>
    <t>Jul-07-2023</t>
  </si>
  <si>
    <t>Apache TomCat</t>
  </si>
  <si>
    <t>Jul-08-2023</t>
  </si>
  <si>
    <t>SpringSwagger</t>
  </si>
  <si>
    <t>Ajinkya Umathe</t>
  </si>
  <si>
    <t>MYSQL pswd</t>
  </si>
  <si>
    <t>Was on Leave on Jul10         Jul-11-2023</t>
  </si>
  <si>
    <t>Procedure-SQL</t>
  </si>
  <si>
    <t>Shubh Arora</t>
  </si>
  <si>
    <t>CHECK - askd to upld correct proj/Responded(+1)</t>
  </si>
  <si>
    <t>Jul-12-2023</t>
  </si>
  <si>
    <t>Aaryaman Gupta</t>
  </si>
  <si>
    <t>Responded(2)</t>
  </si>
  <si>
    <t>Jul-13-2023</t>
  </si>
  <si>
    <t>Vid upld rqstd for learner</t>
  </si>
  <si>
    <t>Upld Rqstd-CHECK Upldd-Responded</t>
  </si>
  <si>
    <t>Jul-14-2023</t>
  </si>
  <si>
    <t>Jul-15-2023</t>
  </si>
  <si>
    <t>Jul-17-2023</t>
  </si>
  <si>
    <t>Jul-18-2023</t>
  </si>
  <si>
    <t>Jul-19-2023</t>
  </si>
  <si>
    <t>Suresh Palaparthi</t>
  </si>
  <si>
    <t>TYU Week 9 Q 1</t>
  </si>
  <si>
    <t>Shanmugapriya</t>
  </si>
  <si>
    <t>Jul-20-2023</t>
  </si>
  <si>
    <t>Jul-21-2023</t>
  </si>
  <si>
    <t>Aryamaan</t>
  </si>
  <si>
    <t>Jul-24-2023</t>
  </si>
  <si>
    <t>14 to 16/20</t>
  </si>
  <si>
    <t>Modified score , comments are valid....but score can be increased</t>
  </si>
  <si>
    <t>Ameeth Pal</t>
  </si>
  <si>
    <t>Subasish Rai</t>
  </si>
  <si>
    <t>Santonu Samui</t>
  </si>
  <si>
    <t>Shweta Satheli</t>
  </si>
  <si>
    <t>Abhinandan Sengupta</t>
  </si>
  <si>
    <t>Amit Sharma</t>
  </si>
  <si>
    <t>17/20 -&gt; 19/20</t>
  </si>
  <si>
    <t>Valid Comment can reduce 1 mark- formatting variables - should mention which variables and 1 mark can be reduced for setters/getters being used in Controller</t>
  </si>
  <si>
    <t>Gourav Vishwakarma</t>
  </si>
  <si>
    <t>5 to 12/20</t>
  </si>
  <si>
    <t>Only Controller not present, hence increased the score , but service,entity, repository are all present.... But yes the Project is not complete</t>
  </si>
  <si>
    <t>Saumay Ashish</t>
  </si>
  <si>
    <t>Deekshitha Bandi</t>
  </si>
  <si>
    <t>Shravya Bharadwaj</t>
  </si>
  <si>
    <t>Raj Ashish Das</t>
  </si>
  <si>
    <t>Valid Comments No single controller having been used, instead multiple controllers used</t>
  </si>
  <si>
    <t>Saurab Deb</t>
  </si>
  <si>
    <t>Lancy Dive</t>
  </si>
  <si>
    <t>Compare Saurab Deb vs Gourav Vishwakarma</t>
  </si>
  <si>
    <t>Here too Project Structure Not followed, even pom.xml is not there, but in similar case for Saumay Ashish given 10 marks</t>
  </si>
  <si>
    <t>Resolved/Responded(2)</t>
  </si>
  <si>
    <t>Ok Valid comments but check for other comparison because for Gourav had complete project only controller missing gave 5/20--raised to 12/20 whereas Saurab complete project structure missing even pom.xml etc, but files available without project structure service missing</t>
  </si>
  <si>
    <t>CHECKed</t>
  </si>
  <si>
    <t>SEE TEXT FILE SUMMARY FOR THIS dtd QC</t>
  </si>
  <si>
    <t>Jul-25-2023</t>
  </si>
  <si>
    <t>Swagger/Lombok</t>
  </si>
  <si>
    <t>See text file with modifications</t>
  </si>
  <si>
    <t>10/20--- 12/20</t>
  </si>
  <si>
    <t>7/20 to 14/20</t>
  </si>
  <si>
    <t>G2B4</t>
  </si>
  <si>
    <t>G3B5</t>
  </si>
  <si>
    <t>Commented saying No screenshots, but screenshots available as BG</t>
  </si>
  <si>
    <t>Aditya Singh Chauhan</t>
  </si>
  <si>
    <t>QuickSort</t>
  </si>
  <si>
    <t>Quiz 8 Q 8</t>
  </si>
  <si>
    <t>Jul-26-2023</t>
  </si>
  <si>
    <t>Tahreem</t>
  </si>
  <si>
    <t>SpringJPA</t>
  </si>
  <si>
    <t>G1B2</t>
  </si>
  <si>
    <t xml:space="preserve">Valid </t>
  </si>
  <si>
    <t>G1B4</t>
  </si>
  <si>
    <t>G1B6</t>
  </si>
  <si>
    <t>Valid</t>
  </si>
  <si>
    <t>Good Evaluation rated 5 stars</t>
  </si>
  <si>
    <t>Jul-27-23</t>
  </si>
  <si>
    <t>Call Supported</t>
  </si>
  <si>
    <t>Sakshi Mangla</t>
  </si>
  <si>
    <t>Clarity needed</t>
  </si>
  <si>
    <t>CHECK-upld rqstd</t>
  </si>
  <si>
    <t>Resolved-CHECK</t>
  </si>
  <si>
    <t>Jul-28-2023</t>
  </si>
  <si>
    <t>JDBC Video order</t>
  </si>
  <si>
    <t>SpringRest</t>
  </si>
  <si>
    <t>Jul-29-2023</t>
  </si>
  <si>
    <t>ProjectsZIPs</t>
  </si>
  <si>
    <t>Responded(2) call rqstd</t>
  </si>
  <si>
    <t>Jul-30-23</t>
  </si>
  <si>
    <t>Was OOO 31JUl &amp; 01 Aug 2023</t>
  </si>
  <si>
    <t>Aug-02-23</t>
  </si>
  <si>
    <t>Security-Spring</t>
  </si>
  <si>
    <t>SomduttAcharya</t>
  </si>
  <si>
    <t xml:space="preserve">Graded Assmt4 </t>
  </si>
  <si>
    <t>AST type error</t>
  </si>
  <si>
    <t>Lab Assmt</t>
  </si>
  <si>
    <t>ReOpened</t>
  </si>
  <si>
    <t>Askd for new Tkt</t>
  </si>
  <si>
    <t>Ashima Muyal</t>
  </si>
  <si>
    <t>MySQL Query</t>
  </si>
  <si>
    <t>Noel</t>
  </si>
  <si>
    <t>SQL-Java Conn</t>
  </si>
  <si>
    <t>Call Schedld</t>
  </si>
  <si>
    <t>Aug-03-23</t>
  </si>
  <si>
    <t>Koustav</t>
  </si>
  <si>
    <t>Lab-Assmt Score</t>
  </si>
  <si>
    <t>Lab/Assmt Clarfn</t>
  </si>
  <si>
    <t>Subhajith Paul</t>
  </si>
  <si>
    <t>Praveen Kumar</t>
  </si>
  <si>
    <t>SpringBoot-MVC</t>
  </si>
  <si>
    <t>Responded(2) rqstd for a call</t>
  </si>
  <si>
    <t>Aug-04-23</t>
  </si>
  <si>
    <t>Anusri</t>
  </si>
  <si>
    <t>Wk 10 G Quiz Q5</t>
  </si>
  <si>
    <t>BCNF vs 3NF</t>
  </si>
  <si>
    <t>Aug-05-23</t>
  </si>
  <si>
    <t>Amresh Tripathi</t>
  </si>
  <si>
    <t>Aug-06-23</t>
  </si>
  <si>
    <t>Aug-07-2023</t>
  </si>
  <si>
    <t>Maven error</t>
  </si>
  <si>
    <t>Sayan Das</t>
  </si>
  <si>
    <t>Aakash Negi</t>
  </si>
  <si>
    <t>Anup Bhumesh Patle</t>
  </si>
  <si>
    <t>MySQL Instln/Hibernate</t>
  </si>
  <si>
    <t>Aug-08-2023</t>
  </si>
  <si>
    <t>Sourya Banerjee</t>
  </si>
  <si>
    <t>mysql connector</t>
  </si>
  <si>
    <t>Learner resolved</t>
  </si>
  <si>
    <t>3pm Tuesday</t>
  </si>
  <si>
    <t>630pmTuesday</t>
  </si>
  <si>
    <t>7pm Tuesday</t>
  </si>
  <si>
    <t>Aug-09-23</t>
  </si>
  <si>
    <t>(was on leave on Aug 9)  Aug-10-23</t>
  </si>
  <si>
    <t>Varun Koushik</t>
  </si>
  <si>
    <t>Kasturi</t>
  </si>
  <si>
    <t>Aug-11-23</t>
  </si>
  <si>
    <t>Responded &amp; action taken on videos</t>
  </si>
  <si>
    <t>Aug-12-23</t>
  </si>
  <si>
    <t>Jai Mishra</t>
  </si>
  <si>
    <t>JPA</t>
  </si>
  <si>
    <t>Shubham Mittal</t>
  </si>
  <si>
    <t>Aug-14-23</t>
  </si>
  <si>
    <t>Eclipse JDKPath</t>
  </si>
  <si>
    <t>Stdnt nt rspndd</t>
  </si>
  <si>
    <t>Prerna Priya</t>
  </si>
  <si>
    <t>Aug-16-23</t>
  </si>
  <si>
    <t>Madhu Lodhi</t>
  </si>
  <si>
    <t>Others</t>
  </si>
  <si>
    <t>Shaik Shehbaz ,</t>
  </si>
  <si>
    <t>Review of GLCA FS Week 8 Graded Quiz</t>
  </si>
  <si>
    <r>
      <t>All Questions are OK </t>
    </r>
    <r>
      <rPr>
        <sz val="12"/>
        <color rgb="FF222222"/>
        <rFont val="Arial"/>
        <family val="2"/>
      </rPr>
      <t>except the Following</t>
    </r>
  </si>
  <si>
    <r>
      <t>a)</t>
    </r>
    <r>
      <rPr>
        <sz val="12"/>
        <color rgb="FF222222"/>
        <rFont val="Arial"/>
        <family val="2"/>
      </rPr>
      <t> Check Boxes Missing</t>
    </r>
  </si>
  <si>
    <t>b)</t>
  </si>
  <si>
    <t>I am not sure if the following is intended in this question</t>
  </si>
  <si>
    <t>Thread 1: locked resource 2 Hello Learners</t>
  </si>
  <si>
    <t>Thread 2: locked resource 1 Welcome to GreatLerning(spellingMistake)</t>
  </si>
  <si>
    <r>
      <t>c)</t>
    </r>
    <r>
      <rPr>
        <sz val="12"/>
        <color rgb="FF222222"/>
        <rFont val="Arial"/>
        <family val="2"/>
      </rPr>
      <t> If this Question is based on </t>
    </r>
    <r>
      <rPr>
        <b/>
        <sz val="12"/>
        <color rgb="FF222222"/>
        <rFont val="Arial"/>
        <family val="2"/>
      </rPr>
      <t>Q1 then we need to mention it</t>
    </r>
  </si>
  <si>
    <t>(Provided we are not shuffling the Q Nos)</t>
  </si>
  <si>
    <t>Actually Volatile is applicable for variables or objects but not on methods</t>
  </si>
  <si>
    <r>
      <t>The statement "</t>
    </r>
    <r>
      <rPr>
        <b/>
        <sz val="8"/>
        <color rgb="FF2D3B45"/>
        <rFont val="Arial"/>
        <family val="2"/>
      </rPr>
      <t>Volatile is applicable only on Variables</t>
    </r>
    <r>
      <rPr>
        <b/>
        <sz val="12"/>
        <color rgb="FF222222"/>
        <rFont val="Arial"/>
        <family val="2"/>
      </rPr>
      <t>"</t>
    </r>
    <r>
      <rPr>
        <sz val="12"/>
        <color rgb="FF222222"/>
        <rFont val="Arial"/>
        <family val="2"/>
      </rPr>
      <t> may be ambiguous sometimes </t>
    </r>
  </si>
  <si>
    <t>some people expect us to say variables &amp; objects separately some may include it in variables</t>
  </si>
  <si>
    <t>this statement may be ambiguous</t>
  </si>
  <si>
    <t>Q9)</t>
  </si>
  <si>
    <t>The Dependency Inversion Principle (DIP) suggests</t>
  </si>
  <si>
    <t>Correct Answer</t>
  </si>
  <si>
    <t>  </t>
  </si>
  <si>
    <t>High-level modules should depend on low-level modules.</t>
  </si>
  <si>
    <r>
      <t>The </t>
    </r>
    <r>
      <rPr>
        <sz val="12"/>
        <color rgb="FF222222"/>
        <rFont val="Arial"/>
        <family val="2"/>
      </rPr>
      <t>above shown correct answer is wrong</t>
    </r>
  </si>
  <si>
    <t>High Level Modules should Not depend on Low Level Modules is correct according to Open Close Principle</t>
  </si>
  <si>
    <t>Aug-17-23</t>
  </si>
  <si>
    <t>Robina Sharma</t>
  </si>
  <si>
    <t>Aug-18-23</t>
  </si>
  <si>
    <t>Eureka</t>
  </si>
  <si>
    <t>Responded-Check</t>
  </si>
  <si>
    <t>Aug-19-23</t>
  </si>
  <si>
    <t>Graded Assignment 4</t>
  </si>
  <si>
    <t>G2B3</t>
  </si>
  <si>
    <t>G3B1</t>
  </si>
  <si>
    <t>G3B3</t>
  </si>
  <si>
    <t>Service Impl not in separate pkg but mark not reduced</t>
  </si>
  <si>
    <t>G3B4</t>
  </si>
  <si>
    <t>Aug-21-23</t>
  </si>
  <si>
    <t>Sudeer</t>
  </si>
  <si>
    <t>Rohit Chauhan</t>
  </si>
  <si>
    <t>Clarfn Lab Asmt?</t>
  </si>
  <si>
    <t>Understood marks reduced for Not sorting by desc/asc</t>
  </si>
  <si>
    <t>G4B1</t>
  </si>
  <si>
    <t>G4B3</t>
  </si>
  <si>
    <t>G4B4</t>
  </si>
  <si>
    <t>Aug-22-23</t>
  </si>
  <si>
    <t>Kirti</t>
  </si>
  <si>
    <t>Exception</t>
  </si>
  <si>
    <t>Harshit Responded</t>
  </si>
  <si>
    <t>Suresh Bisht</t>
  </si>
  <si>
    <t>WIP</t>
  </si>
  <si>
    <t>Aug-23-23</t>
  </si>
  <si>
    <t>Aug-24-23</t>
  </si>
  <si>
    <t>Aarti Gauba</t>
  </si>
  <si>
    <t>OOPS Basics</t>
  </si>
  <si>
    <t>Aug-25-23</t>
  </si>
  <si>
    <t>Naresh Kumar</t>
  </si>
  <si>
    <t>Rehan Rabbani</t>
  </si>
  <si>
    <t>Aug-26-23</t>
  </si>
  <si>
    <t>Aug-28-23</t>
  </si>
  <si>
    <t>Varun Laushik</t>
  </si>
  <si>
    <t>NetBeans/Ant</t>
  </si>
  <si>
    <t>Dhananjay</t>
  </si>
  <si>
    <t>Aman Raj</t>
  </si>
  <si>
    <t>DDLine check</t>
  </si>
  <si>
    <t>IIT-R PreWork Reviews</t>
  </si>
  <si>
    <t>Computational Thinking</t>
  </si>
  <si>
    <t>Which of the following is not true for Complex Problems?</t>
  </si>
  <si>
    <t>No Change</t>
  </si>
  <si>
    <t>PREWORK - IITR Template</t>
  </si>
  <si>
    <t>If you want to make arrangements for a party, which of the following describes decomposition? </t>
  </si>
  <si>
    <t>A manufacturer of processing knows that 2% of chips are defective in some way. Suppose an inspector selects randomly 4 chips for inspection. Assume that the chips are independent and you need to find that at least one of the selected chips is defective, How will you approach the problem?</t>
  </si>
  <si>
    <t>Which of the following does not contain a pattern? </t>
  </si>
  <si>
    <t>When you play video games, which of the following is an important characteristic to know? </t>
  </si>
  <si>
    <t>When you design an algorithm, you should know </t>
  </si>
  <si>
    <t>Week 1 - Java</t>
  </si>
  <si>
    <r>
      <t>Choose the </t>
    </r>
    <r>
      <rPr>
        <b/>
        <sz val="8"/>
        <color rgb="FF2D3B45"/>
        <rFont val="Arial"/>
        <family val="2"/>
      </rPr>
      <t>incorrect</t>
    </r>
    <r>
      <rPr>
        <sz val="8"/>
        <color rgb="FF2D3B45"/>
        <rFont val="Arial"/>
        <family val="2"/>
      </rPr>
      <t> option/s</t>
    </r>
  </si>
  <si>
    <t>Intro To Java</t>
  </si>
  <si>
    <t>Question Within Curriculum</t>
  </si>
  <si>
    <t>Yes</t>
  </si>
  <si>
    <r>
      <t>Select </t>
    </r>
    <r>
      <rPr>
        <b/>
        <sz val="8"/>
        <color rgb="FF2D3B45"/>
        <rFont val="Arial"/>
        <family val="2"/>
      </rPr>
      <t>valid </t>
    </r>
    <r>
      <rPr>
        <sz val="8"/>
        <color rgb="FF2D3B45"/>
        <rFont val="Arial"/>
        <family val="2"/>
      </rPr>
      <t>variable name/s from the given options.</t>
    </r>
  </si>
  <si>
    <t>Variables in Java</t>
  </si>
  <si>
    <t xml:space="preserve">import java.util.*;
class Main{
public static void main (String[] args) {
    int x=10;
    int *p=x;
System.out.println("Hello");
}
}
Which of the following is true for the above code snippet?  
Compile-time error
Runtime error
  Print "Hello" 
  None of the above </t>
  </si>
  <si>
    <t>Which statement will throw error?
class Main{
public static void main (String[] args) {
1     int Int=1;
2     int int=2;
3     System.out.println(Int);
4   System.out.println(int);
}
}</t>
  </si>
  <si>
    <t xml:space="preserve">Select the non-primitive data type
  long 
  double 
  boolean 
Correct Answer
  String </t>
  </si>
  <si>
    <t xml:space="preserve">Size of double data type in java is _______
Correct Answer
  8 bytes 
Size of Double datatype is 8 bytes
  4 bytes 
  2 bytes 
  1 byte </t>
  </si>
  <si>
    <t>Week 2 - Java</t>
  </si>
  <si>
    <t>What will be the output of the following code snippet?
class Main{
public static void main (String[] args) {
    double x =15/2;
System.out.println(x);
}
}</t>
  </si>
  <si>
    <t>TypeCasting1</t>
  </si>
  <si>
    <t>Which of the following statements is correct with respect to explicit typecasting?
int x = (int)6.7;
double y = (double)6;</t>
  </si>
  <si>
    <t>TypeCasting2</t>
  </si>
  <si>
    <t>What will be the output of the following code snippet?
class Main{
public static void main (String[] args) {
    int grade ='B';
    System.out.println(grade);
}
}</t>
  </si>
  <si>
    <t>TypeCasting3</t>
  </si>
  <si>
    <t>What is the output of the following code snippet? 
int no = 10;
String res = 10%2==0?"even":"odd";
System.out.println(res);</t>
  </si>
  <si>
    <t>Operators</t>
  </si>
  <si>
    <t>Week 2 Java</t>
  </si>
  <si>
    <t>What will be the output of the following code?
class Main{
    public static void main (String[] args) {
        System.out.print("Hello");
        //System.out.print(" Ola");
        System.out.print(" Namaste");
        System.out.print(" Bonjoure");
    }
}</t>
  </si>
  <si>
    <t>Which of the following class is used to get User input</t>
  </si>
  <si>
    <t>Week 3 Java</t>
  </si>
  <si>
    <t>Java Basic I/O</t>
  </si>
  <si>
    <t>If I want Scanner class to read everything till the end of the line, what method of scanner class should I use?
Consider the below scanner object
Scanner sc = new Scanner(System.in);</t>
  </si>
  <si>
    <t>public class MainDemo {
	public static void main(String[] args) {
		System.out.print("Hii");
		System.out.println(" John");
		System.out.println("Writing this mail to congratulate you on your success");
	}
}</t>
  </si>
  <si>
    <t xml:space="preserve">Select the valid "for" loop syntax
  for(condition; increment or decrement; initialization) 
  for(increment or decrement ; condition;initialization) 
Correct Answer
  for(initialization; condition; increment or decrement) 
for(initialization; condition; increment or decrement)
{
 // statements
}
Is the correct syntax of For loop
  for(condition; initialization; increment or decrement) </t>
  </si>
  <si>
    <t>for loop</t>
  </si>
  <si>
    <t>What is the output of the following Java code snippet ?
while(true){
    System.out.println(“ inside while “);
}</t>
  </si>
  <si>
    <t>while loop</t>
  </si>
  <si>
    <t>Week 4 Java</t>
  </si>
  <si>
    <t>Prajakta</t>
  </si>
  <si>
    <t>JDK-Eclipse</t>
  </si>
  <si>
    <t>Responded(2) Call Rqstd</t>
  </si>
  <si>
    <t>Aug-29-23</t>
  </si>
  <si>
    <t>WinRAR</t>
  </si>
  <si>
    <t>Jayanth</t>
  </si>
  <si>
    <t xml:space="preserve">Responded </t>
  </si>
  <si>
    <t>Call Resolved Call Rqstd</t>
  </si>
  <si>
    <t>Aug-30-23</t>
  </si>
  <si>
    <t>Rohit Vashisht</t>
  </si>
  <si>
    <t>Assign to Nitik</t>
  </si>
  <si>
    <t xml:space="preserve">Rohit Ashok </t>
  </si>
  <si>
    <t>Call Resolved by allam</t>
  </si>
  <si>
    <t>PO Closed</t>
  </si>
  <si>
    <t>XML</t>
  </si>
  <si>
    <t>Maven Spring</t>
  </si>
  <si>
    <t>Chkd No Response</t>
  </si>
  <si>
    <t>Graded Assignment3</t>
  </si>
  <si>
    <t>Deepshika Lodha</t>
  </si>
  <si>
    <t>G1B1</t>
  </si>
  <si>
    <t>Valid Comments ***</t>
  </si>
  <si>
    <t>G1B3</t>
  </si>
  <si>
    <t>28/50</t>
  </si>
  <si>
    <t>G1B5</t>
  </si>
  <si>
    <t>G1B7</t>
  </si>
  <si>
    <t>G1B8</t>
  </si>
  <si>
    <t>***Uniformity has to be maintained , if we deduct scores for improper indentation &amp; formatting it should be done across all assignments uniformly in Aarti's case indentation&amp; formatting score is reduced but in G1B2 there is indentation issue but score is reduced only for not following packaging  in G1B7 reduced 4 marks but in aartis case reduced 6 marks for same issue Have rated 5 since option for 4.5 is not allowed mentioned this in mail</t>
  </si>
  <si>
    <t>02-Sep-23</t>
  </si>
  <si>
    <t>Yogesh</t>
  </si>
  <si>
    <t>CHECK/respndd/Resolved self</t>
  </si>
  <si>
    <t>04-Sep-23</t>
  </si>
  <si>
    <t>Debakshi Dutta</t>
  </si>
  <si>
    <t>Spring DI</t>
  </si>
  <si>
    <t>Subhasish Pargain</t>
  </si>
  <si>
    <t>SpringIOC</t>
  </si>
  <si>
    <t>Responded(2) CHECK-Resolved</t>
  </si>
  <si>
    <t>05-Sep-23</t>
  </si>
  <si>
    <t>Saumay Ashsish</t>
  </si>
  <si>
    <t>Lab 6 - SpringMVC+Hib+Security</t>
  </si>
  <si>
    <t>Shravya</t>
  </si>
  <si>
    <t>Dhruv Jitendrakumar Dalwadi</t>
  </si>
  <si>
    <t>Poornima Gukanti</t>
  </si>
  <si>
    <t>Implemented Books Use Case instead of Students valid comments</t>
  </si>
  <si>
    <t>Preksha Jain</t>
  </si>
  <si>
    <t>Vidyavathi</t>
  </si>
  <si>
    <t>Ameeth V Pai</t>
  </si>
  <si>
    <t>Good Evaluation - Rated 5</t>
  </si>
  <si>
    <t>SpringDI</t>
  </si>
  <si>
    <t>Init Action</t>
  </si>
  <si>
    <t>Responded/ Resolved</t>
  </si>
  <si>
    <t>Deepthi</t>
  </si>
  <si>
    <t>GLCA-GradAssmt</t>
  </si>
  <si>
    <t>Srinivas</t>
  </si>
  <si>
    <t>Amit Singh</t>
  </si>
  <si>
    <t>08-Sep-2023</t>
  </si>
  <si>
    <t>9-Sep-23</t>
  </si>
  <si>
    <t>Responded(2) / Check-Revised/ Resolved</t>
  </si>
  <si>
    <t>Anushri</t>
  </si>
  <si>
    <t>Upload Rqstd; Responded ; Resolved</t>
  </si>
  <si>
    <t>ReOpened Asked to Close and create new one</t>
  </si>
  <si>
    <t>Maven-Thyme</t>
  </si>
  <si>
    <t>Student wants call with Vishal</t>
  </si>
  <si>
    <t>STS</t>
  </si>
  <si>
    <t>20=Sep-23</t>
  </si>
  <si>
    <t>Lab 1 - OOPS</t>
  </si>
  <si>
    <t>Pinaki Adhikari</t>
  </si>
  <si>
    <t>Dharini Adiga</t>
  </si>
  <si>
    <t>Nithin Aggarwal</t>
  </si>
  <si>
    <t>Golam Mominur Ahmed</t>
  </si>
  <si>
    <t>Bhagya Angadi</t>
  </si>
  <si>
    <t>Rohit Astva</t>
  </si>
  <si>
    <t>AnmolBhadoria</t>
  </si>
  <si>
    <t>Falguni Bhanj</t>
  </si>
  <si>
    <t>Anshul Bhargava</t>
  </si>
  <si>
    <t>Pranav Rajendra</t>
  </si>
  <si>
    <t>Upld rqstd/Responded</t>
  </si>
  <si>
    <t>Resolved/Call Rqstd</t>
  </si>
  <si>
    <t>Upld error/Responded</t>
  </si>
  <si>
    <t>Mangla</t>
  </si>
  <si>
    <t>Upload Demo</t>
  </si>
  <si>
    <t>asked for call with Harshit</t>
  </si>
  <si>
    <t>PO has uploaded</t>
  </si>
  <si>
    <t>Spring-H2</t>
  </si>
  <si>
    <t>Resolved/ Soln Accepted</t>
  </si>
  <si>
    <t>Pavithra A</t>
  </si>
  <si>
    <t>Call schdld</t>
  </si>
  <si>
    <t>SureshBisht</t>
  </si>
  <si>
    <t>sme asnd</t>
  </si>
  <si>
    <t>JDBC/Hibernate</t>
  </si>
  <si>
    <t>Upld rqstd/responded</t>
  </si>
  <si>
    <t>Resolved/CHECK/Respndd/</t>
  </si>
  <si>
    <t>ResolvedCheck/responded</t>
  </si>
  <si>
    <t>Gradd Assmt3</t>
  </si>
  <si>
    <t xml:space="preserve">Kasturi </t>
  </si>
  <si>
    <t>Akash Negi</t>
  </si>
  <si>
    <t>ALLM ASSGND</t>
  </si>
  <si>
    <t>P.O rspndd</t>
  </si>
  <si>
    <t>Ritvik</t>
  </si>
  <si>
    <t>Self Rslvd</t>
  </si>
  <si>
    <t>Amit Bharathi</t>
  </si>
  <si>
    <t>SpringDynamic</t>
  </si>
  <si>
    <t>Ashwin</t>
  </si>
  <si>
    <t>Vinay</t>
  </si>
  <si>
    <t>CollectionsVid</t>
  </si>
  <si>
    <t>Call Scdld</t>
  </si>
  <si>
    <t>lrnr rqst call</t>
  </si>
  <si>
    <t>resoln accptd</t>
  </si>
  <si>
    <t>Spring MVC Lab 5</t>
  </si>
  <si>
    <t>Parmanand Agrawal</t>
  </si>
  <si>
    <t>Suresh Singh Bisht</t>
  </si>
  <si>
    <t>ChandraMouli Budida</t>
  </si>
  <si>
    <t>Veena CK</t>
  </si>
  <si>
    <t>Konnepatti Jayanth</t>
  </si>
  <si>
    <t>Anujeet Kaur</t>
  </si>
  <si>
    <t>Kavya Kumari</t>
  </si>
  <si>
    <t>Neeraj Laul</t>
  </si>
  <si>
    <t>Harsh Patil</t>
  </si>
  <si>
    <t>Nilkanth Shelke</t>
  </si>
  <si>
    <t>Natasha Jyot Singh</t>
  </si>
  <si>
    <t>Rated 5 Stars No Issue and V Good Evaluation</t>
  </si>
  <si>
    <t>Shruti</t>
  </si>
  <si>
    <t>Graded Project 4</t>
  </si>
  <si>
    <t>Evaluator Alumni              Balaji Priyan</t>
  </si>
  <si>
    <t>Call will bearrngd</t>
  </si>
  <si>
    <t>assgn harshit</t>
  </si>
  <si>
    <t xml:space="preserve">                                                                                                                                                                                                                                                                                                                                                                                                                                                                                                                                                                                                                                                                                                                                                                                                                                </t>
  </si>
  <si>
    <t>Shubhankar</t>
  </si>
  <si>
    <t>Grad Quiz16</t>
  </si>
  <si>
    <t>V Bhanu</t>
  </si>
  <si>
    <t>CHECK/Self Rslvd</t>
  </si>
  <si>
    <t>Anish Krishnan</t>
  </si>
  <si>
    <t>Resolved/Responded/</t>
  </si>
  <si>
    <t>Assignment</t>
  </si>
  <si>
    <t>CallResolved</t>
  </si>
  <si>
    <t>Chk Lab Clause</t>
  </si>
  <si>
    <t>swati beniwal</t>
  </si>
  <si>
    <t>Update</t>
  </si>
  <si>
    <t>Yogesh Pandey</t>
  </si>
  <si>
    <t>Lab/GradAst?</t>
  </si>
  <si>
    <t>Self ResolvedLab Clause</t>
  </si>
  <si>
    <t>Chkd ststus</t>
  </si>
  <si>
    <t>CHECKResponded(1)</t>
  </si>
  <si>
    <t>Bindu</t>
  </si>
  <si>
    <t>29.5/50</t>
  </si>
  <si>
    <t>Valid Comments, But Learner has implemented Security which was not required, Evaluator did not comment</t>
  </si>
  <si>
    <r>
      <t xml:space="preserve">This comment given under CREATE operation : </t>
    </r>
    <r>
      <rPr>
        <b/>
        <sz val="11"/>
        <color theme="1"/>
        <rFont val="Calibri"/>
        <family val="2"/>
        <scheme val="minor"/>
      </rPr>
      <t>No correct mapping to create page. Since the HTML page "entry_page" does not exist. Change the name in the controller to "entry_ticket"</t>
    </r>
    <r>
      <rPr>
        <sz val="11"/>
        <color theme="1"/>
        <rFont val="Calibri"/>
        <family val="2"/>
        <scheme val="minor"/>
      </rPr>
      <t xml:space="preserve"> </t>
    </r>
    <r>
      <rPr>
        <b/>
        <sz val="11"/>
        <color theme="1"/>
        <rFont val="Calibri"/>
        <family val="2"/>
        <scheme val="minor"/>
      </rPr>
      <t>Also, for view all tickets method return template name should be "ticket";</t>
    </r>
    <r>
      <rPr>
        <sz val="11"/>
        <color theme="1"/>
        <rFont val="Calibri"/>
        <family val="2"/>
        <scheme val="minor"/>
      </rPr>
      <t xml:space="preserve"> But against read operation given full marks</t>
    </r>
  </si>
  <si>
    <t>20.5/50</t>
  </si>
  <si>
    <t>G1B9</t>
  </si>
  <si>
    <t>21.5/50</t>
  </si>
  <si>
    <t>G1B10</t>
  </si>
  <si>
    <t>Screenshots provided but marks are cut</t>
  </si>
  <si>
    <t>G2B2</t>
  </si>
  <si>
    <t>G2B5</t>
  </si>
  <si>
    <t>New Ticket &amp; View Ticket links are working but had reduced score commenting that they were not working, had to increase 2 points for that</t>
  </si>
  <si>
    <t>45.5--&gt;47.5</t>
  </si>
  <si>
    <t>44/50--&gt;49</t>
  </si>
  <si>
    <t>Rated 4 Stars since there were few mis-evaluations</t>
  </si>
  <si>
    <t>22Sun</t>
  </si>
  <si>
    <t>23rd was onleave 24th Holiday Vijyadashami</t>
  </si>
  <si>
    <t>Restful Srvc</t>
  </si>
  <si>
    <t>chat rsponse</t>
  </si>
  <si>
    <t>Checked SR</t>
  </si>
  <si>
    <t>LAB-REST SecurityLAB</t>
  </si>
  <si>
    <t>Resp+F251:J251onded</t>
  </si>
  <si>
    <t>Punam Roy</t>
  </si>
  <si>
    <t>Graded Lab 6 - SpringMVC-Hib-Security</t>
  </si>
  <si>
    <t>Chandan Jyoti Sarma</t>
  </si>
  <si>
    <t>Ankit Yadav</t>
  </si>
  <si>
    <t>Good Evaluation rated 5 Star</t>
  </si>
  <si>
    <t>long pending</t>
  </si>
  <si>
    <t>Upld Expctd</t>
  </si>
  <si>
    <t>Restful</t>
  </si>
  <si>
    <t>Shaik Shehbaz Abdul Waasi</t>
  </si>
  <si>
    <t>Uploaded On</t>
  </si>
  <si>
    <t>Checked On</t>
  </si>
  <si>
    <t>Time</t>
  </si>
  <si>
    <t>2 Days ago</t>
  </si>
  <si>
    <t>1.24pm</t>
  </si>
  <si>
    <t>Response</t>
  </si>
  <si>
    <t>Restful Service</t>
  </si>
  <si>
    <t>Responded + html upload requested</t>
  </si>
  <si>
    <t>INTERNAL</t>
  </si>
  <si>
    <t>do--</t>
  </si>
  <si>
    <t>Sayan das</t>
  </si>
  <si>
    <t>5 Days ago</t>
  </si>
  <si>
    <t>1.34pm</t>
  </si>
  <si>
    <t>Policy - Clause Shared</t>
  </si>
  <si>
    <t>Week 11</t>
  </si>
  <si>
    <t>Week 12</t>
  </si>
  <si>
    <t>Week 13</t>
  </si>
  <si>
    <t>Week 14</t>
  </si>
  <si>
    <t>Week 15</t>
  </si>
  <si>
    <t>Week 16</t>
  </si>
  <si>
    <t>Week 17</t>
  </si>
  <si>
    <t>JSP/Servlets</t>
  </si>
  <si>
    <t xml:space="preserve">SpringMVC - Maven </t>
  </si>
  <si>
    <t>Spring MVC - SpringBoot</t>
  </si>
  <si>
    <t>Spring MVC - Restful Service</t>
  </si>
  <si>
    <t>Spring MVC - Spring Security</t>
  </si>
  <si>
    <t>Descriptive</t>
  </si>
  <si>
    <t>Conceptual</t>
  </si>
  <si>
    <t>MCQ</t>
  </si>
  <si>
    <t>Choose Correct Stmts</t>
  </si>
  <si>
    <t>Output Based Questions</t>
  </si>
  <si>
    <t>Simple Implementation Problems</t>
  </si>
  <si>
    <t>Nilkanth Bala</t>
  </si>
  <si>
    <t>Graded Assignment 4 -Restful Security</t>
  </si>
  <si>
    <t>Wk8-Addtl Content</t>
  </si>
  <si>
    <t>Project not accessible but not commented given 0</t>
  </si>
  <si>
    <t>Valid Comments-Screenshots Not available</t>
  </si>
  <si>
    <t>11.5/50</t>
  </si>
  <si>
    <t>Uniformity Not maintained in case of Deepshika for Dynamic users/roles not getting created : reduced to 32/35 , but in this case for Update Not working, MYSQL driver Not found (but rightly reduced one mark under configuration)and also dynamic users/roles not created (this point not commented too) reduced 31.5/35</t>
  </si>
  <si>
    <t>G2B8</t>
  </si>
  <si>
    <t>G3B2</t>
  </si>
  <si>
    <r>
      <t xml:space="preserve">"No details
Check below all the errors in the project. Once these errors are corrected all CRUD operations work with the security layer." </t>
    </r>
    <r>
      <rPr>
        <b/>
        <sz val="11"/>
        <color theme="1"/>
        <rFont val="Calibri"/>
        <family val="2"/>
        <scheme val="minor"/>
      </rPr>
      <t>Errors Not Pointed out</t>
    </r>
  </si>
  <si>
    <t>G4B7</t>
  </si>
  <si>
    <t>Screenshots Not available</t>
  </si>
  <si>
    <t xml:space="preserve">Rated 5 </t>
  </si>
  <si>
    <t>Internal Response</t>
  </si>
  <si>
    <t>Garimalla Sai</t>
  </si>
  <si>
    <t>GradAsmReEval</t>
  </si>
  <si>
    <t>Access Rqstd</t>
  </si>
  <si>
    <t>Int Rspndd/ Call schdld with Sushanth</t>
  </si>
  <si>
    <t>Re-evaluate</t>
  </si>
  <si>
    <t>Faizan(Pavithra)</t>
  </si>
  <si>
    <t>Responded(2) Resolved</t>
  </si>
  <si>
    <t>Responded(3)Call Rqstd</t>
  </si>
  <si>
    <t>Nitin Aggarwal</t>
  </si>
  <si>
    <t>Spring IOC</t>
  </si>
  <si>
    <t>Konnepati Jayanth</t>
  </si>
  <si>
    <t>Re-Upld rqstd</t>
  </si>
  <si>
    <t>Faizan for Lrnr</t>
  </si>
  <si>
    <t>Call Rqstd/Responded</t>
  </si>
  <si>
    <t>Name</t>
  </si>
  <si>
    <t>ArrayList CRUD</t>
  </si>
  <si>
    <t>RestfulService CRUD</t>
  </si>
  <si>
    <t>Manimuthu</t>
  </si>
  <si>
    <t>Total-70</t>
  </si>
  <si>
    <t>Sweeton Prince</t>
  </si>
  <si>
    <t>Naga Packiyam</t>
  </si>
  <si>
    <t>Mohammed Kaif</t>
  </si>
  <si>
    <t>R Stephanie Bruno</t>
  </si>
  <si>
    <t>U Padmanaban</t>
  </si>
  <si>
    <t>MCQ -15</t>
  </si>
  <si>
    <t>True/False</t>
  </si>
  <si>
    <t xml:space="preserve">Q1 Max </t>
  </si>
  <si>
    <t xml:space="preserve">Q2 Max </t>
  </si>
  <si>
    <t xml:space="preserve">Q3 Max </t>
  </si>
  <si>
    <t>Max Marks</t>
  </si>
  <si>
    <t>Short Ans</t>
  </si>
  <si>
    <t>Total</t>
  </si>
  <si>
    <t>Grand Total</t>
  </si>
  <si>
    <t>A Nandhini</t>
  </si>
  <si>
    <t>Soniya Sriram</t>
  </si>
  <si>
    <t>Karthikeyan E</t>
  </si>
  <si>
    <t>G K Akash</t>
  </si>
  <si>
    <t>Sharique Ahmed</t>
  </si>
  <si>
    <t>R Dinesh Kumar</t>
  </si>
  <si>
    <t>B Karthik Mahadev</t>
  </si>
  <si>
    <t>Murugesan K</t>
  </si>
  <si>
    <t>B SUDHAKAR</t>
  </si>
  <si>
    <t xml:space="preserve">J Martin Albert </t>
  </si>
  <si>
    <t>Yasar Ahmed T</t>
  </si>
  <si>
    <t>V Guru Prasath</t>
  </si>
  <si>
    <t>Sam Raja D</t>
  </si>
  <si>
    <t>T Laison</t>
  </si>
  <si>
    <t>R Vishnu Vardhan</t>
  </si>
  <si>
    <t>J Samuel</t>
  </si>
  <si>
    <t>Sridaran R</t>
  </si>
  <si>
    <t>CHENNAI Bch</t>
  </si>
  <si>
    <t>SL NO</t>
  </si>
  <si>
    <t>SUBJECTIVE</t>
  </si>
  <si>
    <t>BLR Bch</t>
  </si>
  <si>
    <t>Vinay Kumar  K S</t>
  </si>
  <si>
    <t>Puneeth B U</t>
  </si>
  <si>
    <t>B Roop Sagar Reddy</t>
  </si>
  <si>
    <t>K Sameer</t>
  </si>
  <si>
    <t>Dinesh Kumar Sundrasekar</t>
  </si>
  <si>
    <t>P Keerthi</t>
  </si>
  <si>
    <t>Mahesh H L</t>
  </si>
  <si>
    <t>C Sampath Kumar</t>
  </si>
  <si>
    <t>Lavanya V</t>
  </si>
  <si>
    <t>Vishal Jadhav</t>
  </si>
  <si>
    <t>B Gokularaman</t>
  </si>
  <si>
    <t>M Deekshith Reddy</t>
  </si>
  <si>
    <t>G Pavan Kumar</t>
  </si>
  <si>
    <t>CHN Bch</t>
  </si>
  <si>
    <t>Hemanth Kumar</t>
  </si>
  <si>
    <t>Konepati Jayanth</t>
  </si>
  <si>
    <t>SpringBootEclipse</t>
  </si>
  <si>
    <t>K Jaya Babu</t>
  </si>
  <si>
    <t>D Deepthi</t>
  </si>
  <si>
    <t>D Raja</t>
  </si>
  <si>
    <t>some similarities in 1answer</t>
  </si>
  <si>
    <t>of Raja &amp; Deepthi</t>
  </si>
  <si>
    <t>A Nikhil Nagaraj</t>
  </si>
  <si>
    <t>P Ranga</t>
  </si>
  <si>
    <t>K Vinay Kumar</t>
  </si>
  <si>
    <t>Vamshi</t>
  </si>
  <si>
    <t>J Balaji</t>
  </si>
  <si>
    <t>Upld Rqstd / (2)</t>
  </si>
  <si>
    <t>Lab 4 DBMS</t>
  </si>
  <si>
    <t>Azhar Ali</t>
  </si>
  <si>
    <t>Rohit Ashva</t>
  </si>
  <si>
    <t>Kanimozhi Chandrasekaran</t>
  </si>
  <si>
    <t>Harsh Dixit</t>
  </si>
  <si>
    <t>Sakshi Galav</t>
  </si>
  <si>
    <t>Aryan Gupta</t>
  </si>
  <si>
    <t>Changed Score Query 7 is working</t>
  </si>
  <si>
    <t>Gautam Kumar Gupta</t>
  </si>
  <si>
    <t>Query 7 is working attaching snapshot, Query 10 comment is valid, so not changing score</t>
  </si>
  <si>
    <t>Prakhar Raj Gupta</t>
  </si>
  <si>
    <t>Nikita Anand Joshi</t>
  </si>
  <si>
    <t>Komal</t>
  </si>
  <si>
    <t>Venkataraman MunnurCode</t>
  </si>
  <si>
    <t>Mani Kumdesh</t>
  </si>
  <si>
    <t>Sriraman Muralikrishnan</t>
  </si>
  <si>
    <t>Avinash Nair</t>
  </si>
  <si>
    <t xml:space="preserve">Call </t>
  </si>
  <si>
    <t>RESOLVED/Responded</t>
  </si>
  <si>
    <t>CHECK-Responded</t>
  </si>
  <si>
    <t>Responded/Soln Accptd</t>
  </si>
  <si>
    <t>Ajay Kumar</t>
  </si>
  <si>
    <t>GrQuiz Wk13-14Q6</t>
  </si>
  <si>
    <t>Neema</t>
  </si>
  <si>
    <t>Shalini</t>
  </si>
  <si>
    <t>Upld Rqstd+responded</t>
  </si>
  <si>
    <t>Responded(4) Call Rqstd</t>
  </si>
  <si>
    <t>Prince</t>
  </si>
  <si>
    <t>DSA QzWk3Q9</t>
  </si>
  <si>
    <t>Hitesh</t>
  </si>
  <si>
    <t>Lrnr stsfd</t>
  </si>
  <si>
    <t>Code Upldd</t>
  </si>
  <si>
    <t xml:space="preserve">Same Proj as above </t>
  </si>
  <si>
    <t>Akkhil Sai</t>
  </si>
  <si>
    <t>Poornima Rote</t>
  </si>
  <si>
    <t>DSA-Grd Assmt</t>
  </si>
  <si>
    <t>Grdr Lnk rqstd</t>
  </si>
  <si>
    <t>Call Rqstd/schdld</t>
  </si>
  <si>
    <t>Crct Upld rqstd(2)/CHECK/Resolved</t>
  </si>
  <si>
    <t>lrnr stsfd</t>
  </si>
  <si>
    <t>Lrnr Stsfd</t>
  </si>
  <si>
    <t>Call Rqstd / Call Resolved</t>
  </si>
  <si>
    <t>Call Rqstd/Call Resolved/Lrnr Stsfd</t>
  </si>
  <si>
    <t>Transferred to row 288</t>
  </si>
  <si>
    <t>Resolved/lrnr stsfd</t>
  </si>
  <si>
    <t>Venkataraman</t>
  </si>
  <si>
    <t>Priya Gupta</t>
  </si>
  <si>
    <t>Explained in the call</t>
  </si>
  <si>
    <r>
      <t xml:space="preserve">Wrong Proj structure Incomplete/Responded(2) </t>
    </r>
    <r>
      <rPr>
        <b/>
        <sz val="11"/>
        <color theme="1"/>
        <rFont val="Calibri"/>
        <family val="2"/>
        <scheme val="minor"/>
      </rPr>
      <t>COMPLETE PROJECT n SEND</t>
    </r>
  </si>
  <si>
    <r>
      <t>Wrong Proj structure Incomplete/</t>
    </r>
    <r>
      <rPr>
        <b/>
        <sz val="11"/>
        <color theme="1"/>
        <rFont val="Calibri"/>
        <family val="2"/>
        <scheme val="minor"/>
      </rPr>
      <t>Complete the Project n Send-</t>
    </r>
    <r>
      <rPr>
        <sz val="11"/>
        <color theme="1"/>
        <rFont val="Calibri"/>
        <family val="2"/>
        <scheme val="minor"/>
      </rPr>
      <t>Responded(3)-</t>
    </r>
    <r>
      <rPr>
        <b/>
        <sz val="11"/>
        <color theme="1"/>
        <rFont val="Calibri"/>
        <family val="2"/>
        <scheme val="minor"/>
      </rPr>
      <t>CHECK Latest</t>
    </r>
  </si>
  <si>
    <t xml:space="preserve"> </t>
  </si>
  <si>
    <t>Responded(1)</t>
  </si>
  <si>
    <t>Worked almost over</t>
  </si>
  <si>
    <t>Prakhar Raj</t>
  </si>
  <si>
    <t>Resolved/ Further Call Rqstd</t>
  </si>
  <si>
    <t>https://learnercommunity.mygreatlearning.com/developers-space-ybkvuya1/post/error-stuck-with-code-OeoGp0VyoSHKvkW</t>
  </si>
  <si>
    <t>f</t>
  </si>
  <si>
    <t>https://learnercommunity.mygreatlearning.com/developers-space-ybkvuya1/post/error-stuck-with-code-9cJfkHR9O20HRSf</t>
  </si>
  <si>
    <t>https://learnercommunity.mygreatlearning.com/developers-space-ybkvuya1/post/error-stuck-with-code-afoi1hrzcxgmQR2</t>
  </si>
  <si>
    <t>Responded with Lab Clause</t>
  </si>
  <si>
    <t>Responded/ Resolved/Call Rqstd</t>
  </si>
  <si>
    <t>https://learnercommunity.mygreatlearning.com/developers-space-ybkvuya1/post/error-stuck-with-code-wmSDKFNGM8ouq8k</t>
  </si>
  <si>
    <t>Asked to create SR</t>
  </si>
  <si>
    <t>Prasad Roundhai</t>
  </si>
  <si>
    <t>https://learnercommunity.mygreatlearning.com/developers-space-ybkvuya1/post/error-stuck-with-code-Lx2fFetnorlsrub</t>
  </si>
  <si>
    <t>16-</t>
  </si>
  <si>
    <t>Amit Singh Rawat</t>
  </si>
  <si>
    <t>Akthar Hussain</t>
  </si>
  <si>
    <t>G2B1</t>
  </si>
  <si>
    <t>G4B5</t>
  </si>
  <si>
    <t>Graded 5 Star Rating</t>
  </si>
  <si>
    <t>asked to close and create new Ticket</t>
  </si>
  <si>
    <t>Assgnd to Sush</t>
  </si>
  <si>
    <t>Vartika Harishankar Singh</t>
  </si>
  <si>
    <t xml:space="preserve"> Evaluator</t>
  </si>
  <si>
    <t>Grace Abraham</t>
  </si>
  <si>
    <t>Graded Lab  5</t>
  </si>
  <si>
    <t>17 to 20/20</t>
  </si>
  <si>
    <t>For Optimization of the code we may not have to cut the scores in the Lab, we can do so in Graded Assignment, since all requirements are fulfilled we can give marks here. But Of course they should be guided through comments.</t>
  </si>
  <si>
    <t>HttpStatusCode</t>
  </si>
  <si>
    <t>P.O responded</t>
  </si>
  <si>
    <t>Ujjal Das</t>
  </si>
  <si>
    <t>Prajakta Balasab Dhamale</t>
  </si>
  <si>
    <t>DeepChand</t>
  </si>
  <si>
    <t>Shivanjali Ghadge</t>
  </si>
  <si>
    <r>
      <t xml:space="preserve">Marks </t>
    </r>
    <r>
      <rPr>
        <b/>
        <sz val="11"/>
        <color theme="1"/>
        <rFont val="Calibri"/>
        <family val="2"/>
        <scheme val="minor"/>
      </rPr>
      <t xml:space="preserve">Not reduced </t>
    </r>
    <r>
      <rPr>
        <sz val="11"/>
        <color theme="1"/>
        <rFont val="Calibri"/>
        <family val="2"/>
        <scheme val="minor"/>
      </rPr>
      <t>for similar mistake as in Prajakta-Exception related issue</t>
    </r>
    <r>
      <rPr>
        <b/>
        <sz val="11"/>
        <color theme="1"/>
        <rFont val="Calibri"/>
        <family val="2"/>
        <scheme val="minor"/>
      </rPr>
      <t xml:space="preserve"> but commented</t>
    </r>
  </si>
  <si>
    <r>
      <t xml:space="preserve">Marks </t>
    </r>
    <r>
      <rPr>
        <b/>
        <sz val="11"/>
        <color theme="1"/>
        <rFont val="Calibri"/>
        <family val="2"/>
        <scheme val="minor"/>
      </rPr>
      <t>Not reduced</t>
    </r>
    <r>
      <rPr>
        <sz val="11"/>
        <color theme="1"/>
        <rFont val="Calibri"/>
        <family val="2"/>
        <scheme val="minor"/>
      </rPr>
      <t xml:space="preserve"> for similar mistake as in Prajakta-Exception related issue </t>
    </r>
    <r>
      <rPr>
        <b/>
        <sz val="11"/>
        <color theme="1"/>
        <rFont val="Calibri"/>
        <family val="2"/>
        <scheme val="minor"/>
      </rPr>
      <t>but commented</t>
    </r>
  </si>
  <si>
    <r>
      <t xml:space="preserve">Valid Comments </t>
    </r>
    <r>
      <rPr>
        <b/>
        <sz val="11"/>
        <color theme="1"/>
        <rFont val="Calibri"/>
        <family val="2"/>
        <scheme val="minor"/>
      </rPr>
      <t>- 1 Mark reduced for Naming Convention+Exception not being implemented</t>
    </r>
  </si>
  <si>
    <r>
      <rPr>
        <b/>
        <sz val="11"/>
        <color theme="1"/>
        <rFont val="Calibri"/>
        <family val="2"/>
        <scheme val="minor"/>
      </rPr>
      <t>Marks Reduced for Exception</t>
    </r>
    <r>
      <rPr>
        <sz val="11"/>
        <color theme="1"/>
        <rFont val="Calibri"/>
        <family val="2"/>
        <scheme val="minor"/>
      </rPr>
      <t xml:space="preserve"> used but wrong exception used-and Naming Convention/readability</t>
    </r>
  </si>
  <si>
    <t>Shiksha Gupta</t>
  </si>
  <si>
    <t>Sadhana Jagdhane</t>
  </si>
  <si>
    <r>
      <rPr>
        <b/>
        <sz val="11"/>
        <color theme="1"/>
        <rFont val="Calibri"/>
        <family val="2"/>
        <scheme val="minor"/>
      </rPr>
      <t>Marks Not reduced for Exception being not implemented</t>
    </r>
    <r>
      <rPr>
        <sz val="11"/>
        <color theme="1"/>
        <rFont val="Calibri"/>
        <family val="2"/>
        <scheme val="minor"/>
      </rPr>
      <t xml:space="preserve"> but commented</t>
    </r>
  </si>
  <si>
    <r>
      <rPr>
        <b/>
        <sz val="11"/>
        <color theme="1"/>
        <rFont val="Calibri"/>
        <family val="2"/>
        <scheme val="minor"/>
      </rPr>
      <t>Marks Reduced for Exception</t>
    </r>
    <r>
      <rPr>
        <sz val="11"/>
        <color theme="1"/>
        <rFont val="Calibri"/>
        <family val="2"/>
        <scheme val="minor"/>
      </rPr>
      <t xml:space="preserve"> for  being not implemented + Naming Convention s and</t>
    </r>
    <r>
      <rPr>
        <b/>
        <sz val="11"/>
        <color theme="1"/>
        <rFont val="Calibri"/>
        <family val="2"/>
        <scheme val="minor"/>
      </rPr>
      <t xml:space="preserve"> commented</t>
    </r>
  </si>
  <si>
    <r>
      <rPr>
        <b/>
        <sz val="11"/>
        <color theme="1"/>
        <rFont val="Calibri"/>
        <family val="2"/>
        <scheme val="minor"/>
      </rPr>
      <t>Marks Reduced for Exception</t>
    </r>
    <r>
      <rPr>
        <sz val="11"/>
        <color theme="1"/>
        <rFont val="Calibri"/>
        <family val="2"/>
        <scheme val="minor"/>
      </rPr>
      <t xml:space="preserve"> for  being not implemented + Naming Convention /Wrong name s and</t>
    </r>
    <r>
      <rPr>
        <b/>
        <sz val="11"/>
        <color theme="1"/>
        <rFont val="Calibri"/>
        <family val="2"/>
        <scheme val="minor"/>
      </rPr>
      <t xml:space="preserve"> commented</t>
    </r>
  </si>
  <si>
    <r>
      <rPr>
        <b/>
        <sz val="11"/>
        <color theme="1"/>
        <rFont val="Calibri"/>
        <family val="2"/>
        <scheme val="minor"/>
      </rPr>
      <t>Marks Not reduced</t>
    </r>
    <r>
      <rPr>
        <sz val="11"/>
        <color theme="1"/>
        <rFont val="Calibri"/>
        <family val="2"/>
        <scheme val="minor"/>
      </rPr>
      <t xml:space="preserve"> for similar mistake as in Prajakta-Exception related issue but </t>
    </r>
    <r>
      <rPr>
        <b/>
        <sz val="11"/>
        <color theme="1"/>
        <rFont val="Calibri"/>
        <family val="2"/>
        <scheme val="minor"/>
      </rPr>
      <t>Not even commented</t>
    </r>
  </si>
  <si>
    <t>Pawan Kumar</t>
  </si>
  <si>
    <t>Marks reduced but Not Commented on Exception being not used</t>
  </si>
  <si>
    <t>Found Inconsistency In Evaluation</t>
  </si>
  <si>
    <t>Rated 4 stars wanted to rate 4.5 but Not allowing.</t>
  </si>
  <si>
    <t>Call Rqstd/respndd</t>
  </si>
  <si>
    <t>Checking/ Lab Clause relaxed for learner by PM</t>
  </si>
  <si>
    <t>UnKnown</t>
  </si>
  <si>
    <t>Info Rqd</t>
  </si>
  <si>
    <t>ThangaPrabhu</t>
  </si>
  <si>
    <t>Django/React</t>
  </si>
  <si>
    <t>asked to assign it to Harsh</t>
  </si>
  <si>
    <t>Flask</t>
  </si>
  <si>
    <t>Out Of Syllabus</t>
  </si>
  <si>
    <t>Internal response sent</t>
  </si>
  <si>
    <t>Java Topics</t>
  </si>
  <si>
    <t>Check updtd cd/Responded(2)/RESOLVED/ Call Rqstd</t>
  </si>
  <si>
    <t>CHECK/Respndd/RESOLVED</t>
  </si>
  <si>
    <t>Requested Call/Responded</t>
  </si>
  <si>
    <t>Check Proj2 n schedule call</t>
  </si>
  <si>
    <t>Assigned to P.O</t>
  </si>
  <si>
    <t>Swati Palheriya</t>
  </si>
  <si>
    <t>Quiz Database &amp; ORM</t>
  </si>
  <si>
    <t>Rqstd details</t>
  </si>
  <si>
    <t>VimitMoon</t>
  </si>
  <si>
    <t>Shyam</t>
  </si>
  <si>
    <t>SpringBootSec</t>
  </si>
  <si>
    <t>SpringAOP</t>
  </si>
  <si>
    <t>Lab 6 Spring</t>
  </si>
  <si>
    <t>Valid Comment but few loosely packed files are there but no Complete Project</t>
  </si>
  <si>
    <t>Anmol Bhadhoria</t>
  </si>
  <si>
    <t>Valid Comments, but in the case of Rohit controller + security are missing , evaluator has reduced 10, whereas here Controller is available but no security, accordingly some marks could have been granted</t>
  </si>
  <si>
    <t>Valid Comments, there was some issue with users_roles foreign key mapping too</t>
  </si>
  <si>
    <t>Valid Comments , therewas Foreign Key error too</t>
  </si>
  <si>
    <t>18.5/20</t>
  </si>
  <si>
    <t>Ishika Nehra</t>
  </si>
  <si>
    <t>Navin Ranjan</t>
  </si>
  <si>
    <t>Syed Abbas</t>
  </si>
  <si>
    <t>Suman Sharma</t>
  </si>
  <si>
    <t>5</t>
  </si>
  <si>
    <t>Not too many variations</t>
  </si>
  <si>
    <t>Asked Data</t>
  </si>
  <si>
    <t>Dharini</t>
  </si>
  <si>
    <t>GITHUB empty</t>
  </si>
  <si>
    <t>Program</t>
  </si>
  <si>
    <t>Task</t>
  </si>
  <si>
    <t>Duration</t>
  </si>
  <si>
    <t>IITR</t>
  </si>
  <si>
    <t>Meetings</t>
  </si>
  <si>
    <t>GLCA</t>
  </si>
  <si>
    <t>Invigilation of Online Exams</t>
  </si>
  <si>
    <t>Question Paper Review-Pen n Paper Exam</t>
  </si>
  <si>
    <t>AcadOps</t>
  </si>
  <si>
    <t>Rakesh ACadOPS</t>
  </si>
  <si>
    <t>SR Nos</t>
  </si>
  <si>
    <t>Mentor Connects</t>
  </si>
  <si>
    <t xml:space="preserve">FSSD </t>
  </si>
  <si>
    <t xml:space="preserve">Session Prep of 3 Feb </t>
  </si>
  <si>
    <t>Call Resolved + CHECK</t>
  </si>
  <si>
    <t>Ramachandran</t>
  </si>
  <si>
    <t>SpringSEcurity</t>
  </si>
  <si>
    <t>Check/Self Rslvd</t>
  </si>
  <si>
    <t>Call schdld cncld</t>
  </si>
  <si>
    <t>G3B8</t>
  </si>
  <si>
    <t>G2 B8</t>
  </si>
  <si>
    <t>Can allot little more marks when they have put all efforts in finishing the Project and if it is working, even if it is Non RestAPI, but marks to be reduced</t>
  </si>
  <si>
    <t>Learner thru Faizan</t>
  </si>
  <si>
    <t>Details rqstd</t>
  </si>
  <si>
    <t>Resolved again, Call rqstd</t>
  </si>
  <si>
    <t>Harshit …</t>
  </si>
  <si>
    <t>Basics</t>
  </si>
  <si>
    <t>Balaji Priyan Udaya Kumar</t>
  </si>
  <si>
    <t>Shivani Bhat</t>
  </si>
  <si>
    <t>Prakash D</t>
  </si>
  <si>
    <t>6/20</t>
  </si>
  <si>
    <t>Valid Comments(2 queries not working)</t>
  </si>
  <si>
    <t>Valid Comments(7 queries not there)</t>
  </si>
  <si>
    <t>Subendu Das</t>
  </si>
  <si>
    <t>Valid Comment(1 Query not working)</t>
  </si>
  <si>
    <t>Pratibha Dixit</t>
  </si>
  <si>
    <t>Manjunath C Eligar</t>
  </si>
  <si>
    <t>Valid Comment(1 Query not there)</t>
  </si>
  <si>
    <t>Faidiya Farooq</t>
  </si>
  <si>
    <t>Pooja Gupta</t>
  </si>
  <si>
    <t>Shubham Sanjay Jadhav</t>
  </si>
  <si>
    <t>Prince Jain</t>
  </si>
  <si>
    <t>Chisti Jalajakshi</t>
  </si>
  <si>
    <t>Valid Comment (1 query not working)</t>
  </si>
  <si>
    <t>Kiran Kangane</t>
  </si>
  <si>
    <t>Valid Comments(1 q not working 1 query is missing)</t>
  </si>
  <si>
    <t>Has the commands check in doc e-Commerceproject-Queries-Solutions(Q12 onwards)-but commented as no solutions available</t>
  </si>
  <si>
    <t xml:space="preserve">Has to check Faidiya Farooqs solution once again, </t>
  </si>
  <si>
    <t>6/20---&gt;13/20</t>
  </si>
  <si>
    <t>EclipseSTS</t>
  </si>
  <si>
    <t>Rqstd for Call/Call Resolved</t>
  </si>
  <si>
    <t>EclipseIssue</t>
  </si>
  <si>
    <t>Rqstd Call/Call Resolved</t>
  </si>
  <si>
    <t>Nimal</t>
  </si>
  <si>
    <t>NavoditPan</t>
  </si>
  <si>
    <t>Aditi Choudhary</t>
  </si>
  <si>
    <t>Valid Comments but not a contender for score reduction</t>
  </si>
  <si>
    <t>Prabhakar Kumar</t>
  </si>
  <si>
    <t>Vikas Kumar</t>
  </si>
  <si>
    <t>Virendra Singh Mahala</t>
  </si>
  <si>
    <t>Poojitha Naik</t>
  </si>
  <si>
    <t>Nandhini P</t>
  </si>
  <si>
    <t>Kuldeep Pal</t>
  </si>
  <si>
    <t>Vershal Pal</t>
  </si>
  <si>
    <t>Rajeshwar Reddy Panduga</t>
  </si>
  <si>
    <t>Renuka Devi P</t>
  </si>
  <si>
    <t>Vinay Ruhal</t>
  </si>
  <si>
    <t>Epsita Saha</t>
  </si>
  <si>
    <t>Valid Comments but RESTController was not required no mention about this in the comments</t>
  </si>
  <si>
    <t>Sarthak Shrey</t>
  </si>
  <si>
    <t xml:space="preserve">Some comments are not valid has used @Autowired etc &amp; annotations @Entity/@Service etc, do not see reason to reduce score </t>
  </si>
  <si>
    <t>4/5</t>
  </si>
  <si>
    <t>Though majorly evaluation seems to be OK, in many cases the scores seems to have been deducted for the reasons not specified in the Rubrics.</t>
  </si>
  <si>
    <t>Sakshi Dhavak</t>
  </si>
  <si>
    <t>Jitendra Singh</t>
  </si>
  <si>
    <t>Vinay S</t>
  </si>
  <si>
    <t>Dr Rasika Kudale</t>
  </si>
  <si>
    <t>No Comments Mentioned - Valid Score - No Project Found</t>
  </si>
  <si>
    <t>Graded Assignment 3 -ORM &amp; Spring</t>
  </si>
  <si>
    <t>No Comment mentioned for the score reduction, But valid for the section formatting and indentation</t>
  </si>
  <si>
    <r>
      <t xml:space="preserve">Score has been reduced for Non Availability of screen shots </t>
    </r>
    <r>
      <rPr>
        <sz val="11"/>
        <color rgb="FFFF0000"/>
        <rFont val="Calibri"/>
        <family val="2"/>
        <scheme val="minor"/>
      </rPr>
      <t xml:space="preserve">but they are available </t>
    </r>
    <r>
      <rPr>
        <sz val="11"/>
        <color theme="1"/>
        <rFont val="Calibri"/>
        <family val="2"/>
        <scheme val="minor"/>
      </rPr>
      <t>- Not Commented on this</t>
    </r>
  </si>
  <si>
    <t>Good Evaluation,  but for 2 cases reduced marks for wrong reason</t>
  </si>
  <si>
    <t>Lab 6 - SpringMVC - ORM+Security</t>
  </si>
  <si>
    <t>Ram Kolam</t>
  </si>
  <si>
    <t>Rajeshwar Reddy LingiReddy</t>
  </si>
  <si>
    <t>Manan Malhotra</t>
  </si>
  <si>
    <t>Amit Pawar</t>
  </si>
  <si>
    <t>Upasana Thakur</t>
  </si>
  <si>
    <t>Vishwajeet</t>
  </si>
  <si>
    <t>Disha Agarwal</t>
  </si>
  <si>
    <t>Valid Reduction ; But since Lombok is used setters/getters are not needed but redefinition of data members would be sufficient along with commenting of wrongly written getters and package importing is needed</t>
  </si>
  <si>
    <t>Rated 5</t>
  </si>
  <si>
    <t>Esha Gupta</t>
  </si>
  <si>
    <t>Varun</t>
  </si>
  <si>
    <t>Anirudh Katkar</t>
  </si>
  <si>
    <t>19/50</t>
  </si>
  <si>
    <t>Anjani Durga Kavya</t>
  </si>
  <si>
    <t>31.5/50</t>
  </si>
  <si>
    <t>Anvesh Gandham</t>
  </si>
  <si>
    <t xml:space="preserve">Varun K </t>
  </si>
  <si>
    <t>SpringBootApp</t>
  </si>
  <si>
    <t>RestfulService</t>
  </si>
  <si>
    <t>Swagger-Spring</t>
  </si>
  <si>
    <t xml:space="preserve">PROJECTS </t>
  </si>
  <si>
    <t>Vaibhav Madaan</t>
  </si>
  <si>
    <t>Sonali Maria</t>
  </si>
  <si>
    <t>SpringBED</t>
  </si>
  <si>
    <t>Varun Kaushik</t>
  </si>
  <si>
    <t>Content Video</t>
  </si>
  <si>
    <t>Richa Gautam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</si>
</sst>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1"/>
      <name val="Calibri"/>
      <family val="2"/>
      <scheme val="minor"/>
    </font>
    <font>
      <sz val="10"/>
      <color theme="1"/>
      <name val="Arial"/>
      <family val="2"/>
    </font>
    <font>
      <sz val="10"/>
      <color rgb="FF333333"/>
      <name val="Lato"/>
      <family val="2"/>
    </font>
    <font>
      <sz val="8"/>
      <color rgb="FF2D3B45"/>
      <name val="Arial"/>
      <family val="2"/>
    </font>
    <font>
      <sz val="10"/>
      <color rgb="FF333333"/>
      <name val="Lato"/>
      <family val="2"/>
    </font>
    <font>
      <sz val="10"/>
      <color rgb="FF333333"/>
      <name val="Lato"/>
      <family val="2"/>
    </font>
    <font>
      <b/>
      <strike/>
      <sz val="11"/>
      <color theme="1"/>
      <name val="Calibri"/>
      <family val="2"/>
      <scheme val="minor"/>
    </font>
    <font>
      <b/>
      <sz val="11"/>
      <color rgb="FFFF0000"/>
      <name val="Calibri"/>
      <family val="2"/>
      <scheme val="minor"/>
    </font>
    <font>
      <sz val="11"/>
      <color rgb="FFFF0000"/>
      <name val="Calibri"/>
      <family val="2"/>
      <scheme val="minor"/>
    </font>
    <font>
      <sz val="10"/>
      <color rgb="FF333333"/>
      <name val="Lato"/>
      <family val="2"/>
    </font>
    <font>
      <sz val="10"/>
      <color rgb="FF333333"/>
      <name val="Lato"/>
      <family val="2"/>
    </font>
    <font>
      <b/>
      <sz val="9"/>
      <color rgb="FF6F6F6F"/>
      <name val="Lato"/>
      <family val="2"/>
    </font>
    <font>
      <sz val="10"/>
      <color rgb="FF000000"/>
      <name val="Arial"/>
      <family val="2"/>
    </font>
    <font>
      <sz val="11"/>
      <color rgb="FF0070C0"/>
      <name val="Calibri"/>
      <family val="2"/>
      <scheme val="minor"/>
    </font>
    <font>
      <sz val="11"/>
      <color rgb="FF000000"/>
      <name val="Arial"/>
      <family val="2"/>
    </font>
    <font>
      <i/>
      <sz val="11"/>
      <color rgb="FF000000"/>
      <name val="Arial"/>
      <family val="2"/>
    </font>
    <font>
      <sz val="11"/>
      <color rgb="FF0070C0"/>
      <name val="Arial"/>
      <family val="2"/>
    </font>
    <font>
      <sz val="11"/>
      <color rgb="FF00B050"/>
      <name val="Calibri"/>
      <family val="2"/>
      <scheme val="minor"/>
    </font>
    <font>
      <sz val="10"/>
      <color rgb="FF333333"/>
      <name val="Lato"/>
      <family val="2"/>
    </font>
    <font>
      <sz val="10"/>
      <color rgb="FF333333"/>
      <name val="Lato"/>
      <family val="2"/>
    </font>
    <font>
      <sz val="10"/>
      <color rgb="FF333333"/>
      <name val="Lato"/>
      <family val="2"/>
    </font>
    <font>
      <sz val="12"/>
      <color rgb="FF222222"/>
      <name val="Arial"/>
      <family val="2"/>
    </font>
    <font>
      <b/>
      <sz val="12"/>
      <color rgb="FF222222"/>
      <name val="Arial"/>
      <family val="2"/>
    </font>
    <font>
      <b/>
      <sz val="8"/>
      <color rgb="FF2D3B45"/>
      <name val="Arial"/>
      <family val="2"/>
    </font>
    <font>
      <b/>
      <sz val="8"/>
      <color rgb="FF333333"/>
      <name val="Arial"/>
      <family val="2"/>
    </font>
    <font>
      <sz val="10"/>
      <color rgb="FF333333"/>
      <name val="Lato"/>
      <family val="2"/>
    </font>
    <font>
      <u/>
      <sz val="11"/>
      <color theme="10"/>
      <name val="Calibri"/>
      <family val="2"/>
      <scheme val="minor"/>
    </font>
  </fonts>
  <fills count="13">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theme="0"/>
        <bgColor indexed="64"/>
      </patternFill>
    </fill>
    <fill>
      <patternFill patternType="solid">
        <fgColor theme="8" tint="0.79998168889431442"/>
        <bgColor indexed="64"/>
      </patternFill>
    </fill>
    <fill>
      <patternFill patternType="solid">
        <fgColor rgb="FF7DF62A"/>
        <bgColor indexed="64"/>
      </patternFill>
    </fill>
    <fill>
      <patternFill patternType="solid">
        <fgColor rgb="FF00B0F0"/>
        <bgColor indexed="64"/>
      </patternFill>
    </fill>
    <fill>
      <patternFill patternType="solid">
        <fgColor theme="7"/>
        <bgColor indexed="64"/>
      </patternFill>
    </fill>
    <fill>
      <patternFill patternType="solid">
        <fgColor theme="6" tint="0.79998168889431442"/>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style="medium">
        <color indexed="64"/>
      </right>
      <top style="medium">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000000"/>
      </top>
      <bottom style="medium">
        <color rgb="FFCCCCCC"/>
      </bottom>
      <diagonal/>
    </border>
    <border>
      <left/>
      <right/>
      <top/>
      <bottom style="thin">
        <color indexed="64"/>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bottom style="medium">
        <color theme="4"/>
      </bottom>
      <diagonal/>
    </border>
    <border>
      <left/>
      <right style="medium">
        <color theme="4"/>
      </right>
      <top/>
      <bottom style="medium">
        <color theme="4"/>
      </bottom>
      <diagonal/>
    </border>
    <border>
      <left style="thick">
        <color indexed="64"/>
      </left>
      <right style="thick">
        <color indexed="64"/>
      </right>
      <top style="thick">
        <color indexed="64"/>
      </top>
      <bottom style="thick">
        <color indexed="64"/>
      </bottom>
      <diagonal/>
    </border>
    <border>
      <left style="medium">
        <color theme="4"/>
      </left>
      <right style="medium">
        <color theme="4"/>
      </right>
      <top/>
      <bottom style="medium">
        <color theme="4"/>
      </bottom>
      <diagonal/>
    </border>
    <border>
      <left style="thick">
        <color indexed="64"/>
      </left>
      <right/>
      <top style="thick">
        <color indexed="64"/>
      </top>
      <bottom style="thick">
        <color indexed="64"/>
      </bottom>
      <diagonal/>
    </border>
    <border>
      <left/>
      <right style="medium">
        <color indexed="64"/>
      </right>
      <top style="medium">
        <color indexed="64"/>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rgb="FFDDDDDD"/>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2">
    <xf numFmtId="0" fontId="0" fillId="0" borderId="0"/>
    <xf numFmtId="0" fontId="27" fillId="0" borderId="0" applyNumberFormat="0" applyFill="0" applyBorder="0" applyAlignment="0" applyProtection="0"/>
  </cellStyleXfs>
  <cellXfs count="812">
    <xf numFmtId="0" fontId="0" fillId="0" borderId="0" xfId="0"/>
    <xf numFmtId="0" fontId="0" fillId="0" borderId="1" xfId="0" applyBorder="1"/>
    <xf numFmtId="15" fontId="0" fillId="0" borderId="1" xfId="0" applyNumberFormat="1" applyBorder="1"/>
    <xf numFmtId="0" fontId="1" fillId="0" borderId="1" xfId="0" applyFont="1" applyBorder="1"/>
    <xf numFmtId="0" fontId="0" fillId="0" borderId="2" xfId="0" applyBorder="1"/>
    <xf numFmtId="0" fontId="0" fillId="0" borderId="5" xfId="0" applyBorder="1"/>
    <xf numFmtId="0" fontId="0" fillId="0" borderId="6" xfId="0" applyBorder="1"/>
    <xf numFmtId="0" fontId="0" fillId="0" borderId="7" xfId="0" applyBorder="1"/>
    <xf numFmtId="0" fontId="2" fillId="0" borderId="1" xfId="0" applyFont="1" applyBorder="1" applyAlignment="1">
      <alignment vertical="center" wrapText="1"/>
    </xf>
    <xf numFmtId="0" fontId="2" fillId="0" borderId="1" xfId="0" applyFont="1" applyBorder="1"/>
    <xf numFmtId="0" fontId="0" fillId="0" borderId="1" xfId="0" applyBorder="1" applyAlignment="1">
      <alignment wrapText="1"/>
    </xf>
    <xf numFmtId="0" fontId="0" fillId="0" borderId="9" xfId="0" applyBorder="1"/>
    <xf numFmtId="0" fontId="0" fillId="0" borderId="9" xfId="0" applyBorder="1" applyAlignment="1">
      <alignment wrapText="1"/>
    </xf>
    <xf numFmtId="0" fontId="0" fillId="0" borderId="10" xfId="0" applyBorder="1"/>
    <xf numFmtId="0" fontId="0" fillId="0" borderId="12" xfId="0" applyBorder="1"/>
    <xf numFmtId="0" fontId="0" fillId="0" borderId="14" xfId="0" applyBorder="1"/>
    <xf numFmtId="0" fontId="0" fillId="0" borderId="15" xfId="0" applyBorder="1"/>
    <xf numFmtId="0" fontId="1" fillId="0" borderId="5" xfId="0" applyFont="1" applyBorder="1"/>
    <xf numFmtId="0" fontId="1" fillId="0" borderId="16" xfId="0" applyFont="1" applyBorder="1"/>
    <xf numFmtId="0" fontId="1" fillId="0" borderId="17" xfId="0" applyFont="1" applyBorder="1"/>
    <xf numFmtId="15" fontId="0" fillId="0" borderId="2" xfId="0" applyNumberFormat="1" applyBorder="1"/>
    <xf numFmtId="0" fontId="0" fillId="0" borderId="18" xfId="0" applyBorder="1"/>
    <xf numFmtId="15" fontId="0" fillId="0" borderId="5" xfId="0" applyNumberFormat="1" applyBorder="1"/>
    <xf numFmtId="0" fontId="0" fillId="0" borderId="16" xfId="0" applyBorder="1"/>
    <xf numFmtId="0" fontId="0" fillId="0" borderId="17" xfId="0" applyBorder="1"/>
    <xf numFmtId="15" fontId="0" fillId="0" borderId="8" xfId="0" applyNumberFormat="1" applyBorder="1"/>
    <xf numFmtId="0" fontId="0" fillId="0" borderId="22" xfId="0" applyBorder="1"/>
    <xf numFmtId="0" fontId="0" fillId="0" borderId="11" xfId="0" applyBorder="1"/>
    <xf numFmtId="0" fontId="0" fillId="0" borderId="13" xfId="0" applyBorder="1"/>
    <xf numFmtId="0" fontId="0" fillId="0" borderId="23" xfId="0" applyBorder="1"/>
    <xf numFmtId="0" fontId="2" fillId="2" borderId="1" xfId="0" applyFont="1" applyFill="1" applyBorder="1" applyAlignment="1">
      <alignment vertical="center" wrapText="1"/>
    </xf>
    <xf numFmtId="0" fontId="0" fillId="2" borderId="1" xfId="0" applyFill="1" applyBorder="1"/>
    <xf numFmtId="0" fontId="1" fillId="0" borderId="0" xfId="0" applyFont="1"/>
    <xf numFmtId="0" fontId="0" fillId="3" borderId="1" xfId="0" applyFill="1" applyBorder="1"/>
    <xf numFmtId="0" fontId="0" fillId="3" borderId="1" xfId="0" applyFill="1" applyBorder="1" applyAlignment="1">
      <alignment wrapText="1"/>
    </xf>
    <xf numFmtId="0" fontId="0" fillId="3" borderId="12" xfId="0" applyFill="1" applyBorder="1"/>
    <xf numFmtId="0" fontId="0" fillId="3" borderId="9" xfId="0" applyFill="1" applyBorder="1"/>
    <xf numFmtId="0" fontId="0" fillId="3" borderId="9" xfId="0" applyFill="1" applyBorder="1" applyAlignment="1">
      <alignment wrapText="1"/>
    </xf>
    <xf numFmtId="0" fontId="0" fillId="3" borderId="10" xfId="0" applyFill="1" applyBorder="1"/>
    <xf numFmtId="0" fontId="0" fillId="2" borderId="14" xfId="0" applyFill="1" applyBorder="1"/>
    <xf numFmtId="0" fontId="0" fillId="2" borderId="15" xfId="0" applyFill="1" applyBorder="1"/>
    <xf numFmtId="0" fontId="0" fillId="2" borderId="16" xfId="0" applyFill="1" applyBorder="1" applyAlignment="1">
      <alignment wrapText="1"/>
    </xf>
    <xf numFmtId="0" fontId="0" fillId="3" borderId="16" xfId="0" applyFill="1" applyBorder="1"/>
    <xf numFmtId="0" fontId="0" fillId="3" borderId="19" xfId="0" applyFill="1" applyBorder="1" applyAlignment="1">
      <alignment wrapText="1"/>
    </xf>
    <xf numFmtId="0" fontId="0" fillId="3" borderId="15" xfId="0" applyFill="1" applyBorder="1"/>
    <xf numFmtId="0" fontId="0" fillId="3" borderId="18" xfId="0" applyFill="1" applyBorder="1"/>
    <xf numFmtId="0" fontId="0" fillId="3" borderId="10" xfId="0" applyFill="1" applyBorder="1" applyAlignment="1">
      <alignment wrapText="1"/>
    </xf>
    <xf numFmtId="0" fontId="1" fillId="0" borderId="18" xfId="0" applyFont="1" applyBorder="1"/>
    <xf numFmtId="0" fontId="0" fillId="3" borderId="14" xfId="0" applyFill="1" applyBorder="1"/>
    <xf numFmtId="0" fontId="0" fillId="3" borderId="17" xfId="0" applyFill="1" applyBorder="1"/>
    <xf numFmtId="0" fontId="0" fillId="3" borderId="26" xfId="0" applyFill="1" applyBorder="1" applyAlignment="1">
      <alignment wrapText="1"/>
    </xf>
    <xf numFmtId="0" fontId="0" fillId="0" borderId="27" xfId="0" applyBorder="1"/>
    <xf numFmtId="0" fontId="0" fillId="0" borderId="27" xfId="0" applyBorder="1" applyAlignment="1">
      <alignment wrapText="1"/>
    </xf>
    <xf numFmtId="0" fontId="0" fillId="0" borderId="32" xfId="0" applyBorder="1"/>
    <xf numFmtId="0" fontId="2" fillId="0" borderId="27" xfId="0" applyFont="1" applyBorder="1"/>
    <xf numFmtId="0" fontId="2" fillId="0" borderId="27" xfId="0" applyFont="1" applyBorder="1" applyAlignment="1">
      <alignment vertical="center" wrapText="1"/>
    </xf>
    <xf numFmtId="0" fontId="2" fillId="0" borderId="9" xfId="0" applyFont="1" applyBorder="1" applyAlignment="1">
      <alignment vertical="center" wrapText="1"/>
    </xf>
    <xf numFmtId="0" fontId="2" fillId="0" borderId="0" xfId="0" applyFont="1"/>
    <xf numFmtId="0" fontId="2" fillId="2" borderId="0" xfId="0" applyFont="1" applyFill="1"/>
    <xf numFmtId="0" fontId="0" fillId="2" borderId="12" xfId="0" applyFill="1" applyBorder="1"/>
    <xf numFmtId="0" fontId="2" fillId="0" borderId="14" xfId="0" applyFont="1" applyBorder="1" applyAlignment="1">
      <alignment vertical="center" wrapText="1"/>
    </xf>
    <xf numFmtId="0" fontId="2" fillId="0" borderId="23" xfId="0" applyFont="1" applyBorder="1" applyAlignment="1">
      <alignment vertical="center" wrapText="1"/>
    </xf>
    <xf numFmtId="0" fontId="0" fillId="3" borderId="16" xfId="0" applyFill="1" applyBorder="1" applyAlignment="1">
      <alignment wrapText="1"/>
    </xf>
    <xf numFmtId="0" fontId="2" fillId="2" borderId="23" xfId="0" applyFont="1" applyFill="1" applyBorder="1" applyAlignment="1">
      <alignment vertical="center" wrapText="1"/>
    </xf>
    <xf numFmtId="0" fontId="0" fillId="0" borderId="31" xfId="0" applyBorder="1"/>
    <xf numFmtId="0" fontId="2" fillId="0" borderId="16" xfId="0" applyFont="1" applyBorder="1" applyAlignment="1">
      <alignment vertical="center" wrapText="1"/>
    </xf>
    <xf numFmtId="0" fontId="0" fillId="0" borderId="24" xfId="0" applyBorder="1"/>
    <xf numFmtId="0" fontId="0" fillId="2" borderId="0" xfId="0" applyFill="1"/>
    <xf numFmtId="0" fontId="0" fillId="0" borderId="29" xfId="0" applyBorder="1"/>
    <xf numFmtId="0" fontId="0" fillId="2" borderId="23" xfId="0" applyFill="1" applyBorder="1"/>
    <xf numFmtId="0" fontId="3" fillId="3" borderId="22" xfId="0" applyFont="1" applyFill="1" applyBorder="1"/>
    <xf numFmtId="0" fontId="0" fillId="2" borderId="17" xfId="0" applyFill="1" applyBorder="1" applyAlignment="1">
      <alignment wrapText="1"/>
    </xf>
    <xf numFmtId="0" fontId="0" fillId="3" borderId="34" xfId="0" applyFill="1" applyBorder="1"/>
    <xf numFmtId="0" fontId="0" fillId="3" borderId="35" xfId="0" applyFill="1" applyBorder="1"/>
    <xf numFmtId="0" fontId="0" fillId="2" borderId="37" xfId="0" applyFill="1" applyBorder="1" applyAlignment="1">
      <alignment wrapText="1"/>
    </xf>
    <xf numFmtId="15" fontId="0" fillId="2" borderId="1" xfId="0" applyNumberFormat="1" applyFill="1" applyBorder="1"/>
    <xf numFmtId="0" fontId="0" fillId="0" borderId="23" xfId="0" applyBorder="1" applyAlignment="1">
      <alignment wrapText="1"/>
    </xf>
    <xf numFmtId="0" fontId="0" fillId="0" borderId="6" xfId="0" applyBorder="1" applyAlignment="1">
      <alignment wrapText="1"/>
    </xf>
    <xf numFmtId="0" fontId="0" fillId="0" borderId="14" xfId="0" applyBorder="1" applyAlignment="1">
      <alignment wrapText="1"/>
    </xf>
    <xf numFmtId="15" fontId="0" fillId="3" borderId="1" xfId="0" applyNumberFormat="1" applyFill="1" applyBorder="1"/>
    <xf numFmtId="0" fontId="1" fillId="0" borderId="27" xfId="0" applyFont="1" applyBorder="1"/>
    <xf numFmtId="15" fontId="0" fillId="0" borderId="11" xfId="0" applyNumberFormat="1" applyBorder="1"/>
    <xf numFmtId="0" fontId="4" fillId="0" borderId="0" xfId="0" applyFont="1"/>
    <xf numFmtId="0" fontId="0" fillId="3" borderId="28" xfId="0" applyFill="1" applyBorder="1"/>
    <xf numFmtId="0" fontId="0" fillId="3" borderId="6" xfId="0" applyFill="1" applyBorder="1" applyAlignment="1">
      <alignment wrapText="1"/>
    </xf>
    <xf numFmtId="15" fontId="0" fillId="3" borderId="2" xfId="0" applyNumberFormat="1" applyFill="1" applyBorder="1"/>
    <xf numFmtId="0" fontId="0" fillId="3" borderId="2" xfId="0" applyFill="1" applyBorder="1"/>
    <xf numFmtId="0" fontId="1" fillId="3"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16" xfId="0" applyFont="1" applyFill="1" applyBorder="1" applyAlignment="1">
      <alignment wrapText="1"/>
    </xf>
    <xf numFmtId="0" fontId="1" fillId="3" borderId="29" xfId="0" applyFont="1" applyFill="1" applyBorder="1"/>
    <xf numFmtId="0" fontId="1" fillId="3" borderId="10" xfId="0" applyFont="1" applyFill="1" applyBorder="1"/>
    <xf numFmtId="0" fontId="1" fillId="3" borderId="12" xfId="0" applyFont="1" applyFill="1" applyBorder="1"/>
    <xf numFmtId="0" fontId="1" fillId="3" borderId="14" xfId="0" applyFont="1" applyFill="1" applyBorder="1"/>
    <xf numFmtId="15" fontId="0" fillId="4" borderId="8" xfId="0" applyNumberFormat="1" applyFill="1" applyBorder="1"/>
    <xf numFmtId="0" fontId="0" fillId="4" borderId="9" xfId="0" applyFill="1" applyBorder="1"/>
    <xf numFmtId="0" fontId="0" fillId="4" borderId="10" xfId="0" applyFill="1" applyBorder="1"/>
    <xf numFmtId="15" fontId="0" fillId="4" borderId="11" xfId="0" applyNumberFormat="1" applyFill="1" applyBorder="1"/>
    <xf numFmtId="0" fontId="0" fillId="4" borderId="1" xfId="0" applyFill="1" applyBorder="1"/>
    <xf numFmtId="0" fontId="0" fillId="4" borderId="12" xfId="0" applyFill="1" applyBorder="1"/>
    <xf numFmtId="15" fontId="0" fillId="4" borderId="13" xfId="0" applyNumberFormat="1" applyFill="1" applyBorder="1"/>
    <xf numFmtId="0" fontId="0" fillId="4" borderId="14" xfId="0" applyFill="1" applyBorder="1"/>
    <xf numFmtId="0" fontId="0" fillId="4" borderId="15" xfId="0" applyFill="1" applyBorder="1"/>
    <xf numFmtId="15" fontId="0" fillId="4" borderId="5" xfId="0" applyNumberFormat="1" applyFill="1" applyBorder="1"/>
    <xf numFmtId="0" fontId="0" fillId="4" borderId="16" xfId="0" applyFill="1" applyBorder="1"/>
    <xf numFmtId="0" fontId="0" fillId="4" borderId="17" xfId="0" applyFill="1" applyBorder="1"/>
    <xf numFmtId="0" fontId="1" fillId="3" borderId="2" xfId="0" applyFont="1" applyFill="1" applyBorder="1" applyAlignment="1">
      <alignment wrapText="1"/>
    </xf>
    <xf numFmtId="0" fontId="1" fillId="0" borderId="45" xfId="0" applyFont="1" applyBorder="1"/>
    <xf numFmtId="0" fontId="1" fillId="3" borderId="0" xfId="0" applyFont="1" applyFill="1"/>
    <xf numFmtId="15" fontId="0" fillId="3" borderId="44" xfId="0" applyNumberFormat="1" applyFill="1" applyBorder="1"/>
    <xf numFmtId="0" fontId="0" fillId="3" borderId="23" xfId="0" applyFill="1" applyBorder="1"/>
    <xf numFmtId="15" fontId="0" fillId="3" borderId="35" xfId="0" applyNumberFormat="1" applyFill="1" applyBorder="1"/>
    <xf numFmtId="0" fontId="5" fillId="3" borderId="0" xfId="0" applyFont="1" applyFill="1"/>
    <xf numFmtId="0" fontId="1" fillId="3" borderId="35" xfId="0" applyFont="1" applyFill="1" applyBorder="1" applyAlignment="1">
      <alignment wrapText="1"/>
    </xf>
    <xf numFmtId="0" fontId="1" fillId="3" borderId="32" xfId="0" applyFont="1" applyFill="1" applyBorder="1" applyAlignment="1">
      <alignment wrapText="1"/>
    </xf>
    <xf numFmtId="0" fontId="1" fillId="3" borderId="23" xfId="0" applyFont="1" applyFill="1" applyBorder="1"/>
    <xf numFmtId="15" fontId="0" fillId="3" borderId="27" xfId="0" applyNumberFormat="1" applyFill="1" applyBorder="1"/>
    <xf numFmtId="0" fontId="0" fillId="3" borderId="27" xfId="0" applyFill="1" applyBorder="1"/>
    <xf numFmtId="0" fontId="1" fillId="3" borderId="27" xfId="0" applyFont="1" applyFill="1" applyBorder="1" applyAlignment="1">
      <alignment wrapText="1"/>
    </xf>
    <xf numFmtId="0" fontId="0" fillId="3" borderId="44" xfId="0" applyFill="1" applyBorder="1"/>
    <xf numFmtId="0" fontId="1" fillId="3" borderId="19" xfId="0" applyFont="1" applyFill="1" applyBorder="1" applyAlignment="1">
      <alignment wrapText="1"/>
    </xf>
    <xf numFmtId="0" fontId="6" fillId="3" borderId="1" xfId="0" applyFont="1" applyFill="1" applyBorder="1"/>
    <xf numFmtId="0" fontId="2" fillId="0" borderId="9" xfId="0" applyFont="1" applyBorder="1"/>
    <xf numFmtId="0" fontId="0" fillId="0" borderId="0" xfId="0" applyAlignment="1">
      <alignment horizontal="center" vertical="center" wrapText="1"/>
    </xf>
    <xf numFmtId="0" fontId="0" fillId="3" borderId="27" xfId="0" applyFill="1" applyBorder="1" applyAlignment="1">
      <alignment wrapText="1"/>
    </xf>
    <xf numFmtId="0" fontId="1" fillId="3" borderId="27" xfId="0" applyFont="1" applyFill="1" applyBorder="1"/>
    <xf numFmtId="0" fontId="1" fillId="0" borderId="47" xfId="0" applyFont="1" applyBorder="1"/>
    <xf numFmtId="0" fontId="0" fillId="3" borderId="48" xfId="0" applyFill="1" applyBorder="1" applyAlignment="1">
      <alignment wrapText="1"/>
    </xf>
    <xf numFmtId="0" fontId="0" fillId="3" borderId="49" xfId="0" applyFill="1" applyBorder="1" applyAlignment="1">
      <alignment wrapText="1"/>
    </xf>
    <xf numFmtId="0" fontId="0" fillId="3" borderId="50" xfId="0" applyFill="1" applyBorder="1"/>
    <xf numFmtId="0" fontId="0" fillId="3" borderId="47" xfId="0" applyFill="1" applyBorder="1"/>
    <xf numFmtId="0" fontId="0" fillId="3" borderId="51" xfId="0" applyFill="1" applyBorder="1" applyAlignment="1">
      <alignment wrapText="1"/>
    </xf>
    <xf numFmtId="0" fontId="0" fillId="3" borderId="41" xfId="0" applyFill="1" applyBorder="1" applyAlignment="1">
      <alignment wrapText="1"/>
    </xf>
    <xf numFmtId="0" fontId="0" fillId="2" borderId="51" xfId="0" applyFill="1" applyBorder="1" applyAlignment="1">
      <alignment wrapText="1"/>
    </xf>
    <xf numFmtId="0" fontId="0" fillId="3" borderId="23" xfId="0" applyFill="1" applyBorder="1" applyAlignment="1">
      <alignment wrapText="1"/>
    </xf>
    <xf numFmtId="0" fontId="0" fillId="3" borderId="18" xfId="0" applyFill="1" applyBorder="1" applyAlignment="1">
      <alignment wrapText="1"/>
    </xf>
    <xf numFmtId="0" fontId="1" fillId="3" borderId="18" xfId="0" applyFont="1" applyFill="1" applyBorder="1" applyAlignment="1">
      <alignment wrapText="1"/>
    </xf>
    <xf numFmtId="0" fontId="1" fillId="3" borderId="47" xfId="0" applyFont="1" applyFill="1" applyBorder="1" applyAlignment="1">
      <alignment wrapText="1"/>
    </xf>
    <xf numFmtId="0" fontId="1" fillId="3" borderId="28" xfId="0" applyFont="1" applyFill="1" applyBorder="1" applyAlignment="1">
      <alignment wrapText="1"/>
    </xf>
    <xf numFmtId="0" fontId="1" fillId="3" borderId="23" xfId="0" applyFont="1" applyFill="1" applyBorder="1" applyAlignment="1">
      <alignment wrapText="1"/>
    </xf>
    <xf numFmtId="0" fontId="1" fillId="3" borderId="52" xfId="0" applyFont="1" applyFill="1" applyBorder="1"/>
    <xf numFmtId="0" fontId="1" fillId="3" borderId="49" xfId="0" applyFont="1" applyFill="1" applyBorder="1"/>
    <xf numFmtId="0" fontId="1" fillId="0" borderId="6" xfId="0" applyFont="1" applyBorder="1" applyAlignment="1">
      <alignment wrapText="1"/>
    </xf>
    <xf numFmtId="0" fontId="1" fillId="0" borderId="6" xfId="0" applyFont="1" applyBorder="1"/>
    <xf numFmtId="0" fontId="1" fillId="2" borderId="6" xfId="0" applyFont="1" applyFill="1" applyBorder="1" applyAlignment="1">
      <alignment wrapText="1"/>
    </xf>
    <xf numFmtId="15" fontId="1" fillId="2" borderId="6" xfId="0" applyNumberFormat="1" applyFont="1" applyFill="1" applyBorder="1" applyAlignment="1">
      <alignment wrapText="1"/>
    </xf>
    <xf numFmtId="15" fontId="1" fillId="0" borderId="6" xfId="0" applyNumberFormat="1" applyFont="1" applyBorder="1"/>
    <xf numFmtId="0" fontId="1" fillId="0" borderId="7" xfId="0" applyFont="1" applyBorder="1"/>
    <xf numFmtId="15" fontId="1" fillId="3" borderId="1" xfId="0" applyNumberFormat="1" applyFont="1" applyFill="1" applyBorder="1" applyAlignment="1">
      <alignment wrapText="1"/>
    </xf>
    <xf numFmtId="15" fontId="1" fillId="3" borderId="1" xfId="0" applyNumberFormat="1" applyFont="1" applyFill="1" applyBorder="1"/>
    <xf numFmtId="15" fontId="0" fillId="3" borderId="46" xfId="0" applyNumberFormat="1" applyFill="1" applyBorder="1"/>
    <xf numFmtId="15" fontId="1" fillId="0" borderId="41" xfId="0" applyNumberFormat="1" applyFont="1" applyBorder="1"/>
    <xf numFmtId="0" fontId="1" fillId="3" borderId="46" xfId="0" applyFont="1" applyFill="1" applyBorder="1" applyAlignment="1">
      <alignment wrapText="1"/>
    </xf>
    <xf numFmtId="0" fontId="0" fillId="3" borderId="0" xfId="0" applyFill="1"/>
    <xf numFmtId="0" fontId="0" fillId="3" borderId="19" xfId="0" applyFill="1" applyBorder="1"/>
    <xf numFmtId="0" fontId="0" fillId="3" borderId="36" xfId="0" applyFill="1" applyBorder="1"/>
    <xf numFmtId="15" fontId="0" fillId="3" borderId="0" xfId="0" applyNumberFormat="1" applyFill="1"/>
    <xf numFmtId="0" fontId="2" fillId="0" borderId="1" xfId="0" applyFont="1" applyBorder="1" applyAlignment="1">
      <alignment wrapText="1"/>
    </xf>
    <xf numFmtId="0" fontId="2" fillId="0" borderId="12" xfId="0" applyFont="1" applyBorder="1"/>
    <xf numFmtId="0" fontId="2" fillId="0" borderId="14" xfId="0" applyFont="1" applyBorder="1"/>
    <xf numFmtId="0" fontId="2" fillId="0" borderId="15" xfId="0" applyFont="1" applyBorder="1"/>
    <xf numFmtId="0" fontId="2" fillId="0" borderId="53" xfId="0" applyFont="1" applyBorder="1" applyAlignment="1">
      <alignment vertical="center" wrapText="1"/>
    </xf>
    <xf numFmtId="0" fontId="2" fillId="0" borderId="54" xfId="0" applyFont="1" applyBorder="1" applyAlignment="1">
      <alignment vertical="center" wrapText="1"/>
    </xf>
    <xf numFmtId="0" fontId="1" fillId="3" borderId="49" xfId="0" applyFont="1" applyFill="1" applyBorder="1" applyAlignment="1">
      <alignment wrapText="1"/>
    </xf>
    <xf numFmtId="0" fontId="0" fillId="3" borderId="2" xfId="0" applyFill="1" applyBorder="1" applyAlignment="1">
      <alignment wrapText="1"/>
    </xf>
    <xf numFmtId="15" fontId="0" fillId="0" borderId="3" xfId="0" applyNumberFormat="1" applyBorder="1"/>
    <xf numFmtId="0" fontId="2" fillId="0" borderId="22" xfId="0" applyFont="1" applyBorder="1"/>
    <xf numFmtId="0" fontId="2" fillId="0" borderId="6" xfId="0" applyFont="1" applyBorder="1" applyAlignment="1">
      <alignment vertical="center" wrapText="1"/>
    </xf>
    <xf numFmtId="0" fontId="2" fillId="0" borderId="55" xfId="0" applyFont="1" applyBorder="1"/>
    <xf numFmtId="0" fontId="0" fillId="0" borderId="4" xfId="0" applyBorder="1"/>
    <xf numFmtId="0" fontId="2" fillId="0" borderId="24" xfId="0" applyFont="1" applyBorder="1"/>
    <xf numFmtId="0" fontId="2" fillId="0" borderId="10" xfId="0" applyFont="1" applyBorder="1"/>
    <xf numFmtId="0" fontId="2" fillId="0" borderId="26" xfId="0" applyFont="1" applyBorder="1"/>
    <xf numFmtId="0" fontId="0" fillId="0" borderId="30" xfId="0" applyBorder="1"/>
    <xf numFmtId="0" fontId="2" fillId="0" borderId="31" xfId="0" applyFont="1" applyBorder="1"/>
    <xf numFmtId="0" fontId="2" fillId="0" borderId="16" xfId="0" applyFont="1" applyBorder="1"/>
    <xf numFmtId="0" fontId="2" fillId="0" borderId="17" xfId="0" applyFont="1" applyBorder="1"/>
    <xf numFmtId="15" fontId="0" fillId="0" borderId="0" xfId="0" applyNumberFormat="1"/>
    <xf numFmtId="0" fontId="0" fillId="2" borderId="27" xfId="0" applyFill="1" applyBorder="1"/>
    <xf numFmtId="0" fontId="1" fillId="3" borderId="56" xfId="0" applyFont="1" applyFill="1" applyBorder="1" applyAlignment="1">
      <alignment wrapText="1"/>
    </xf>
    <xf numFmtId="17" fontId="0" fillId="0" borderId="1" xfId="0" applyNumberFormat="1" applyBorder="1"/>
    <xf numFmtId="0" fontId="2" fillId="2" borderId="1" xfId="0" applyFont="1" applyFill="1" applyBorder="1"/>
    <xf numFmtId="17" fontId="0" fillId="0" borderId="1" xfId="0" quotePrefix="1" applyNumberFormat="1" applyBorder="1"/>
    <xf numFmtId="0" fontId="2" fillId="2" borderId="12" xfId="0" applyFont="1" applyFill="1" applyBorder="1"/>
    <xf numFmtId="0" fontId="2" fillId="0" borderId="32" xfId="0" applyFont="1" applyBorder="1" applyAlignment="1">
      <alignment vertical="center" wrapText="1"/>
    </xf>
    <xf numFmtId="0" fontId="2" fillId="0" borderId="7" xfId="0" applyFont="1" applyBorder="1"/>
    <xf numFmtId="0" fontId="2" fillId="2" borderId="28" xfId="0" applyFont="1" applyFill="1" applyBorder="1"/>
    <xf numFmtId="0" fontId="0" fillId="2" borderId="28" xfId="0" applyFill="1" applyBorder="1"/>
    <xf numFmtId="0" fontId="2" fillId="2" borderId="14" xfId="0" applyFont="1" applyFill="1" applyBorder="1" applyAlignment="1">
      <alignment vertical="center" wrapText="1"/>
    </xf>
    <xf numFmtId="0" fontId="0" fillId="2" borderId="29" xfId="0" applyFill="1" applyBorder="1"/>
    <xf numFmtId="0" fontId="0" fillId="3" borderId="1" xfId="0" applyFill="1" applyBorder="1" applyAlignment="1">
      <alignment horizontal="center" vertical="center" wrapText="1"/>
    </xf>
    <xf numFmtId="0" fontId="1" fillId="3" borderId="52" xfId="0" applyFont="1" applyFill="1" applyBorder="1" applyAlignment="1">
      <alignment wrapText="1"/>
    </xf>
    <xf numFmtId="0" fontId="1" fillId="3" borderId="0" xfId="0" applyFont="1" applyFill="1" applyAlignment="1">
      <alignment wrapText="1"/>
    </xf>
    <xf numFmtId="0" fontId="4" fillId="0" borderId="1" xfId="0" applyFont="1" applyBorder="1"/>
    <xf numFmtId="0" fontId="0" fillId="4" borderId="45" xfId="0" applyFill="1" applyBorder="1"/>
    <xf numFmtId="0" fontId="0" fillId="4" borderId="58" xfId="0" applyFill="1" applyBorder="1"/>
    <xf numFmtId="0" fontId="0" fillId="4" borderId="3" xfId="0" applyFill="1" applyBorder="1"/>
    <xf numFmtId="0" fontId="0" fillId="4" borderId="22" xfId="0" applyFill="1" applyBorder="1"/>
    <xf numFmtId="0" fontId="0" fillId="4" borderId="55" xfId="0" applyFill="1" applyBorder="1"/>
    <xf numFmtId="0" fontId="0" fillId="4" borderId="4" xfId="0" applyFill="1" applyBorder="1"/>
    <xf numFmtId="0" fontId="0" fillId="4" borderId="0" xfId="0" applyFill="1"/>
    <xf numFmtId="0" fontId="0" fillId="4" borderId="24" xfId="0" applyFill="1" applyBorder="1"/>
    <xf numFmtId="0" fontId="0" fillId="4" borderId="57" xfId="0" applyFill="1" applyBorder="1"/>
    <xf numFmtId="0" fontId="0" fillId="4" borderId="28" xfId="0" applyFill="1" applyBorder="1"/>
    <xf numFmtId="0" fontId="0" fillId="4" borderId="29" xfId="0" applyFill="1" applyBorder="1"/>
    <xf numFmtId="0" fontId="0" fillId="2" borderId="2" xfId="0" applyFill="1" applyBorder="1"/>
    <xf numFmtId="0" fontId="0" fillId="3" borderId="49" xfId="0" applyFill="1" applyBorder="1"/>
    <xf numFmtId="15" fontId="0" fillId="3" borderId="23" xfId="0" applyNumberFormat="1" applyFill="1" applyBorder="1"/>
    <xf numFmtId="0" fontId="1" fillId="3" borderId="32" xfId="0" applyFont="1" applyFill="1" applyBorder="1"/>
    <xf numFmtId="0" fontId="0" fillId="0" borderId="1" xfId="0" quotePrefix="1" applyBorder="1"/>
    <xf numFmtId="0" fontId="1" fillId="2" borderId="1" xfId="0" applyFont="1" applyFill="1" applyBorder="1" applyAlignment="1">
      <alignment wrapText="1"/>
    </xf>
    <xf numFmtId="17" fontId="0" fillId="0" borderId="27" xfId="0" quotePrefix="1" applyNumberFormat="1" applyBorder="1"/>
    <xf numFmtId="0" fontId="0" fillId="0" borderId="49" xfId="0" applyBorder="1"/>
    <xf numFmtId="0" fontId="0" fillId="0" borderId="20" xfId="0" applyBorder="1"/>
    <xf numFmtId="15" fontId="0" fillId="0" borderId="6" xfId="0" applyNumberFormat="1" applyBorder="1"/>
    <xf numFmtId="0" fontId="2" fillId="0" borderId="6" xfId="0" applyFont="1" applyBorder="1"/>
    <xf numFmtId="0" fontId="1" fillId="2" borderId="0" xfId="0" applyFont="1" applyFill="1"/>
    <xf numFmtId="15" fontId="0" fillId="2" borderId="27" xfId="0" applyNumberFormat="1" applyFill="1" applyBorder="1"/>
    <xf numFmtId="0" fontId="0" fillId="2" borderId="49" xfId="0" applyFill="1" applyBorder="1"/>
    <xf numFmtId="0" fontId="2" fillId="2" borderId="27" xfId="0" applyFont="1" applyFill="1" applyBorder="1"/>
    <xf numFmtId="0" fontId="2" fillId="2" borderId="27" xfId="0" applyFont="1" applyFill="1" applyBorder="1" applyAlignment="1">
      <alignment vertical="center" wrapText="1"/>
    </xf>
    <xf numFmtId="0" fontId="1" fillId="3" borderId="35" xfId="0" applyFont="1" applyFill="1" applyBorder="1"/>
    <xf numFmtId="15" fontId="0" fillId="0" borderId="45" xfId="0" applyNumberFormat="1" applyBorder="1"/>
    <xf numFmtId="0" fontId="2" fillId="0" borderId="23" xfId="0" applyFont="1" applyBorder="1"/>
    <xf numFmtId="0" fontId="0" fillId="2" borderId="0" xfId="0" applyFill="1" applyAlignment="1">
      <alignment horizontal="center" vertical="center" wrapText="1"/>
    </xf>
    <xf numFmtId="0" fontId="0" fillId="3" borderId="46" xfId="0" applyFill="1" applyBorder="1"/>
    <xf numFmtId="0" fontId="0" fillId="3" borderId="23" xfId="0" applyFill="1" applyBorder="1" applyAlignment="1">
      <alignment horizontal="center" vertical="center" wrapText="1"/>
    </xf>
    <xf numFmtId="17" fontId="0" fillId="0" borderId="12" xfId="0" quotePrefix="1" applyNumberFormat="1" applyBorder="1"/>
    <xf numFmtId="0" fontId="0" fillId="0" borderId="26" xfId="0" applyBorder="1"/>
    <xf numFmtId="0" fontId="0" fillId="0" borderId="19" xfId="0" applyBorder="1"/>
    <xf numFmtId="0" fontId="2" fillId="0" borderId="20" xfId="0" applyFont="1" applyBorder="1"/>
    <xf numFmtId="0" fontId="2" fillId="0" borderId="25" xfId="0" applyFont="1" applyBorder="1"/>
    <xf numFmtId="0" fontId="2" fillId="0" borderId="21" xfId="0" applyFont="1" applyBorder="1"/>
    <xf numFmtId="0" fontId="2" fillId="0" borderId="19" xfId="0" applyFont="1" applyBorder="1"/>
    <xf numFmtId="0" fontId="0" fillId="0" borderId="28" xfId="0" applyBorder="1"/>
    <xf numFmtId="0" fontId="2" fillId="0" borderId="59" xfId="0" applyFont="1" applyBorder="1"/>
    <xf numFmtId="0" fontId="2" fillId="0" borderId="32" xfId="0" applyFont="1" applyBorder="1"/>
    <xf numFmtId="0" fontId="0" fillId="3" borderId="18" xfId="0" applyFill="1" applyBorder="1" applyAlignment="1">
      <alignment horizontal="center" vertical="center" wrapText="1"/>
    </xf>
    <xf numFmtId="0" fontId="0" fillId="3" borderId="49" xfId="0" applyFill="1" applyBorder="1" applyAlignment="1">
      <alignment horizontal="center" vertical="center" wrapText="1"/>
    </xf>
    <xf numFmtId="0" fontId="0" fillId="2" borderId="1" xfId="0" applyFill="1" applyBorder="1" applyAlignment="1">
      <alignment wrapText="1"/>
    </xf>
    <xf numFmtId="0" fontId="0" fillId="3" borderId="2" xfId="0" applyFill="1" applyBorder="1" applyAlignment="1">
      <alignment horizontal="center" vertical="center" wrapText="1"/>
    </xf>
    <xf numFmtId="0" fontId="2" fillId="0" borderId="0" xfId="0" applyFont="1" applyAlignment="1">
      <alignment vertical="center" wrapText="1"/>
    </xf>
    <xf numFmtId="0" fontId="0" fillId="0" borderId="57" xfId="0" applyBorder="1"/>
    <xf numFmtId="0" fontId="0" fillId="2" borderId="11" xfId="0" applyFill="1" applyBorder="1"/>
    <xf numFmtId="0" fontId="2" fillId="0" borderId="28" xfId="0" applyFont="1" applyBorder="1"/>
    <xf numFmtId="0" fontId="2" fillId="0" borderId="29" xfId="0" applyFont="1" applyBorder="1"/>
    <xf numFmtId="17" fontId="0" fillId="0" borderId="0" xfId="0" applyNumberFormat="1"/>
    <xf numFmtId="0" fontId="2" fillId="0" borderId="33" xfId="0" applyFont="1" applyBorder="1"/>
    <xf numFmtId="15" fontId="0" fillId="0" borderId="4" xfId="0" applyNumberFormat="1" applyBorder="1"/>
    <xf numFmtId="0" fontId="2" fillId="2" borderId="6" xfId="0" applyFont="1" applyFill="1" applyBorder="1" applyAlignment="1">
      <alignment vertical="center" wrapText="1"/>
    </xf>
    <xf numFmtId="0" fontId="0" fillId="3" borderId="56" xfId="0" applyFill="1" applyBorder="1"/>
    <xf numFmtId="0" fontId="0" fillId="2" borderId="56" xfId="0" applyFill="1" applyBorder="1"/>
    <xf numFmtId="0" fontId="1" fillId="3" borderId="46" xfId="0" applyFont="1" applyFill="1" applyBorder="1"/>
    <xf numFmtId="0" fontId="9" fillId="3" borderId="35" xfId="0" applyFont="1" applyFill="1" applyBorder="1"/>
    <xf numFmtId="0" fontId="0" fillId="2" borderId="60" xfId="0" applyFill="1" applyBorder="1"/>
    <xf numFmtId="15" fontId="0" fillId="0" borderId="1" xfId="0" applyNumberFormat="1" applyBorder="1" applyAlignment="1">
      <alignment horizontal="center" vertical="center" wrapText="1"/>
    </xf>
    <xf numFmtId="15" fontId="1" fillId="0" borderId="1" xfId="0" applyNumberFormat="1" applyFont="1" applyBorder="1"/>
    <xf numFmtId="0" fontId="12" fillId="0" borderId="0" xfId="0" applyFont="1"/>
    <xf numFmtId="0" fontId="0" fillId="3" borderId="32" xfId="0" applyFill="1" applyBorder="1"/>
    <xf numFmtId="0" fontId="10" fillId="3" borderId="1" xfId="0" applyFont="1" applyFill="1" applyBorder="1"/>
    <xf numFmtId="0" fontId="11" fillId="3" borderId="1" xfId="0" applyFont="1" applyFill="1" applyBorder="1"/>
    <xf numFmtId="0" fontId="1" fillId="0" borderId="1" xfId="0" applyFont="1" applyBorder="1" applyAlignment="1">
      <alignment wrapText="1"/>
    </xf>
    <xf numFmtId="17" fontId="0" fillId="0" borderId="9" xfId="0" applyNumberFormat="1" applyBorder="1"/>
    <xf numFmtId="0" fontId="1" fillId="3" borderId="1" xfId="0" applyFont="1" applyFill="1" applyBorder="1" applyAlignment="1">
      <alignment horizontal="center" vertical="center" wrapText="1"/>
    </xf>
    <xf numFmtId="0" fontId="1" fillId="2" borderId="1" xfId="0" applyFont="1" applyFill="1" applyBorder="1"/>
    <xf numFmtId="0" fontId="1" fillId="3" borderId="23"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0" fillId="2" borderId="35" xfId="0" applyFill="1" applyBorder="1"/>
    <xf numFmtId="0" fontId="1" fillId="4" borderId="1" xfId="0" applyFont="1" applyFill="1" applyBorder="1" applyAlignment="1">
      <alignment horizontal="center" vertical="center" wrapText="1"/>
    </xf>
    <xf numFmtId="0" fontId="0" fillId="5" borderId="0" xfId="0" applyFill="1"/>
    <xf numFmtId="0" fontId="0" fillId="4" borderId="1" xfId="0" applyFill="1" applyBorder="1" applyAlignment="1">
      <alignment wrapText="1"/>
    </xf>
    <xf numFmtId="0" fontId="1" fillId="0" borderId="1" xfId="0" applyFont="1" applyBorder="1" applyAlignment="1">
      <alignment horizontal="center" vertical="center" wrapText="1"/>
    </xf>
    <xf numFmtId="0" fontId="0" fillId="0" borderId="35" xfId="0" applyBorder="1"/>
    <xf numFmtId="15" fontId="0" fillId="0" borderId="27" xfId="0" applyNumberFormat="1" applyBorder="1"/>
    <xf numFmtId="0" fontId="1" fillId="0" borderId="23" xfId="0" applyFont="1" applyBorder="1"/>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15" fontId="1" fillId="0" borderId="1" xfId="0" applyNumberFormat="1" applyFont="1" applyBorder="1" applyAlignment="1">
      <alignment wrapText="1"/>
    </xf>
    <xf numFmtId="0" fontId="0" fillId="5" borderId="1" xfId="0" applyFill="1" applyBorder="1"/>
    <xf numFmtId="0" fontId="13" fillId="0" borderId="0" xfId="0" applyFont="1"/>
    <xf numFmtId="0" fontId="13" fillId="0" borderId="1" xfId="0" applyFont="1" applyBorder="1"/>
    <xf numFmtId="0" fontId="13" fillId="0" borderId="27" xfId="0" applyFont="1" applyBorder="1"/>
    <xf numFmtId="0" fontId="2" fillId="0" borderId="61" xfId="0" applyFont="1" applyBorder="1" applyAlignment="1">
      <alignment wrapText="1"/>
    </xf>
    <xf numFmtId="0" fontId="2" fillId="6" borderId="61" xfId="0" applyFont="1" applyFill="1" applyBorder="1" applyAlignment="1">
      <alignment wrapText="1"/>
    </xf>
    <xf numFmtId="0" fontId="2" fillId="0" borderId="62" xfId="0" applyFont="1" applyBorder="1" applyAlignment="1">
      <alignment wrapText="1"/>
    </xf>
    <xf numFmtId="0" fontId="2" fillId="0" borderId="63" xfId="0" applyFont="1" applyBorder="1" applyAlignment="1">
      <alignment vertical="center" wrapText="1"/>
    </xf>
    <xf numFmtId="0" fontId="2" fillId="0" borderId="61" xfId="0" applyFont="1" applyBorder="1" applyAlignment="1">
      <alignment vertical="center" wrapText="1"/>
    </xf>
    <xf numFmtId="0" fontId="0" fillId="7" borderId="1" xfId="0" applyFill="1" applyBorder="1"/>
    <xf numFmtId="0" fontId="0" fillId="7" borderId="0" xfId="0" applyFill="1"/>
    <xf numFmtId="0" fontId="0" fillId="7" borderId="64" xfId="0" applyFill="1" applyBorder="1"/>
    <xf numFmtId="0" fontId="0" fillId="0" borderId="65" xfId="0" applyBorder="1" applyAlignment="1">
      <alignment horizontal="center"/>
    </xf>
    <xf numFmtId="0" fontId="0" fillId="0" borderId="65" xfId="0" applyBorder="1" applyAlignment="1">
      <alignment horizontal="center" wrapText="1"/>
    </xf>
    <xf numFmtId="0" fontId="0" fillId="0" borderId="72" xfId="0" applyBorder="1" applyAlignment="1">
      <alignment horizontal="center"/>
    </xf>
    <xf numFmtId="0" fontId="0" fillId="0" borderId="71" xfId="0" applyBorder="1"/>
    <xf numFmtId="0" fontId="0" fillId="0" borderId="71" xfId="0" applyBorder="1" applyAlignment="1">
      <alignment horizontal="center"/>
    </xf>
    <xf numFmtId="0" fontId="0" fillId="0" borderId="65" xfId="0" quotePrefix="1" applyBorder="1" applyAlignment="1">
      <alignment horizontal="center"/>
    </xf>
    <xf numFmtId="0" fontId="0" fillId="0" borderId="73" xfId="0" applyBorder="1"/>
    <xf numFmtId="0" fontId="0" fillId="0" borderId="45" xfId="0" applyBorder="1"/>
    <xf numFmtId="0" fontId="0" fillId="0" borderId="74" xfId="0" applyBorder="1"/>
    <xf numFmtId="0" fontId="0" fillId="4" borderId="65" xfId="0" applyFill="1" applyBorder="1" applyAlignment="1">
      <alignment horizontal="center"/>
    </xf>
    <xf numFmtId="0" fontId="0" fillId="0" borderId="0" xfId="0" applyAlignment="1">
      <alignment horizontal="center"/>
    </xf>
    <xf numFmtId="0" fontId="0" fillId="0" borderId="0" xfId="0" applyAlignment="1">
      <alignment wrapText="1"/>
    </xf>
    <xf numFmtId="0" fontId="0" fillId="4" borderId="1" xfId="0" quotePrefix="1" applyFill="1" applyBorder="1"/>
    <xf numFmtId="0" fontId="0" fillId="4" borderId="8" xfId="0" applyFill="1" applyBorder="1"/>
    <xf numFmtId="0" fontId="0" fillId="4" borderId="9" xfId="0" quotePrefix="1" applyFill="1" applyBorder="1"/>
    <xf numFmtId="0" fontId="0" fillId="4" borderId="11" xfId="0" applyFill="1" applyBorder="1"/>
    <xf numFmtId="0" fontId="0" fillId="4" borderId="13" xfId="0" applyFill="1" applyBorder="1"/>
    <xf numFmtId="0" fontId="0" fillId="4" borderId="14" xfId="0" quotePrefix="1" applyFill="1" applyBorder="1"/>
    <xf numFmtId="0" fontId="0" fillId="4" borderId="30" xfId="0" applyFill="1" applyBorder="1"/>
    <xf numFmtId="0" fontId="0" fillId="4" borderId="27" xfId="0" applyFill="1" applyBorder="1"/>
    <xf numFmtId="0" fontId="0" fillId="4" borderId="27" xfId="0" quotePrefix="1" applyFill="1" applyBorder="1"/>
    <xf numFmtId="0" fontId="0" fillId="4" borderId="31" xfId="0" applyFill="1" applyBorder="1"/>
    <xf numFmtId="0" fontId="0" fillId="4" borderId="2" xfId="0" applyFill="1" applyBorder="1"/>
    <xf numFmtId="0" fontId="0" fillId="3" borderId="31" xfId="0" applyFill="1" applyBorder="1"/>
    <xf numFmtId="0" fontId="0" fillId="3" borderId="1" xfId="0" applyFill="1" applyBorder="1" applyAlignment="1">
      <alignment horizontal="left" vertical="center" wrapText="1"/>
    </xf>
    <xf numFmtId="0" fontId="0" fillId="3" borderId="1" xfId="0" applyFill="1" applyBorder="1" applyAlignment="1">
      <alignment vertical="center" wrapText="1"/>
    </xf>
    <xf numFmtId="15" fontId="0" fillId="0" borderId="1" xfId="0" applyNumberFormat="1" applyBorder="1" applyAlignment="1">
      <alignment wrapText="1"/>
    </xf>
    <xf numFmtId="16" fontId="0" fillId="0" borderId="1" xfId="0" applyNumberFormat="1" applyBorder="1"/>
    <xf numFmtId="0" fontId="0" fillId="8" borderId="23" xfId="0" applyFill="1" applyBorder="1"/>
    <xf numFmtId="0" fontId="0" fillId="0" borderId="3" xfId="0" applyBorder="1"/>
    <xf numFmtId="0" fontId="0" fillId="8" borderId="6" xfId="0" applyFill="1" applyBorder="1"/>
    <xf numFmtId="17" fontId="0" fillId="0" borderId="0" xfId="0" quotePrefix="1" applyNumberFormat="1"/>
    <xf numFmtId="0" fontId="0" fillId="0" borderId="8" xfId="0" applyBorder="1"/>
    <xf numFmtId="0" fontId="0" fillId="0" borderId="2" xfId="0" applyBorder="1" applyAlignment="1">
      <alignment wrapText="1"/>
    </xf>
    <xf numFmtId="0" fontId="2" fillId="0" borderId="27" xfId="0" applyFont="1" applyBorder="1" applyAlignment="1">
      <alignment wrapText="1"/>
    </xf>
    <xf numFmtId="0" fontId="9" fillId="0" borderId="1" xfId="0" applyFont="1" applyBorder="1" applyAlignment="1">
      <alignment wrapText="1"/>
    </xf>
    <xf numFmtId="0" fontId="9" fillId="0" borderId="1" xfId="0" applyFont="1" applyBorder="1"/>
    <xf numFmtId="0" fontId="0" fillId="7" borderId="49" xfId="0" applyFill="1" applyBorder="1"/>
    <xf numFmtId="14" fontId="0" fillId="0" borderId="1" xfId="0" applyNumberFormat="1" applyBorder="1"/>
    <xf numFmtId="15" fontId="0" fillId="2" borderId="64" xfId="0" applyNumberFormat="1" applyFill="1" applyBorder="1"/>
    <xf numFmtId="15" fontId="0" fillId="7" borderId="1" xfId="0" applyNumberFormat="1" applyFill="1" applyBorder="1"/>
    <xf numFmtId="15" fontId="0" fillId="7" borderId="1" xfId="0" applyNumberFormat="1" applyFill="1" applyBorder="1" applyAlignment="1">
      <alignment wrapText="1"/>
    </xf>
    <xf numFmtId="0" fontId="0" fillId="7" borderId="35" xfId="0" applyFill="1" applyBorder="1"/>
    <xf numFmtId="14" fontId="0" fillId="7" borderId="1" xfId="0" applyNumberFormat="1" applyFill="1" applyBorder="1"/>
    <xf numFmtId="15" fontId="0" fillId="7" borderId="0" xfId="0" applyNumberFormat="1" applyFill="1"/>
    <xf numFmtId="0" fontId="0" fillId="7" borderId="23" xfId="0" applyFill="1" applyBorder="1"/>
    <xf numFmtId="0" fontId="0" fillId="7" borderId="2" xfId="0" applyFill="1" applyBorder="1"/>
    <xf numFmtId="15" fontId="0" fillId="7" borderId="64" xfId="0" applyNumberFormat="1" applyFill="1" applyBorder="1"/>
    <xf numFmtId="15" fontId="0" fillId="2" borderId="1" xfId="0" applyNumberFormat="1" applyFill="1" applyBorder="1" applyAlignment="1">
      <alignment wrapText="1"/>
    </xf>
    <xf numFmtId="15" fontId="0" fillId="3" borderId="64" xfId="0" applyNumberFormat="1" applyFill="1" applyBorder="1"/>
    <xf numFmtId="16" fontId="0" fillId="7" borderId="1" xfId="0" applyNumberFormat="1" applyFill="1" applyBorder="1"/>
    <xf numFmtId="17" fontId="0" fillId="0" borderId="28" xfId="0" applyNumberFormat="1" applyBorder="1"/>
    <xf numFmtId="17" fontId="0" fillId="0" borderId="22" xfId="0" applyNumberFormat="1" applyBorder="1"/>
    <xf numFmtId="0" fontId="0" fillId="0" borderId="19" xfId="0" applyBorder="1" applyAlignment="1">
      <alignment wrapText="1"/>
    </xf>
    <xf numFmtId="15" fontId="0" fillId="3" borderId="1" xfId="0" applyNumberFormat="1" applyFill="1" applyBorder="1" applyAlignment="1">
      <alignment wrapText="1"/>
    </xf>
    <xf numFmtId="0" fontId="0" fillId="0" borderId="18" xfId="0" applyBorder="1" applyAlignment="1">
      <alignment wrapText="1"/>
    </xf>
    <xf numFmtId="0" fontId="9" fillId="3" borderId="18" xfId="0" applyFont="1" applyFill="1" applyBorder="1" applyAlignment="1">
      <alignment wrapText="1"/>
    </xf>
    <xf numFmtId="16" fontId="0" fillId="3" borderId="1" xfId="0" applyNumberFormat="1" applyFill="1" applyBorder="1"/>
    <xf numFmtId="0" fontId="1" fillId="7" borderId="1" xfId="0" applyFont="1" applyFill="1" applyBorder="1"/>
    <xf numFmtId="16" fontId="0" fillId="3" borderId="2" xfId="0" applyNumberFormat="1" applyFill="1" applyBorder="1"/>
    <xf numFmtId="16" fontId="0" fillId="2" borderId="1" xfId="0" applyNumberFormat="1" applyFill="1" applyBorder="1"/>
    <xf numFmtId="16" fontId="0" fillId="7" borderId="2" xfId="0" applyNumberFormat="1" applyFill="1" applyBorder="1"/>
    <xf numFmtId="15" fontId="1" fillId="2" borderId="1" xfId="0" applyNumberFormat="1" applyFont="1" applyFill="1" applyBorder="1"/>
    <xf numFmtId="16" fontId="1" fillId="3" borderId="1" xfId="0" applyNumberFormat="1" applyFont="1" applyFill="1" applyBorder="1"/>
    <xf numFmtId="0" fontId="0" fillId="7" borderId="27" xfId="0" applyFill="1" applyBorder="1"/>
    <xf numFmtId="16" fontId="1" fillId="0" borderId="1" xfId="0" applyNumberFormat="1" applyFont="1" applyBorder="1"/>
    <xf numFmtId="0" fontId="19" fillId="3" borderId="0" xfId="0" applyFont="1" applyFill="1"/>
    <xf numFmtId="0" fontId="1" fillId="7" borderId="0" xfId="0" applyFont="1" applyFill="1"/>
    <xf numFmtId="17" fontId="0" fillId="0" borderId="9" xfId="0" quotePrefix="1" applyNumberFormat="1" applyBorder="1"/>
    <xf numFmtId="0" fontId="0" fillId="0" borderId="13" xfId="0" applyBorder="1" applyAlignment="1">
      <alignment wrapText="1"/>
    </xf>
    <xf numFmtId="15" fontId="0" fillId="0" borderId="14" xfId="0" applyNumberFormat="1" applyBorder="1"/>
    <xf numFmtId="0" fontId="1" fillId="9" borderId="8" xfId="0" applyFont="1" applyFill="1" applyBorder="1"/>
    <xf numFmtId="0" fontId="1" fillId="9" borderId="9" xfId="0" applyFont="1" applyFill="1" applyBorder="1" applyAlignment="1">
      <alignment wrapText="1"/>
    </xf>
    <xf numFmtId="0" fontId="1" fillId="9" borderId="10" xfId="0" applyFont="1" applyFill="1" applyBorder="1"/>
    <xf numFmtId="0" fontId="0" fillId="7" borderId="44" xfId="0" applyFill="1" applyBorder="1"/>
    <xf numFmtId="0" fontId="0" fillId="7" borderId="46" xfId="0" applyFill="1" applyBorder="1"/>
    <xf numFmtId="17" fontId="0" fillId="0" borderId="27" xfId="0" applyNumberFormat="1" applyBorder="1"/>
    <xf numFmtId="0" fontId="9" fillId="3" borderId="1" xfId="0" applyFont="1" applyFill="1" applyBorder="1"/>
    <xf numFmtId="0" fontId="0" fillId="10" borderId="1" xfId="0" applyFill="1" applyBorder="1"/>
    <xf numFmtId="0" fontId="0" fillId="10" borderId="1" xfId="0" applyFill="1" applyBorder="1" applyAlignment="1">
      <alignment wrapText="1"/>
    </xf>
    <xf numFmtId="0" fontId="1" fillId="4" borderId="1" xfId="0" applyFont="1" applyFill="1" applyBorder="1" applyAlignment="1">
      <alignment wrapText="1"/>
    </xf>
    <xf numFmtId="0" fontId="15" fillId="0" borderId="0" xfId="0" applyFont="1"/>
    <xf numFmtId="0" fontId="1" fillId="4" borderId="1" xfId="0" applyFont="1" applyFill="1" applyBorder="1"/>
    <xf numFmtId="0" fontId="1" fillId="0" borderId="27" xfId="0" applyFont="1" applyBorder="1" applyAlignment="1">
      <alignment wrapText="1"/>
    </xf>
    <xf numFmtId="0" fontId="0" fillId="4" borderId="27" xfId="0" applyFill="1" applyBorder="1" applyAlignment="1">
      <alignment wrapText="1"/>
    </xf>
    <xf numFmtId="0" fontId="0" fillId="0" borderId="27" xfId="0" applyBorder="1" applyAlignment="1">
      <alignment horizontal="center" vertical="center" wrapText="1"/>
    </xf>
    <xf numFmtId="0" fontId="0" fillId="0" borderId="23" xfId="0" applyBorder="1" applyAlignment="1">
      <alignment horizontal="center" vertical="center" wrapText="1"/>
    </xf>
    <xf numFmtId="0" fontId="0" fillId="0" borderId="1" xfId="0" applyBorder="1" applyAlignment="1">
      <alignment horizontal="center"/>
    </xf>
    <xf numFmtId="0" fontId="0" fillId="5" borderId="1" xfId="0" applyFill="1" applyBorder="1" applyAlignment="1">
      <alignment wrapText="1"/>
    </xf>
    <xf numFmtId="0" fontId="1" fillId="9" borderId="48" xfId="0" applyFont="1" applyFill="1" applyBorder="1" applyAlignment="1">
      <alignment wrapText="1"/>
    </xf>
    <xf numFmtId="15" fontId="0" fillId="0" borderId="50" xfId="0" applyNumberFormat="1" applyBorder="1"/>
    <xf numFmtId="0" fontId="0" fillId="0" borderId="2" xfId="0" applyBorder="1" applyAlignment="1">
      <alignment horizontal="center" vertical="center" wrapText="1"/>
    </xf>
    <xf numFmtId="16" fontId="1" fillId="0" borderId="1" xfId="0" applyNumberFormat="1" applyFont="1" applyBorder="1" applyAlignment="1">
      <alignment wrapText="1"/>
    </xf>
    <xf numFmtId="0" fontId="0" fillId="0" borderId="14" xfId="0" quotePrefix="1" applyBorder="1"/>
    <xf numFmtId="15" fontId="0" fillId="0" borderId="23" xfId="0" applyNumberFormat="1" applyBorder="1"/>
    <xf numFmtId="0" fontId="20" fillId="3" borderId="0" xfId="0" applyFont="1" applyFill="1"/>
    <xf numFmtId="0" fontId="21" fillId="3" borderId="0" xfId="0" applyFont="1" applyFill="1"/>
    <xf numFmtId="0" fontId="23" fillId="0" borderId="0" xfId="0" applyFont="1" applyAlignment="1">
      <alignment vertical="center" wrapText="1"/>
    </xf>
    <xf numFmtId="0" fontId="0" fillId="0" borderId="0" xfId="0" applyAlignment="1">
      <alignment vertical="center" wrapText="1"/>
    </xf>
    <xf numFmtId="0" fontId="22" fillId="0" borderId="0" xfId="0" applyFont="1" applyAlignment="1">
      <alignment vertical="center" wrapText="1"/>
    </xf>
    <xf numFmtId="0" fontId="0" fillId="6" borderId="0" xfId="0" applyFill="1" applyAlignment="1">
      <alignment vertical="center" wrapText="1"/>
    </xf>
    <xf numFmtId="0" fontId="23" fillId="6" borderId="0" xfId="0" applyFont="1" applyFill="1" applyAlignment="1">
      <alignment vertical="center" wrapText="1"/>
    </xf>
    <xf numFmtId="0" fontId="22" fillId="6" borderId="0" xfId="0" applyFont="1" applyFill="1" applyAlignment="1">
      <alignment vertical="center" wrapText="1"/>
    </xf>
    <xf numFmtId="0" fontId="4" fillId="0" borderId="0" xfId="0" applyFont="1" applyAlignment="1">
      <alignment vertical="center" wrapText="1"/>
    </xf>
    <xf numFmtId="0" fontId="25" fillId="0" borderId="77" xfId="0" applyFont="1" applyBorder="1" applyAlignment="1">
      <alignment horizontal="left" vertical="center" wrapText="1" indent="2"/>
    </xf>
    <xf numFmtId="0" fontId="4" fillId="0" borderId="0" xfId="0" applyFont="1" applyAlignment="1">
      <alignment horizontal="left" vertical="center" wrapText="1" indent="2"/>
    </xf>
    <xf numFmtId="0" fontId="4" fillId="0" borderId="0" xfId="0" applyFont="1" applyAlignment="1">
      <alignment wrapText="1"/>
    </xf>
    <xf numFmtId="0" fontId="1" fillId="0" borderId="1" xfId="0" applyFont="1" applyBorder="1" applyAlignment="1">
      <alignment horizontal="center" vertical="top" wrapText="1"/>
    </xf>
    <xf numFmtId="0" fontId="4" fillId="0" borderId="1" xfId="0" applyFont="1" applyBorder="1" applyAlignment="1">
      <alignment wrapText="1"/>
    </xf>
    <xf numFmtId="0" fontId="0" fillId="0" borderId="78" xfId="0" applyBorder="1"/>
    <xf numFmtId="0" fontId="0" fillId="0" borderId="79" xfId="0" applyBorder="1"/>
    <xf numFmtId="0" fontId="0" fillId="0" borderId="80" xfId="0" applyBorder="1"/>
    <xf numFmtId="16" fontId="1" fillId="0" borderId="1" xfId="0" quotePrefix="1" applyNumberFormat="1" applyFont="1" applyBorder="1" applyAlignment="1">
      <alignment wrapText="1"/>
    </xf>
    <xf numFmtId="15" fontId="0" fillId="0" borderId="78" xfId="0" applyNumberFormat="1" applyBorder="1" applyAlignment="1">
      <alignment vertical="center"/>
    </xf>
    <xf numFmtId="0" fontId="0" fillId="0" borderId="79" xfId="0" applyBorder="1" applyAlignment="1">
      <alignment vertical="center"/>
    </xf>
    <xf numFmtId="0" fontId="0" fillId="0" borderId="80" xfId="0" applyBorder="1" applyAlignment="1">
      <alignment vertical="center"/>
    </xf>
    <xf numFmtId="0" fontId="0" fillId="0" borderId="79" xfId="0" applyBorder="1" applyAlignment="1">
      <alignment wrapText="1"/>
    </xf>
    <xf numFmtId="17" fontId="0" fillId="0" borderId="79" xfId="0" quotePrefix="1" applyNumberFormat="1" applyBorder="1"/>
    <xf numFmtId="0" fontId="26" fillId="3" borderId="0" xfId="0" applyFont="1" applyFill="1"/>
    <xf numFmtId="0" fontId="0" fillId="0" borderId="1" xfId="0" applyBorder="1"/>
    <xf numFmtId="0" fontId="0" fillId="0" borderId="1" xfId="0" applyBorder="1"/>
    <xf numFmtId="0" fontId="0" fillId="3" borderId="0" xfId="0" applyFont="1" applyFill="1"/>
    <xf numFmtId="0" fontId="0" fillId="0" borderId="1" xfId="0" applyBorder="1"/>
    <xf numFmtId="0" fontId="0" fillId="0" borderId="1" xfId="0" applyBorder="1"/>
    <xf numFmtId="0" fontId="0" fillId="0" borderId="1" xfId="0" applyBorder="1"/>
    <xf numFmtId="17" fontId="0" fillId="0" borderId="80" xfId="0" quotePrefix="1" applyNumberFormat="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11" borderId="1" xfId="0" applyFill="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80" xfId="0" applyBorder="1" applyAlignment="1">
      <alignment wrapText="1"/>
    </xf>
    <xf numFmtId="0" fontId="0" fillId="0" borderId="1" xfId="0" applyBorder="1"/>
    <xf numFmtId="0" fontId="0" fillId="0" borderId="84" xfId="0" applyBorder="1"/>
    <xf numFmtId="0" fontId="0" fillId="0" borderId="60" xfId="0" applyBorder="1"/>
    <xf numFmtId="0" fontId="0" fillId="0" borderId="85" xfId="0" applyBorder="1"/>
    <xf numFmtId="0" fontId="0" fillId="0" borderId="1" xfId="0" applyBorder="1"/>
    <xf numFmtId="0" fontId="0" fillId="0" borderId="1" xfId="0" applyBorder="1"/>
    <xf numFmtId="0" fontId="0" fillId="0" borderId="1" xfId="0" applyBorder="1"/>
    <xf numFmtId="0" fontId="0" fillId="0" borderId="79" xfId="0" quotePrefix="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27" fillId="0" borderId="0" xfId="1"/>
    <xf numFmtId="0" fontId="0" fillId="0" borderId="1" xfId="0" applyBorder="1"/>
    <xf numFmtId="0" fontId="0" fillId="0" borderId="1" xfId="0" applyBorder="1" applyAlignment="1">
      <alignment wrapText="1"/>
    </xf>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4" xfId="0" applyBorder="1"/>
    <xf numFmtId="0" fontId="0" fillId="0" borderId="1" xfId="0" applyBorder="1" applyAlignment="1">
      <alignment horizontal="center"/>
    </xf>
    <xf numFmtId="0" fontId="1" fillId="0" borderId="1" xfId="0" applyFont="1" applyFill="1" applyBorder="1" applyAlignment="1">
      <alignment horizontal="center"/>
    </xf>
    <xf numFmtId="0" fontId="0" fillId="0" borderId="9" xfId="0" applyBorder="1"/>
    <xf numFmtId="0" fontId="0" fillId="0" borderId="1" xfId="0" applyBorder="1"/>
    <xf numFmtId="0" fontId="0" fillId="0" borderId="11" xfId="0" applyBorder="1"/>
    <xf numFmtId="0" fontId="0" fillId="0" borderId="1" xfId="0" applyBorder="1" applyAlignment="1">
      <alignment horizontal="center"/>
    </xf>
    <xf numFmtId="0" fontId="0" fillId="0" borderId="27" xfId="0" applyBorder="1" applyAlignment="1">
      <alignment horizontal="center"/>
    </xf>
    <xf numFmtId="0" fontId="1" fillId="0" borderId="27" xfId="0" applyFont="1" applyBorder="1" applyAlignment="1">
      <alignment horizontal="center"/>
    </xf>
    <xf numFmtId="0" fontId="0" fillId="0" borderId="2" xfId="0" applyBorder="1" applyAlignment="1">
      <alignment horizontal="center"/>
    </xf>
    <xf numFmtId="0" fontId="1" fillId="0" borderId="2" xfId="0" applyFont="1" applyFill="1" applyBorder="1" applyAlignment="1">
      <alignment horizontal="center"/>
    </xf>
    <xf numFmtId="0" fontId="1" fillId="0" borderId="12" xfId="0" applyFont="1" applyBorder="1"/>
    <xf numFmtId="0" fontId="0" fillId="0" borderId="14" xfId="0" applyBorder="1" applyAlignment="1">
      <alignment horizontal="center"/>
    </xf>
    <xf numFmtId="0" fontId="1" fillId="0" borderId="14" xfId="0" applyFont="1" applyFill="1" applyBorder="1" applyAlignment="1">
      <alignment horizontal="center"/>
    </xf>
    <xf numFmtId="0" fontId="1" fillId="0" borderId="15" xfId="0" applyFont="1" applyBorder="1"/>
    <xf numFmtId="0" fontId="1" fillId="4" borderId="1" xfId="0" applyFont="1" applyFill="1" applyBorder="1" applyAlignment="1">
      <alignment horizontal="center"/>
    </xf>
    <xf numFmtId="0" fontId="0" fillId="0" borderId="1" xfId="0" applyBorder="1"/>
    <xf numFmtId="0" fontId="1" fillId="0" borderId="8" xfId="0" applyFont="1" applyBorder="1"/>
    <xf numFmtId="0" fontId="1" fillId="4" borderId="9" xfId="0" applyFont="1" applyFill="1" applyBorder="1"/>
    <xf numFmtId="0" fontId="1" fillId="0" borderId="9" xfId="0" applyFont="1" applyBorder="1" applyAlignment="1">
      <alignment horizontal="center"/>
    </xf>
    <xf numFmtId="0" fontId="1" fillId="4" borderId="12" xfId="0" applyFont="1" applyFill="1" applyBorder="1" applyAlignment="1">
      <alignment horizontal="center"/>
    </xf>
    <xf numFmtId="0" fontId="0" fillId="4" borderId="19" xfId="0" applyFill="1" applyBorder="1" applyAlignment="1">
      <alignment horizontal="center"/>
    </xf>
    <xf numFmtId="0" fontId="1" fillId="4" borderId="19" xfId="0" applyFont="1" applyFill="1" applyBorder="1" applyAlignment="1">
      <alignment horizontal="center"/>
    </xf>
    <xf numFmtId="0" fontId="1" fillId="4" borderId="59" xfId="0" applyFont="1" applyFill="1" applyBorder="1"/>
    <xf numFmtId="0" fontId="1" fillId="0" borderId="43" xfId="0" applyFont="1" applyBorder="1"/>
    <xf numFmtId="0" fontId="0" fillId="0" borderId="42" xfId="0" applyBorder="1" applyAlignment="1">
      <alignment horizontal="center"/>
    </xf>
    <xf numFmtId="0" fontId="0" fillId="0" borderId="43" xfId="0" applyBorder="1" applyAlignment="1">
      <alignment horizontal="center"/>
    </xf>
    <xf numFmtId="0" fontId="0" fillId="0" borderId="11" xfId="0" applyBorder="1" applyAlignment="1">
      <alignment horizontal="center"/>
    </xf>
    <xf numFmtId="0" fontId="0" fillId="0" borderId="19" xfId="0" applyBorder="1" applyAlignment="1">
      <alignment horizontal="center"/>
    </xf>
    <xf numFmtId="0" fontId="0" fillId="0" borderId="59"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1" xfId="0" applyBorder="1" applyAlignment="1">
      <alignment horizontal="center"/>
    </xf>
    <xf numFmtId="0" fontId="0" fillId="4" borderId="23" xfId="0" applyFill="1" applyBorder="1" applyAlignment="1">
      <alignment horizontal="center"/>
    </xf>
    <xf numFmtId="0" fontId="1" fillId="4" borderId="23" xfId="0" applyFont="1" applyFill="1" applyBorder="1" applyAlignment="1">
      <alignment horizontal="center"/>
    </xf>
    <xf numFmtId="0" fontId="1" fillId="4" borderId="26" xfId="0" applyFont="1" applyFill="1" applyBorder="1"/>
    <xf numFmtId="0" fontId="0" fillId="0" borderId="11" xfId="0" applyBorder="1"/>
    <xf numFmtId="0" fontId="0" fillId="0" borderId="9" xfId="0" applyBorder="1"/>
    <xf numFmtId="0" fontId="0" fillId="0" borderId="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 xfId="0" applyBorder="1"/>
    <xf numFmtId="0" fontId="0" fillId="0" borderId="1" xfId="0" applyBorder="1"/>
    <xf numFmtId="0" fontId="0" fillId="0" borderId="1" xfId="0" applyBorder="1"/>
    <xf numFmtId="0" fontId="0" fillId="12" borderId="79" xfId="0" applyFill="1" applyBorder="1" applyAlignment="1">
      <alignment wrapText="1"/>
    </xf>
    <xf numFmtId="0" fontId="0" fillId="0" borderId="78" xfId="0" applyFill="1" applyBorder="1"/>
    <xf numFmtId="0" fontId="0" fillId="0" borderId="79" xfId="0" applyFill="1" applyBorder="1" applyAlignment="1">
      <alignment wrapText="1"/>
    </xf>
    <xf numFmtId="0" fontId="0" fillId="0" borderId="79" xfId="0" applyFill="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3" borderId="0" xfId="0" applyFill="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39" xfId="0" applyFill="1" applyBorder="1"/>
    <xf numFmtId="0" fontId="0" fillId="0" borderId="38" xfId="0" applyFill="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60" xfId="0" applyFill="1" applyBorder="1"/>
    <xf numFmtId="0" fontId="0" fillId="0" borderId="22" xfId="0" applyBorder="1" applyAlignment="1">
      <alignment vertical="center" wrapText="1"/>
    </xf>
    <xf numFmtId="0" fontId="0" fillId="0" borderId="86" xfId="0" applyBorder="1" applyAlignment="1">
      <alignment vertical="center" wrapText="1"/>
    </xf>
    <xf numFmtId="0" fontId="0" fillId="0" borderId="87" xfId="0" applyBorder="1" applyAlignment="1">
      <alignment vertical="center" wrapText="1"/>
    </xf>
    <xf numFmtId="0" fontId="0" fillId="0" borderId="87"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89" xfId="0" applyBorder="1"/>
    <xf numFmtId="0" fontId="0" fillId="0" borderId="90" xfId="0" applyBorder="1" applyAlignment="1">
      <alignment vertical="center" wrapText="1"/>
    </xf>
    <xf numFmtId="0" fontId="0" fillId="0" borderId="88" xfId="0" applyBorder="1"/>
    <xf numFmtId="0" fontId="0" fillId="0" borderId="78" xfId="0" applyFill="1" applyBorder="1" applyAlignment="1">
      <alignment vertical="center" wrapText="1"/>
    </xf>
    <xf numFmtId="0" fontId="0" fillId="0" borderId="79" xfId="0" applyFill="1" applyBorder="1" applyAlignment="1">
      <alignment vertical="center" wrapText="1"/>
    </xf>
    <xf numFmtId="17" fontId="0" fillId="0" borderId="79" xfId="0" applyNumberFormat="1" applyFill="1" applyBorder="1"/>
    <xf numFmtId="0" fontId="0" fillId="0" borderId="2" xfId="0" applyBorder="1"/>
    <xf numFmtId="0" fontId="0" fillId="0" borderId="1" xfId="0" applyBorder="1"/>
    <xf numFmtId="0" fontId="0" fillId="0" borderId="14" xfId="0" applyBorder="1"/>
    <xf numFmtId="0" fontId="0" fillId="0" borderId="12" xfId="0" applyBorder="1"/>
    <xf numFmtId="0" fontId="0" fillId="0" borderId="15"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88" xfId="0" applyFill="1" applyBorder="1"/>
    <xf numFmtId="0" fontId="0" fillId="0" borderId="88" xfId="0" applyFill="1" applyBorder="1" applyAlignment="1">
      <alignment vertical="center" wrapText="1"/>
    </xf>
    <xf numFmtId="17" fontId="0" fillId="0" borderId="88" xfId="0" quotePrefix="1" applyNumberFormat="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Fill="1" applyBorder="1"/>
    <xf numFmtId="0" fontId="0" fillId="0" borderId="1" xfId="0" applyFill="1" applyBorder="1" applyAlignment="1">
      <alignment vertical="center" wrapText="1"/>
    </xf>
    <xf numFmtId="0" fontId="0" fillId="0" borderId="9" xfId="0" applyFill="1" applyBorder="1"/>
    <xf numFmtId="0" fontId="0" fillId="0" borderId="9" xfId="0" applyFill="1" applyBorder="1" applyAlignment="1">
      <alignment vertical="center" wrapText="1"/>
    </xf>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27" xfId="0" applyFill="1" applyBorder="1"/>
    <xf numFmtId="0" fontId="0" fillId="0" borderId="27" xfId="0" applyFill="1" applyBorder="1" applyAlignment="1">
      <alignment vertical="center" wrapText="1"/>
    </xf>
    <xf numFmtId="0" fontId="0" fillId="0" borderId="22" xfId="0" applyFill="1" applyBorder="1"/>
    <xf numFmtId="0" fontId="0" fillId="0" borderId="86" xfId="0" applyFill="1" applyBorder="1"/>
    <xf numFmtId="0" fontId="0" fillId="0" borderId="33" xfId="0" applyFill="1" applyBorder="1" applyAlignment="1">
      <alignment vertical="center" wrapText="1"/>
    </xf>
    <xf numFmtId="0" fontId="0" fillId="0" borderId="41" xfId="0" applyFill="1" applyBorder="1"/>
    <xf numFmtId="0" fontId="0" fillId="0" borderId="87" xfId="0" applyFill="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0" xfId="0" applyBorder="1"/>
    <xf numFmtId="0" fontId="0" fillId="0" borderId="90" xfId="0" applyBorder="1"/>
    <xf numFmtId="0" fontId="0" fillId="0" borderId="0" xfId="0" applyFill="1" applyBorder="1"/>
    <xf numFmtId="0" fontId="0" fillId="0" borderId="1" xfId="0" applyBorder="1"/>
    <xf numFmtId="0" fontId="0" fillId="0" borderId="79" xfId="0" quotePrefix="1" applyFill="1" applyBorder="1"/>
    <xf numFmtId="0" fontId="0" fillId="0" borderId="1" xfId="0" applyBorder="1"/>
    <xf numFmtId="0" fontId="0" fillId="0" borderId="1" xfId="0" applyBorder="1"/>
    <xf numFmtId="15" fontId="0" fillId="3" borderId="1" xfId="0" quotePrefix="1" applyNumberFormat="1" applyFill="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15" fontId="1" fillId="0" borderId="8" xfId="0" applyNumberFormat="1"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15" fontId="0" fillId="0" borderId="38" xfId="0" applyNumberFormat="1"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5" fontId="0" fillId="0" borderId="3" xfId="0" applyNumberFormat="1" applyBorder="1" applyAlignment="1">
      <alignment horizontal="center" vertical="center" wrapText="1"/>
    </xf>
    <xf numFmtId="0" fontId="0" fillId="0" borderId="4" xfId="0" applyBorder="1" applyAlignment="1">
      <alignment horizontal="center" vertical="center" wrapText="1"/>
    </xf>
    <xf numFmtId="15" fontId="0" fillId="0" borderId="8" xfId="0" applyNumberFormat="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15" fontId="0" fillId="0" borderId="8" xfId="0" applyNumberFormat="1" applyBorder="1" applyAlignment="1">
      <alignment wrapText="1"/>
    </xf>
    <xf numFmtId="0" fontId="0" fillId="0" borderId="11" xfId="0" applyBorder="1" applyAlignment="1">
      <alignment wrapText="1"/>
    </xf>
    <xf numFmtId="0" fontId="0" fillId="0" borderId="30" xfId="0" applyBorder="1" applyAlignment="1">
      <alignment wrapText="1"/>
    </xf>
    <xf numFmtId="0" fontId="0" fillId="0" borderId="57" xfId="0" applyBorder="1" applyAlignment="1">
      <alignment horizontal="center" vertical="center" wrapText="1"/>
    </xf>
    <xf numFmtId="15" fontId="0" fillId="0" borderId="20" xfId="0" applyNumberFormat="1" applyBorder="1" applyAlignment="1">
      <alignment horizontal="center" vertical="center" wrapText="1"/>
    </xf>
    <xf numFmtId="0" fontId="0" fillId="0" borderId="25" xfId="0" applyBorder="1" applyAlignment="1">
      <alignment horizontal="center" vertical="center" wrapText="1"/>
    </xf>
    <xf numFmtId="0" fontId="0" fillId="0" borderId="21" xfId="0" applyBorder="1" applyAlignment="1">
      <alignment horizontal="center" vertical="center" wrapText="1"/>
    </xf>
    <xf numFmtId="15" fontId="0" fillId="0" borderId="3" xfId="0" applyNumberFormat="1" applyBorder="1" applyAlignment="1">
      <alignment horizontal="center" vertical="center"/>
    </xf>
    <xf numFmtId="0" fontId="0" fillId="0" borderId="4" xfId="0" applyBorder="1" applyAlignment="1">
      <alignment horizontal="center" vertical="center"/>
    </xf>
    <xf numFmtId="15" fontId="1" fillId="0" borderId="3" xfId="0" applyNumberFormat="1" applyFont="1" applyBorder="1" applyAlignment="1">
      <alignment horizontal="center" vertical="center"/>
    </xf>
    <xf numFmtId="0" fontId="1" fillId="0" borderId="4" xfId="0" applyFont="1" applyBorder="1" applyAlignment="1">
      <alignment horizontal="center" vertical="center"/>
    </xf>
    <xf numFmtId="0" fontId="0" fillId="2" borderId="0" xfId="0" applyFill="1" applyAlignment="1">
      <alignment horizontal="center" vertical="center" wrapText="1"/>
    </xf>
    <xf numFmtId="0" fontId="0" fillId="0" borderId="0" xfId="0" applyAlignment="1">
      <alignment horizontal="center" vertical="center" wrapText="1"/>
    </xf>
    <xf numFmtId="14" fontId="0" fillId="3" borderId="33" xfId="0" applyNumberFormat="1" applyFill="1" applyBorder="1" applyAlignment="1">
      <alignment horizontal="center" vertical="center" wrapText="1"/>
    </xf>
    <xf numFmtId="0" fontId="0" fillId="0" borderId="32" xfId="0" applyBorder="1" applyAlignment="1">
      <alignment horizontal="center" vertical="center" wrapText="1"/>
    </xf>
    <xf numFmtId="14" fontId="0" fillId="3" borderId="38" xfId="0" applyNumberForma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wrapText="1"/>
    </xf>
    <xf numFmtId="0" fontId="0" fillId="0" borderId="75" xfId="0" applyBorder="1"/>
    <xf numFmtId="0" fontId="0" fillId="0" borderId="76" xfId="0" applyBorder="1"/>
    <xf numFmtId="0" fontId="0" fillId="0" borderId="45" xfId="0" applyBorder="1" applyAlignment="1">
      <alignment horizontal="center"/>
    </xf>
    <xf numFmtId="0" fontId="0" fillId="0" borderId="58" xfId="0" applyBorder="1" applyAlignment="1">
      <alignment horizontal="center"/>
    </xf>
    <xf numFmtId="0" fontId="0" fillId="0" borderId="74" xfId="0" applyBorder="1" applyAlignment="1">
      <alignment horizontal="center"/>
    </xf>
    <xf numFmtId="0" fontId="0" fillId="0" borderId="72"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0" fillId="0" borderId="71" xfId="0" applyBorder="1" applyAlignment="1">
      <alignment horizontal="center"/>
    </xf>
    <xf numFmtId="0" fontId="0" fillId="0" borderId="68" xfId="0" applyBorder="1" applyAlignment="1">
      <alignment horizontal="center"/>
    </xf>
    <xf numFmtId="0" fontId="0" fillId="0" borderId="65"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3" borderId="27" xfId="0" applyFill="1" applyBorder="1" applyAlignment="1">
      <alignment textRotation="90"/>
    </xf>
    <xf numFmtId="0" fontId="0" fillId="0" borderId="23" xfId="0" applyBorder="1" applyAlignment="1">
      <alignment textRotation="90"/>
    </xf>
    <xf numFmtId="0" fontId="0" fillId="0" borderId="2" xfId="0" applyBorder="1" applyAlignment="1">
      <alignment textRotation="90"/>
    </xf>
    <xf numFmtId="0" fontId="0" fillId="0" borderId="84" xfId="0" applyBorder="1" applyAlignment="1">
      <alignment horizontal="center" vertical="center" wrapText="1"/>
    </xf>
    <xf numFmtId="0" fontId="0" fillId="0" borderId="60" xfId="0" applyBorder="1" applyAlignment="1">
      <alignment horizontal="center" vertical="center" wrapText="1"/>
    </xf>
    <xf numFmtId="0" fontId="0" fillId="0" borderId="85" xfId="0" applyBorder="1" applyAlignment="1">
      <alignment horizontal="center" vertical="center" wrapText="1"/>
    </xf>
    <xf numFmtId="0" fontId="0" fillId="0" borderId="78" xfId="0" applyBorder="1" applyAlignment="1">
      <alignment horizontal="center" vertical="center" wrapText="1"/>
    </xf>
    <xf numFmtId="0" fontId="0" fillId="0" borderId="79" xfId="0" applyBorder="1" applyAlignment="1">
      <alignment horizontal="center" vertical="center" wrapText="1"/>
    </xf>
    <xf numFmtId="0" fontId="0" fillId="0" borderId="80" xfId="0" applyBorder="1" applyAlignment="1">
      <alignment horizontal="center" vertical="center" wrapText="1"/>
    </xf>
    <xf numFmtId="15" fontId="0" fillId="0" borderId="78" xfId="0" applyNumberFormat="1" applyBorder="1" applyAlignment="1">
      <alignment horizontal="center" vertical="center" wrapText="1"/>
    </xf>
    <xf numFmtId="0" fontId="0" fillId="0" borderId="81" xfId="0" applyBorder="1" applyAlignment="1">
      <alignment horizontal="center" vertical="center" wrapText="1"/>
    </xf>
    <xf numFmtId="0" fontId="0" fillId="0" borderId="82" xfId="0" applyBorder="1" applyAlignment="1">
      <alignment horizontal="center" vertical="center" wrapText="1"/>
    </xf>
    <xf numFmtId="0" fontId="0" fillId="0" borderId="83" xfId="0" applyBorder="1" applyAlignment="1">
      <alignment horizontal="center" vertical="center" wrapText="1"/>
    </xf>
    <xf numFmtId="0" fontId="0" fillId="0" borderId="88" xfId="0" applyBorder="1" applyAlignment="1">
      <alignment horizontal="center" vertical="center" wrapText="1"/>
    </xf>
    <xf numFmtId="0" fontId="0" fillId="0" borderId="2" xfId="0" applyBorder="1"/>
    <xf numFmtId="0" fontId="0" fillId="0" borderId="1" xfId="0" applyBorder="1"/>
    <xf numFmtId="0" fontId="0" fillId="0" borderId="14" xfId="0" applyBorder="1"/>
    <xf numFmtId="0" fontId="0" fillId="0" borderId="43" xfId="0" applyBorder="1" applyAlignment="1">
      <alignment wrapText="1"/>
    </xf>
    <xf numFmtId="0" fontId="0" fillId="0" borderId="12" xfId="0" applyBorder="1" applyAlignment="1">
      <alignment wrapText="1"/>
    </xf>
    <xf numFmtId="0" fontId="0" fillId="0" borderId="15" xfId="0" applyBorder="1" applyAlignment="1">
      <alignment wrapText="1"/>
    </xf>
    <xf numFmtId="15" fontId="0" fillId="0" borderId="42" xfId="0" applyNumberFormat="1" applyBorder="1" applyAlignment="1">
      <alignment horizontal="center" vertical="center" wrapText="1"/>
    </xf>
    <xf numFmtId="15" fontId="0" fillId="0" borderId="42" xfId="0" applyNumberFormat="1" applyBorder="1" applyAlignment="1">
      <alignment horizontal="center" vertical="center"/>
    </xf>
    <xf numFmtId="0" fontId="0" fillId="0" borderId="11"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27" xfId="0" applyBorder="1" applyAlignment="1">
      <alignment horizontal="center" vertical="center"/>
    </xf>
    <xf numFmtId="0" fontId="0" fillId="0" borderId="43" xfId="0" applyBorder="1" applyAlignment="1">
      <alignment horizontal="center" vertical="center" wrapText="1"/>
    </xf>
    <xf numFmtId="0" fontId="0" fillId="0" borderId="12" xfId="0" applyBorder="1" applyAlignment="1">
      <alignment horizontal="center" vertical="center" wrapText="1"/>
    </xf>
    <xf numFmtId="0" fontId="0" fillId="0" borderId="31" xfId="0" applyBorder="1" applyAlignment="1">
      <alignment horizontal="center" vertical="center" wrapText="1"/>
    </xf>
    <xf numFmtId="0" fontId="0" fillId="0" borderId="23"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0" fillId="0" borderId="27" xfId="0" applyBorder="1" applyAlignment="1">
      <alignment horizontal="center" vertical="center" wrapText="1"/>
    </xf>
    <xf numFmtId="0" fontId="0" fillId="0" borderId="10" xfId="0" applyBorder="1" applyAlignment="1">
      <alignment horizontal="center" vertical="center" wrapText="1"/>
    </xf>
    <xf numFmtId="15" fontId="0" fillId="0" borderId="8" xfId="0" applyNumberFormat="1"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wrapText="1"/>
    </xf>
    <xf numFmtId="0" fontId="0" fillId="0" borderId="30" xfId="0" applyBorder="1" applyAlignment="1">
      <alignment horizontal="center" vertical="center" wrapText="1"/>
    </xf>
    <xf numFmtId="0" fontId="0" fillId="0" borderId="7" xfId="0" applyBorder="1" applyAlignment="1">
      <alignment horizontal="center" vertical="center" wrapText="1"/>
    </xf>
    <xf numFmtId="0" fontId="0" fillId="0" borderId="26" xfId="0" applyBorder="1" applyAlignment="1">
      <alignment horizontal="center" vertical="center" wrapText="1"/>
    </xf>
    <xf numFmtId="0" fontId="0" fillId="0" borderId="33" xfId="0" applyBorder="1" applyAlignment="1">
      <alignment horizontal="center" vertical="center" wrapText="1"/>
    </xf>
    <xf numFmtId="0" fontId="0" fillId="0" borderId="41" xfId="0" applyBorder="1" applyAlignment="1">
      <alignment horizontal="center" vertical="center" wrapText="1"/>
    </xf>
    <xf numFmtId="0" fontId="0" fillId="0" borderId="18" xfId="0" applyBorder="1" applyAlignment="1">
      <alignment horizontal="center" vertical="center" wrapText="1"/>
    </xf>
    <xf numFmtId="15" fontId="0" fillId="0" borderId="10" xfId="0" applyNumberFormat="1" applyBorder="1" applyAlignment="1">
      <alignment horizontal="center" vertical="center" wrapText="1"/>
    </xf>
    <xf numFmtId="15" fontId="0" fillId="0" borderId="9" xfId="0" applyNumberFormat="1" applyBorder="1" applyAlignment="1">
      <alignment horizontal="center" vertical="center" wrapText="1"/>
    </xf>
    <xf numFmtId="15" fontId="0" fillId="0" borderId="33" xfId="0" applyNumberFormat="1" applyBorder="1" applyAlignment="1">
      <alignment horizontal="center" vertical="center" wrapText="1"/>
    </xf>
    <xf numFmtId="15" fontId="0" fillId="0" borderId="55" xfId="0" applyNumberFormat="1" applyBorder="1" applyAlignment="1">
      <alignment horizontal="center" vertical="center" wrapText="1"/>
    </xf>
    <xf numFmtId="0" fontId="0" fillId="0" borderId="24" xfId="0" applyBorder="1" applyAlignment="1">
      <alignment horizontal="center" vertical="center" wrapText="1"/>
    </xf>
    <xf numFmtId="0" fontId="0" fillId="0" borderId="55" xfId="0" applyBorder="1" applyAlignment="1">
      <alignment horizontal="center" vertical="center" wrapText="1"/>
    </xf>
    <xf numFmtId="0" fontId="0" fillId="0" borderId="8" xfId="0" applyBorder="1" applyAlignment="1">
      <alignment horizontal="center" vertical="center" wrapText="1"/>
    </xf>
    <xf numFmtId="14" fontId="0" fillId="0" borderId="8" xfId="0" applyNumberFormat="1" applyBorder="1" applyAlignment="1">
      <alignment horizontal="center" vertical="center" wrapText="1"/>
    </xf>
    <xf numFmtId="0" fontId="0" fillId="0" borderId="20" xfId="0" applyBorder="1" applyAlignment="1">
      <alignment horizontal="center" vertical="center" wrapText="1"/>
    </xf>
    <xf numFmtId="0" fontId="0" fillId="0" borderId="1" xfId="0" quotePrefix="1" applyBorder="1" applyAlignment="1">
      <alignment horizontal="center" vertical="center"/>
    </xf>
    <xf numFmtId="0" fontId="0" fillId="0" borderId="24" xfId="0" applyBorder="1" applyAlignment="1">
      <alignment horizontal="center" vertic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0" borderId="12" xfId="0" applyFont="1" applyBorder="1" applyAlignment="1">
      <alignment wrapText="1"/>
    </xf>
    <xf numFmtId="0" fontId="1" fillId="0" borderId="3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43" xfId="0" applyFont="1" applyBorder="1" applyAlignment="1">
      <alignment horizontal="center" vertical="center" wrapText="1"/>
    </xf>
    <xf numFmtId="0" fontId="0" fillId="0" borderId="38" xfId="0" applyBorder="1" applyAlignment="1">
      <alignment horizontal="center" vertical="center"/>
    </xf>
    <xf numFmtId="0" fontId="0" fillId="0" borderId="39" xfId="0" applyBorder="1" applyAlignment="1">
      <alignment horizontal="center" vertical="center"/>
    </xf>
    <xf numFmtId="0" fontId="0" fillId="3" borderId="7" xfId="0" applyFill="1" applyBorder="1" applyAlignment="1">
      <alignment horizontal="center" vertical="center" wrapText="1"/>
    </xf>
    <xf numFmtId="0" fontId="0" fillId="0" borderId="22" xfId="0" applyBorder="1" applyAlignment="1">
      <alignment horizontal="center" vertical="center"/>
    </xf>
    <xf numFmtId="0" fontId="0" fillId="0" borderId="0" xfId="0" applyAlignment="1">
      <alignment horizontal="center" vertical="center"/>
    </xf>
    <xf numFmtId="15" fontId="0" fillId="0" borderId="8" xfId="0" applyNumberFormat="1" applyBorder="1"/>
    <xf numFmtId="0" fontId="0" fillId="0" borderId="11" xfId="0" applyBorder="1"/>
    <xf numFmtId="0" fontId="0" fillId="0" borderId="13" xfId="0" applyBorder="1"/>
    <xf numFmtId="15" fontId="0" fillId="0" borderId="9" xfId="0" applyNumberFormat="1" applyBorder="1"/>
    <xf numFmtId="15" fontId="0" fillId="0" borderId="10" xfId="0" applyNumberFormat="1" applyBorder="1"/>
    <xf numFmtId="0" fontId="0" fillId="0" borderId="12" xfId="0" applyBorder="1"/>
    <xf numFmtId="0" fontId="0" fillId="0" borderId="15" xfId="0" applyBorder="1"/>
    <xf numFmtId="0" fontId="0" fillId="0" borderId="9" xfId="0" applyBorder="1" applyAlignment="1">
      <alignment horizontal="center" vertical="center"/>
    </xf>
    <xf numFmtId="0" fontId="0" fillId="0" borderId="14" xfId="0" applyBorder="1" applyAlignment="1">
      <alignment horizontal="center" vertical="center"/>
    </xf>
    <xf numFmtId="15" fontId="0" fillId="0" borderId="10" xfId="0" applyNumberFormat="1"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9" fillId="0" borderId="55" xfId="0" applyFont="1" applyBorder="1"/>
    <xf numFmtId="0" fontId="9" fillId="0" borderId="24" xfId="0" applyFont="1" applyBorder="1"/>
    <xf numFmtId="0" fontId="0" fillId="0" borderId="8" xfId="0" quotePrefix="1" applyBorder="1" applyAlignment="1">
      <alignment horizontal="center" vertical="center" wrapText="1"/>
    </xf>
    <xf numFmtId="0" fontId="0" fillId="0" borderId="3" xfId="0" applyBorder="1" applyAlignment="1">
      <alignment horizontal="center" vertical="center"/>
    </xf>
    <xf numFmtId="15" fontId="0" fillId="0" borderId="78" xfId="0" applyNumberFormat="1" applyBorder="1" applyAlignment="1">
      <alignment horizontal="center" vertical="center"/>
    </xf>
    <xf numFmtId="0" fontId="0" fillId="0" borderId="79" xfId="0" applyBorder="1" applyAlignment="1">
      <alignment horizontal="center" vertical="center"/>
    </xf>
    <xf numFmtId="0" fontId="0" fillId="0" borderId="80" xfId="0" applyBorder="1" applyAlignment="1">
      <alignment horizontal="center" vertical="center"/>
    </xf>
    <xf numFmtId="15" fontId="0" fillId="0" borderId="81" xfId="0" applyNumberFormat="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15" fontId="0" fillId="0" borderId="84" xfId="0" applyNumberFormat="1" applyBorder="1" applyAlignment="1">
      <alignment horizontal="center" vertical="center" wrapText="1"/>
    </xf>
    <xf numFmtId="15" fontId="0" fillId="0" borderId="81" xfId="0" applyNumberFormat="1" applyBorder="1" applyAlignment="1">
      <alignment horizontal="center" vertical="center" wrapText="1"/>
    </xf>
    <xf numFmtId="0" fontId="0" fillId="0" borderId="78" xfId="0" applyBorder="1" applyAlignment="1">
      <alignment wrapText="1"/>
    </xf>
    <xf numFmtId="0" fontId="0" fillId="0" borderId="80" xfId="0" applyBorder="1" applyAlignment="1">
      <alignment wrapText="1"/>
    </xf>
    <xf numFmtId="0" fontId="0" fillId="0" borderId="88" xfId="0" applyBorder="1" applyAlignment="1">
      <alignment horizontal="center" vertical="center"/>
    </xf>
    <xf numFmtId="15" fontId="0" fillId="0" borderId="78" xfId="0" quotePrefix="1" applyNumberFormat="1" applyBorder="1" applyAlignment="1">
      <alignment horizontal="center" vertical="center"/>
    </xf>
    <xf numFmtId="0" fontId="0" fillId="0" borderId="78" xfId="0" applyBorder="1" applyAlignment="1">
      <alignment horizontal="center" vertical="center"/>
    </xf>
    <xf numFmtId="0" fontId="0" fillId="0" borderId="84" xfId="0" applyBorder="1" applyAlignment="1">
      <alignment horizontal="center" vertical="center"/>
    </xf>
    <xf numFmtId="0" fontId="0" fillId="0" borderId="60" xfId="0" applyBorder="1" applyAlignment="1">
      <alignment horizontal="center" vertical="center"/>
    </xf>
    <xf numFmtId="0" fontId="0" fillId="0" borderId="85" xfId="0" applyBorder="1" applyAlignment="1">
      <alignment horizontal="center" vertical="center"/>
    </xf>
    <xf numFmtId="0" fontId="0" fillId="0" borderId="81" xfId="0" applyBorder="1" applyAlignment="1">
      <alignment horizontal="center" vertical="center"/>
    </xf>
    <xf numFmtId="15" fontId="0" fillId="0" borderId="38" xfId="0" applyNumberFormat="1" applyBorder="1" applyAlignment="1">
      <alignment horizontal="center" vertical="center"/>
    </xf>
    <xf numFmtId="0" fontId="0" fillId="0" borderId="40" xfId="0" applyBorder="1" applyAlignment="1">
      <alignment horizontal="center" vertical="center"/>
    </xf>
    <xf numFmtId="0" fontId="0" fillId="0" borderId="3" xfId="0" applyBorder="1" applyAlignment="1">
      <alignment horizontal="center" vertical="center" wrapText="1"/>
    </xf>
    <xf numFmtId="0" fontId="0" fillId="0" borderId="38" xfId="0" applyBorder="1" applyAlignment="1">
      <alignment horizontal="center" vertical="center" wrapText="1"/>
    </xf>
    <xf numFmtId="15" fontId="0" fillId="0" borderId="22" xfId="0" applyNumberFormat="1" applyBorder="1" applyAlignment="1">
      <alignment horizontal="center" vertical="center" wrapText="1"/>
    </xf>
    <xf numFmtId="0" fontId="0" fillId="0" borderId="0" xfId="0" applyBorder="1" applyAlignment="1">
      <alignment horizontal="center" vertical="center" wrapText="1"/>
    </xf>
    <xf numFmtId="0" fontId="0" fillId="0" borderId="91" xfId="0" applyBorder="1" applyAlignment="1">
      <alignment horizontal="center" vertical="center" wrapText="1"/>
    </xf>
    <xf numFmtId="15" fontId="0" fillId="0" borderId="78" xfId="0" quotePrefix="1" applyNumberFormat="1" applyBorder="1" applyAlignment="1">
      <alignment horizontal="center" vertical="center" wrapText="1"/>
    </xf>
    <xf numFmtId="15" fontId="0" fillId="0" borderId="9" xfId="0" applyNumberFormat="1" applyBorder="1" applyAlignment="1">
      <alignment horizontal="center" vertical="center"/>
    </xf>
    <xf numFmtId="0" fontId="0" fillId="0" borderId="23" xfId="0" applyBorder="1" applyAlignment="1">
      <alignment horizontal="center" vertical="center"/>
    </xf>
    <xf numFmtId="15" fontId="0" fillId="0" borderId="20" xfId="0" applyNumberFormat="1" applyBorder="1" applyAlignment="1">
      <alignment horizontal="center" vertical="center"/>
    </xf>
    <xf numFmtId="0" fontId="0" fillId="0" borderId="25" xfId="0" applyBorder="1" applyAlignment="1">
      <alignment horizontal="center" vertical="center"/>
    </xf>
    <xf numFmtId="0" fontId="0" fillId="0" borderId="21" xfId="0" applyBorder="1" applyAlignment="1">
      <alignment horizontal="center" vertical="center"/>
    </xf>
    <xf numFmtId="0" fontId="0" fillId="0" borderId="1" xfId="0" applyBorder="1" applyAlignment="1">
      <alignment horizontal="center"/>
    </xf>
    <xf numFmtId="0" fontId="0" fillId="0" borderId="1" xfId="0" applyBorder="1" applyAlignment="1">
      <alignment wrapText="1"/>
    </xf>
    <xf numFmtId="0" fontId="0" fillId="0" borderId="27" xfId="0" applyBorder="1" applyAlignment="1">
      <alignment wrapText="1"/>
    </xf>
    <xf numFmtId="0" fontId="0" fillId="0" borderId="23" xfId="0" applyBorder="1" applyAlignment="1">
      <alignment wrapText="1"/>
    </xf>
    <xf numFmtId="0" fontId="0" fillId="0" borderId="2"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7DF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4291</xdr:colOff>
          <xdr:row>248</xdr:row>
          <xdr:rowOff>2740269</xdr:rowOff>
        </xdr:from>
        <xdr:to>
          <xdr:col>5</xdr:col>
          <xdr:colOff>242416</xdr:colOff>
          <xdr:row>248</xdr:row>
          <xdr:rowOff>2978394</xdr:rowOff>
        </xdr:to>
        <xdr:sp macro="" textlink="">
          <xdr:nvSpPr>
            <xdr:cNvPr id="21505" name="Control 1" hidden="1">
              <a:extLst>
                <a:ext uri="{63B3BB69-23CF-44E3-9099-C40C66FF867C}">
                  <a14:compatExt spid="_x0000_s21505"/>
                </a:ext>
                <a:ext uri="{FF2B5EF4-FFF2-40B4-BE49-F238E27FC236}">
                  <a16:creationId xmlns:a16="http://schemas.microsoft.com/office/drawing/2014/main" id="{00000000-0008-0000-1700-0000015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olympus.mygreatlearning.com/courses/95114/gradebook/speed_grader?assignment_id=494928"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olympus.mygreatlearning.com/accounts/1/users/2956511"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learnercommunity.mygreatlearning.com/developers-space-ybkvuya1/post/error-stuck-with-code-Lx2fFetnorlsrub" TargetMode="External"/><Relationship Id="rId1" Type="http://schemas.openxmlformats.org/officeDocument/2006/relationships/hyperlink" Target="https://learnercommunity.mygreatlearning.com/member/y4SczXMF7q"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javascript:void%20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3.bin"/><Relationship Id="rId5" Type="http://schemas.openxmlformats.org/officeDocument/2006/relationships/image" Target="../media/image1.emf"/><Relationship Id="rId4" Type="http://schemas.openxmlformats.org/officeDocument/2006/relationships/control" Target="../activeX/activeX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8" Type="http://schemas.openxmlformats.org/officeDocument/2006/relationships/hyperlink" Target="https://olympus.mygreatlearning.com/accounts/1/users/4599311" TargetMode="External"/><Relationship Id="rId13" Type="http://schemas.openxmlformats.org/officeDocument/2006/relationships/hyperlink" Target="https://olympus.mygreatlearning.com/accounts/1/users/4795406" TargetMode="External"/><Relationship Id="rId3" Type="http://schemas.openxmlformats.org/officeDocument/2006/relationships/hyperlink" Target="https://olympus.mygreatlearning.com/accounts/1/users/4859467" TargetMode="External"/><Relationship Id="rId7" Type="http://schemas.openxmlformats.org/officeDocument/2006/relationships/hyperlink" Target="https://olympus.mygreatlearning.com/accounts/1/users/4599311" TargetMode="External"/><Relationship Id="rId12" Type="http://schemas.openxmlformats.org/officeDocument/2006/relationships/hyperlink" Target="https://olympus.mygreatlearning.com/accounts/1/users/3642259" TargetMode="External"/><Relationship Id="rId2" Type="http://schemas.openxmlformats.org/officeDocument/2006/relationships/hyperlink" Target="https://olympus.mygreatlearning.com/accounts/1/users/4859467" TargetMode="External"/><Relationship Id="rId1" Type="http://schemas.openxmlformats.org/officeDocument/2006/relationships/hyperlink" Target="https://olympus.mygreatlearning.com/accounts/1/users/4013751" TargetMode="External"/><Relationship Id="rId6" Type="http://schemas.openxmlformats.org/officeDocument/2006/relationships/hyperlink" Target="https://olympus.mygreatlearning.com/accounts/1/users/4220376" TargetMode="External"/><Relationship Id="rId11" Type="http://schemas.openxmlformats.org/officeDocument/2006/relationships/hyperlink" Target="https://olympus.mygreatlearning.com/accounts/1/users/4805172" TargetMode="External"/><Relationship Id="rId5" Type="http://schemas.openxmlformats.org/officeDocument/2006/relationships/hyperlink" Target="https://olympus.mygreatlearning.com/accounts/1/users/4725532" TargetMode="External"/><Relationship Id="rId10" Type="http://schemas.openxmlformats.org/officeDocument/2006/relationships/hyperlink" Target="https://olympus.mygreatlearning.com/accounts/1/users/4859467" TargetMode="External"/><Relationship Id="rId4" Type="http://schemas.openxmlformats.org/officeDocument/2006/relationships/hyperlink" Target="https://olympus.mygreatlearning.com/accounts/1/users/4859467" TargetMode="External"/><Relationship Id="rId9" Type="http://schemas.openxmlformats.org/officeDocument/2006/relationships/hyperlink" Target="https://olympus.mygreatlearning.com/accounts/1/users/4859467" TargetMode="External"/><Relationship Id="rId1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olympus.mygreatlearning.com/accounts/1/users/4065363" TargetMode="External"/><Relationship Id="rId3" Type="http://schemas.openxmlformats.org/officeDocument/2006/relationships/hyperlink" Target="https://olympus.mygreatlearning.com/accounts/1/users/3560352" TargetMode="External"/><Relationship Id="rId7" Type="http://schemas.openxmlformats.org/officeDocument/2006/relationships/hyperlink" Target="https://olympus.mygreatlearning.com/accounts/1/users/3461761" TargetMode="External"/><Relationship Id="rId2" Type="http://schemas.openxmlformats.org/officeDocument/2006/relationships/hyperlink" Target="https://olympus.mygreatlearning.com/accounts/1/users/5050521" TargetMode="External"/><Relationship Id="rId1" Type="http://schemas.openxmlformats.org/officeDocument/2006/relationships/hyperlink" Target="https://olympus.mygreatlearning.com/accounts/1/users/3642259" TargetMode="External"/><Relationship Id="rId6" Type="http://schemas.openxmlformats.org/officeDocument/2006/relationships/hyperlink" Target="https://olympus.mygreatlearning.com/accounts/1/users/2345616" TargetMode="External"/><Relationship Id="rId5" Type="http://schemas.openxmlformats.org/officeDocument/2006/relationships/hyperlink" Target="https://olympus.mygreatlearning.com/accounts/1/users/2451331" TargetMode="External"/><Relationship Id="rId10" Type="http://schemas.openxmlformats.org/officeDocument/2006/relationships/printerSettings" Target="../printerSettings/printerSettings4.bin"/><Relationship Id="rId4" Type="http://schemas.openxmlformats.org/officeDocument/2006/relationships/hyperlink" Target="https://olympus.mygreatlearning.com/accounts/1/users/3923852" TargetMode="External"/><Relationship Id="rId9" Type="http://schemas.openxmlformats.org/officeDocument/2006/relationships/hyperlink" Target="https://olympus.mygreatlearning.com/accounts/1/users/4065363"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olympus.mygreatlearning.com/accounts/1/users/373804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A9BD-57E8-4989-9D69-6CC7E0126152}">
  <dimension ref="F4:Q24"/>
  <sheetViews>
    <sheetView topLeftCell="B7" workbookViewId="0">
      <selection activeCell="L17" sqref="L17"/>
    </sheetView>
  </sheetViews>
  <sheetFormatPr defaultRowHeight="15"/>
  <cols>
    <col min="6" max="6" width="9.140625" bestFit="1" customWidth="1"/>
    <col min="7" max="7" width="16.85546875" bestFit="1" customWidth="1"/>
    <col min="8" max="8" width="14.7109375" bestFit="1" customWidth="1"/>
    <col min="9" max="9" width="16.85546875" bestFit="1" customWidth="1"/>
    <col min="10" max="12" width="14" customWidth="1"/>
    <col min="13" max="13" width="13.7109375" bestFit="1" customWidth="1"/>
    <col min="14" max="14" width="13.140625" bestFit="1" customWidth="1"/>
    <col min="15" max="15" width="19" bestFit="1" customWidth="1"/>
    <col min="16" max="16" width="15.140625" customWidth="1"/>
    <col min="17" max="17" width="26.140625" bestFit="1" customWidth="1"/>
  </cols>
  <sheetData>
    <row r="4" spans="6:17" ht="15.75" thickBot="1"/>
    <row r="5" spans="6:17" ht="15.75" thickBot="1">
      <c r="F5" s="17" t="s">
        <v>0</v>
      </c>
      <c r="G5" s="18" t="s">
        <v>1</v>
      </c>
      <c r="H5" s="18" t="s">
        <v>2</v>
      </c>
      <c r="I5" s="18" t="s">
        <v>3</v>
      </c>
      <c r="J5" s="18" t="s">
        <v>4</v>
      </c>
      <c r="K5" s="18" t="s">
        <v>226</v>
      </c>
      <c r="L5" s="18" t="s">
        <v>325</v>
      </c>
      <c r="M5" s="18" t="s">
        <v>5</v>
      </c>
      <c r="N5" s="18" t="s">
        <v>7</v>
      </c>
      <c r="O5" s="18" t="s">
        <v>6</v>
      </c>
      <c r="P5" s="18" t="s">
        <v>10</v>
      </c>
      <c r="Q5" s="19" t="s">
        <v>8</v>
      </c>
    </row>
    <row r="6" spans="6:17" ht="60">
      <c r="F6" s="650">
        <v>44673</v>
      </c>
      <c r="G6" s="11"/>
      <c r="H6" s="12" t="s">
        <v>72</v>
      </c>
      <c r="I6" s="11" t="s">
        <v>69</v>
      </c>
      <c r="J6" s="12" t="s">
        <v>70</v>
      </c>
      <c r="K6" s="12"/>
      <c r="L6" s="12"/>
      <c r="M6" s="12" t="s">
        <v>71</v>
      </c>
      <c r="N6" s="11"/>
      <c r="O6" s="11"/>
      <c r="P6" s="11"/>
      <c r="Q6" s="13" t="s">
        <v>9</v>
      </c>
    </row>
    <row r="7" spans="6:17">
      <c r="F7" s="651"/>
      <c r="G7" s="1" t="s">
        <v>73</v>
      </c>
      <c r="H7" s="1"/>
      <c r="I7" s="1"/>
      <c r="J7" s="1"/>
      <c r="K7" s="1"/>
      <c r="L7" s="1"/>
      <c r="M7" s="1"/>
      <c r="N7" s="1" t="s">
        <v>52</v>
      </c>
      <c r="O7" s="1"/>
      <c r="P7" s="1"/>
      <c r="Q7" s="14"/>
    </row>
    <row r="8" spans="6:17">
      <c r="F8" s="651"/>
      <c r="G8" s="1" t="s">
        <v>74</v>
      </c>
      <c r="H8" s="1"/>
      <c r="I8" s="1"/>
      <c r="J8" s="1"/>
      <c r="K8" s="1"/>
      <c r="L8" s="1"/>
      <c r="M8" s="1"/>
      <c r="N8" s="1"/>
      <c r="O8" s="1" t="s">
        <v>75</v>
      </c>
      <c r="P8" s="1"/>
      <c r="Q8" s="14"/>
    </row>
    <row r="9" spans="6:17" ht="15.75" thickBot="1">
      <c r="F9" s="652"/>
      <c r="G9" s="15" t="s">
        <v>76</v>
      </c>
      <c r="H9" s="15"/>
      <c r="I9" s="15"/>
      <c r="J9" s="15"/>
      <c r="K9" s="15"/>
      <c r="L9" s="15"/>
      <c r="M9" s="15"/>
      <c r="N9" s="15" t="s">
        <v>60</v>
      </c>
      <c r="O9" s="15"/>
      <c r="P9" s="15"/>
      <c r="Q9" s="16"/>
    </row>
    <row r="10" spans="6:17">
      <c r="F10" s="25">
        <v>44674</v>
      </c>
      <c r="G10" s="11" t="s">
        <v>78</v>
      </c>
      <c r="H10" s="11"/>
      <c r="I10" s="11"/>
      <c r="J10" s="11"/>
      <c r="K10" s="26"/>
      <c r="L10" s="26"/>
      <c r="M10" s="26"/>
      <c r="N10" s="11" t="s">
        <v>79</v>
      </c>
      <c r="O10" s="26"/>
      <c r="P10" s="11"/>
      <c r="Q10" s="13"/>
    </row>
    <row r="11" spans="6:17">
      <c r="F11" s="27"/>
      <c r="G11" s="1"/>
      <c r="H11" s="1">
        <v>206141</v>
      </c>
      <c r="I11" s="1"/>
      <c r="J11" s="1" t="s">
        <v>80</v>
      </c>
      <c r="K11" s="1"/>
      <c r="L11" s="1"/>
      <c r="M11" s="1"/>
      <c r="N11" s="1"/>
      <c r="O11" s="1"/>
      <c r="P11" s="1"/>
      <c r="Q11" s="14"/>
    </row>
    <row r="12" spans="6:17" ht="15.75" thickBot="1">
      <c r="F12" s="28"/>
      <c r="G12" s="15" t="s">
        <v>82</v>
      </c>
      <c r="H12" s="15"/>
      <c r="I12" s="15"/>
      <c r="J12" s="15"/>
      <c r="K12" s="15"/>
      <c r="L12" s="15"/>
      <c r="M12" s="15"/>
      <c r="N12" s="15"/>
      <c r="O12" s="15" t="s">
        <v>83</v>
      </c>
      <c r="P12" s="15"/>
      <c r="Q12" s="16"/>
    </row>
    <row r="13" spans="6:17" ht="15.75" thickBot="1">
      <c r="F13" s="22">
        <v>44676</v>
      </c>
      <c r="G13" s="23"/>
      <c r="H13" s="23">
        <v>202299</v>
      </c>
      <c r="I13" s="23" t="s">
        <v>183</v>
      </c>
      <c r="J13" s="23" t="s">
        <v>183</v>
      </c>
      <c r="K13" s="23"/>
      <c r="L13" s="23"/>
      <c r="M13" s="23" t="s">
        <v>184</v>
      </c>
      <c r="N13" s="23" t="s">
        <v>183</v>
      </c>
      <c r="O13" s="23" t="s">
        <v>184</v>
      </c>
      <c r="P13" s="23" t="s">
        <v>184</v>
      </c>
      <c r="Q13" s="24" t="s">
        <v>185</v>
      </c>
    </row>
    <row r="14" spans="6:17">
      <c r="F14" s="20">
        <v>44677</v>
      </c>
      <c r="G14" s="4" t="s">
        <v>186</v>
      </c>
      <c r="H14" s="4" t="s">
        <v>183</v>
      </c>
      <c r="I14" s="4" t="s">
        <v>183</v>
      </c>
      <c r="J14" s="4" t="s">
        <v>183</v>
      </c>
      <c r="K14" s="4"/>
      <c r="L14" s="4"/>
      <c r="M14" s="4"/>
      <c r="N14" s="4"/>
      <c r="O14" s="4"/>
      <c r="P14" s="4"/>
      <c r="Q14" s="4"/>
    </row>
    <row r="15" spans="6:17">
      <c r="F15" s="2">
        <v>44678</v>
      </c>
      <c r="G15" s="4" t="s">
        <v>186</v>
      </c>
      <c r="H15" s="1" t="s">
        <v>183</v>
      </c>
      <c r="I15" s="1" t="s">
        <v>184</v>
      </c>
      <c r="J15" s="1" t="s">
        <v>184</v>
      </c>
      <c r="K15" s="1" t="s">
        <v>184</v>
      </c>
      <c r="L15" s="1" t="s">
        <v>183</v>
      </c>
      <c r="M15" s="1" t="s">
        <v>184</v>
      </c>
      <c r="N15" s="1" t="s">
        <v>183</v>
      </c>
      <c r="O15" s="1" t="s">
        <v>184</v>
      </c>
      <c r="P15" s="1" t="s">
        <v>184</v>
      </c>
      <c r="Q15" s="1" t="s">
        <v>185</v>
      </c>
    </row>
    <row r="16" spans="6:17">
      <c r="F16" s="2">
        <v>44679</v>
      </c>
      <c r="G16" s="4" t="s">
        <v>186</v>
      </c>
      <c r="H16" s="1" t="s">
        <v>183</v>
      </c>
      <c r="I16" s="1" t="s">
        <v>184</v>
      </c>
      <c r="J16" s="1" t="s">
        <v>183</v>
      </c>
      <c r="K16" s="1" t="s">
        <v>184</v>
      </c>
      <c r="L16" s="1" t="s">
        <v>184</v>
      </c>
      <c r="M16" s="1" t="s">
        <v>184</v>
      </c>
      <c r="N16" s="1" t="s">
        <v>183</v>
      </c>
      <c r="O16" s="1" t="s">
        <v>184</v>
      </c>
      <c r="P16" s="1" t="s">
        <v>184</v>
      </c>
      <c r="Q16" s="1" t="s">
        <v>185</v>
      </c>
    </row>
    <row r="17" spans="6:17">
      <c r="F17" s="1"/>
      <c r="G17" s="4" t="s">
        <v>186</v>
      </c>
      <c r="H17" s="1"/>
      <c r="I17" s="1"/>
      <c r="J17" s="1"/>
      <c r="K17" s="1"/>
      <c r="L17" s="1"/>
      <c r="M17" s="1"/>
      <c r="N17" s="1"/>
      <c r="O17" s="1"/>
      <c r="P17" s="1"/>
      <c r="Q17" s="1"/>
    </row>
    <row r="18" spans="6:17">
      <c r="F18" s="1"/>
      <c r="G18" s="4" t="s">
        <v>186</v>
      </c>
      <c r="H18" s="1"/>
      <c r="I18" s="1"/>
      <c r="J18" s="1"/>
      <c r="K18" s="1"/>
      <c r="L18" s="1"/>
      <c r="M18" s="1"/>
      <c r="N18" s="1"/>
      <c r="O18" s="1"/>
      <c r="P18" s="1"/>
      <c r="Q18" s="1"/>
    </row>
    <row r="19" spans="6:17">
      <c r="F19" s="1"/>
      <c r="G19" s="4" t="s">
        <v>186</v>
      </c>
      <c r="H19" s="1"/>
      <c r="I19" s="1"/>
      <c r="J19" s="1"/>
      <c r="K19" s="1"/>
      <c r="L19" s="1"/>
      <c r="M19" s="1"/>
      <c r="N19" s="1"/>
      <c r="O19" s="1"/>
      <c r="P19" s="1"/>
      <c r="Q19" s="1"/>
    </row>
    <row r="20" spans="6:17">
      <c r="F20" s="1"/>
      <c r="G20" s="4" t="s">
        <v>186</v>
      </c>
      <c r="H20" s="1"/>
      <c r="I20" s="1"/>
      <c r="J20" s="1"/>
      <c r="K20" s="1"/>
      <c r="L20" s="1"/>
      <c r="M20" s="1"/>
      <c r="N20" s="1"/>
      <c r="O20" s="1"/>
      <c r="P20" s="1"/>
      <c r="Q20" s="1"/>
    </row>
    <row r="21" spans="6:17">
      <c r="F21" s="1"/>
      <c r="G21" s="4" t="s">
        <v>186</v>
      </c>
      <c r="H21" s="1"/>
      <c r="I21" s="1"/>
      <c r="J21" s="1"/>
      <c r="K21" s="1"/>
      <c r="L21" s="1"/>
      <c r="M21" s="1"/>
      <c r="N21" s="1"/>
      <c r="O21" s="1"/>
      <c r="P21" s="1"/>
      <c r="Q21" s="1"/>
    </row>
    <row r="22" spans="6:17">
      <c r="F22" s="1"/>
      <c r="G22" s="4" t="s">
        <v>186</v>
      </c>
      <c r="H22" s="1"/>
      <c r="I22" s="1"/>
      <c r="J22" s="1"/>
      <c r="K22" s="1"/>
      <c r="L22" s="1"/>
      <c r="M22" s="1"/>
      <c r="N22" s="1"/>
      <c r="O22" s="1"/>
      <c r="P22" s="1"/>
      <c r="Q22" s="1"/>
    </row>
    <row r="23" spans="6:17">
      <c r="F23" s="1"/>
      <c r="G23" s="4" t="s">
        <v>186</v>
      </c>
      <c r="H23" s="1"/>
      <c r="I23" s="1"/>
      <c r="J23" s="1"/>
      <c r="K23" s="1"/>
      <c r="L23" s="1"/>
      <c r="M23" s="1"/>
      <c r="N23" s="1"/>
      <c r="O23" s="1"/>
      <c r="P23" s="1"/>
      <c r="Q23" s="1"/>
    </row>
    <row r="24" spans="6:17">
      <c r="F24" s="1"/>
      <c r="G24" s="4" t="s">
        <v>186</v>
      </c>
      <c r="H24" s="1"/>
      <c r="I24" s="1"/>
      <c r="J24" s="1"/>
      <c r="K24" s="1"/>
      <c r="L24" s="1"/>
      <c r="M24" s="1"/>
      <c r="N24" s="1"/>
      <c r="O24" s="1"/>
      <c r="P24" s="1"/>
      <c r="Q24" s="1"/>
    </row>
  </sheetData>
  <mergeCells count="1">
    <mergeCell ref="F6:F9"/>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2A180-7E43-4E39-ABA1-21DCEF71E258}">
  <dimension ref="F2:AG147"/>
  <sheetViews>
    <sheetView topLeftCell="T1" workbookViewId="0">
      <selection activeCell="L140" sqref="L140"/>
    </sheetView>
  </sheetViews>
  <sheetFormatPr defaultRowHeight="15"/>
  <cols>
    <col min="6" max="6" width="24.5703125" bestFit="1" customWidth="1"/>
    <col min="7" max="8" width="17.42578125" customWidth="1"/>
    <col min="9" max="9" width="20.42578125" customWidth="1"/>
    <col min="10" max="10" width="13.42578125" customWidth="1"/>
    <col min="11" max="11" width="10.140625" customWidth="1"/>
    <col min="12" max="12" width="10" customWidth="1"/>
    <col min="14" max="14" width="9.7109375" customWidth="1"/>
    <col min="15" max="15" width="9.85546875" bestFit="1" customWidth="1"/>
    <col min="18" max="18" width="13.7109375" bestFit="1" customWidth="1"/>
    <col min="20" max="20" width="11.140625" bestFit="1" customWidth="1"/>
    <col min="21" max="21" width="13.140625" bestFit="1" customWidth="1"/>
    <col min="23" max="23" width="12.7109375" customWidth="1"/>
    <col min="24" max="24" width="9.7109375" bestFit="1" customWidth="1"/>
    <col min="25" max="25" width="9" bestFit="1" customWidth="1"/>
    <col min="26" max="26" width="14.7109375" bestFit="1" customWidth="1"/>
    <col min="27" max="27" width="15.7109375" customWidth="1"/>
    <col min="28" max="28" width="20.5703125" customWidth="1"/>
    <col min="31" max="31" width="12.140625" bestFit="1" customWidth="1"/>
  </cols>
  <sheetData>
    <row r="2" spans="6:31" ht="15.75" thickBot="1"/>
    <row r="3" spans="6:31" ht="16.5" thickTop="1" thickBot="1">
      <c r="G3" s="295"/>
      <c r="H3" s="295" t="s">
        <v>2294</v>
      </c>
      <c r="I3" s="687" t="s">
        <v>2295</v>
      </c>
      <c r="J3" s="687"/>
      <c r="K3" s="687"/>
      <c r="L3" s="687"/>
      <c r="M3" s="687"/>
      <c r="N3" s="687" t="s">
        <v>2296</v>
      </c>
      <c r="O3" s="687"/>
      <c r="P3" s="687" t="s">
        <v>2297</v>
      </c>
      <c r="Q3" s="687"/>
      <c r="R3" s="295" t="s">
        <v>2298</v>
      </c>
      <c r="S3" s="294" t="s">
        <v>2303</v>
      </c>
      <c r="T3" s="294" t="s">
        <v>2304</v>
      </c>
      <c r="U3" s="297" t="s">
        <v>2305</v>
      </c>
      <c r="V3" s="681" t="s">
        <v>2313</v>
      </c>
      <c r="W3" s="682"/>
      <c r="X3" s="682"/>
      <c r="Y3" s="682"/>
      <c r="Z3" s="683"/>
      <c r="AA3" s="298" t="s">
        <v>2315</v>
      </c>
      <c r="AB3" s="299"/>
    </row>
    <row r="4" spans="6:31" ht="16.5" thickTop="1" thickBot="1">
      <c r="F4" s="291"/>
      <c r="G4" s="293" t="s">
        <v>2282</v>
      </c>
      <c r="H4" s="293" t="s">
        <v>2281</v>
      </c>
      <c r="I4" s="684" t="s">
        <v>1388</v>
      </c>
      <c r="J4" s="684"/>
      <c r="K4" s="684"/>
      <c r="L4" s="684"/>
      <c r="M4" s="684"/>
      <c r="N4" s="684" t="s">
        <v>778</v>
      </c>
      <c r="O4" s="684"/>
      <c r="P4" s="690" t="s">
        <v>2292</v>
      </c>
      <c r="Q4" s="691"/>
      <c r="R4" s="293" t="s">
        <v>440</v>
      </c>
      <c r="S4" s="293" t="s">
        <v>2299</v>
      </c>
      <c r="T4" s="293" t="s">
        <v>2300</v>
      </c>
      <c r="U4" s="293" t="s">
        <v>2301</v>
      </c>
      <c r="V4" s="679" t="s">
        <v>2306</v>
      </c>
      <c r="W4" s="680"/>
      <c r="X4" s="293" t="s">
        <v>2310</v>
      </c>
      <c r="Y4" s="293" t="s">
        <v>2311</v>
      </c>
      <c r="Z4" s="293" t="s">
        <v>2312</v>
      </c>
      <c r="AA4" s="293" t="s">
        <v>2282</v>
      </c>
      <c r="AB4" s="293" t="s">
        <v>2314</v>
      </c>
      <c r="AE4" s="301" t="s">
        <v>2319</v>
      </c>
    </row>
    <row r="5" spans="6:31" ht="42" customHeight="1" thickBot="1">
      <c r="F5" s="291"/>
      <c r="G5" s="291" t="s">
        <v>2279</v>
      </c>
      <c r="H5" s="291" t="s">
        <v>2177</v>
      </c>
      <c r="I5" s="292" t="s">
        <v>2280</v>
      </c>
      <c r="J5" s="292" t="s">
        <v>2276</v>
      </c>
      <c r="K5" s="292" t="s">
        <v>2277</v>
      </c>
      <c r="L5" s="292" t="s">
        <v>2278</v>
      </c>
      <c r="M5" s="292" t="s">
        <v>2278</v>
      </c>
      <c r="N5" s="292" t="s">
        <v>778</v>
      </c>
      <c r="O5" s="292" t="s">
        <v>2291</v>
      </c>
      <c r="P5" s="292" t="s">
        <v>2293</v>
      </c>
      <c r="Q5" s="292" t="s">
        <v>1884</v>
      </c>
      <c r="R5" s="291" t="s">
        <v>440</v>
      </c>
      <c r="S5" s="291" t="s">
        <v>2299</v>
      </c>
      <c r="T5" s="291" t="s">
        <v>2300</v>
      </c>
      <c r="U5" s="291" t="s">
        <v>2301</v>
      </c>
      <c r="V5" s="291" t="s">
        <v>2282</v>
      </c>
      <c r="W5" s="291" t="s">
        <v>2307</v>
      </c>
      <c r="X5" s="291" t="s">
        <v>2310</v>
      </c>
      <c r="Y5" s="291" t="s">
        <v>2311</v>
      </c>
      <c r="Z5" s="291" t="s">
        <v>2312</v>
      </c>
      <c r="AA5" s="291" t="s">
        <v>2282</v>
      </c>
      <c r="AB5" s="291" t="s">
        <v>2314</v>
      </c>
      <c r="AD5">
        <v>127</v>
      </c>
      <c r="AE5">
        <v>18.190000000000001</v>
      </c>
    </row>
    <row r="6" spans="6:31" ht="15.75" thickBot="1">
      <c r="F6" s="291" t="s">
        <v>2283</v>
      </c>
      <c r="G6" s="291">
        <v>16</v>
      </c>
      <c r="H6" s="291">
        <v>22</v>
      </c>
      <c r="I6" s="291">
        <v>13</v>
      </c>
      <c r="J6" s="291">
        <v>17</v>
      </c>
      <c r="K6" s="291">
        <v>11</v>
      </c>
      <c r="L6" s="291">
        <v>19</v>
      </c>
      <c r="M6" s="291">
        <v>23</v>
      </c>
      <c r="N6" s="291">
        <v>19</v>
      </c>
      <c r="O6" s="291">
        <v>13</v>
      </c>
      <c r="P6" s="291">
        <v>15</v>
      </c>
      <c r="Q6" s="291">
        <v>16</v>
      </c>
      <c r="R6" s="291">
        <v>42</v>
      </c>
      <c r="S6" s="296" t="s">
        <v>2302</v>
      </c>
      <c r="T6" s="291">
        <v>86</v>
      </c>
      <c r="U6" s="291">
        <v>108</v>
      </c>
      <c r="V6" s="296" t="s">
        <v>2309</v>
      </c>
      <c r="W6" s="296" t="s">
        <v>2308</v>
      </c>
      <c r="X6" s="291" t="s">
        <v>185</v>
      </c>
      <c r="Y6" s="291" t="s">
        <v>185</v>
      </c>
      <c r="Z6" s="291" t="s">
        <v>185</v>
      </c>
      <c r="AA6" s="291" t="s">
        <v>185</v>
      </c>
      <c r="AB6" s="296" t="s">
        <v>2316</v>
      </c>
      <c r="AE6">
        <v>6.1</v>
      </c>
    </row>
    <row r="7" spans="6:31" ht="15.75" thickBot="1">
      <c r="F7" s="291" t="s">
        <v>2284</v>
      </c>
      <c r="G7" s="291">
        <v>0</v>
      </c>
      <c r="H7" s="291">
        <v>2</v>
      </c>
      <c r="I7" s="689">
        <v>6</v>
      </c>
      <c r="J7" s="689"/>
      <c r="K7" s="689"/>
      <c r="L7" s="689"/>
      <c r="M7" s="689"/>
      <c r="N7" s="291">
        <v>1</v>
      </c>
      <c r="O7" s="291">
        <v>1</v>
      </c>
      <c r="P7" s="291">
        <v>1</v>
      </c>
      <c r="Q7" s="291">
        <v>1</v>
      </c>
      <c r="R7" s="291">
        <v>4</v>
      </c>
      <c r="S7" s="291">
        <v>3</v>
      </c>
      <c r="T7" s="291">
        <v>5</v>
      </c>
      <c r="U7" s="291">
        <v>4</v>
      </c>
      <c r="V7" s="291" t="s">
        <v>185</v>
      </c>
      <c r="W7" s="291">
        <v>2</v>
      </c>
      <c r="X7" s="291">
        <v>3</v>
      </c>
      <c r="Y7" s="291">
        <v>4</v>
      </c>
      <c r="Z7" s="291">
        <v>3</v>
      </c>
      <c r="AA7" s="291" t="s">
        <v>185</v>
      </c>
      <c r="AB7" s="291">
        <v>12</v>
      </c>
      <c r="AE7">
        <v>4.41</v>
      </c>
    </row>
    <row r="8" spans="6:31" ht="15.75" thickBot="1">
      <c r="F8" s="291" t="s">
        <v>2289</v>
      </c>
      <c r="G8" s="291"/>
      <c r="H8" s="291"/>
      <c r="I8" s="291"/>
      <c r="J8" s="291"/>
      <c r="K8" s="291"/>
      <c r="L8" s="291"/>
      <c r="M8" s="291"/>
      <c r="N8" s="291"/>
      <c r="O8" s="291"/>
      <c r="P8" s="291"/>
      <c r="Q8" s="291"/>
      <c r="R8" s="291"/>
      <c r="S8" s="291"/>
      <c r="T8" s="291"/>
      <c r="U8" s="291"/>
      <c r="V8" s="291"/>
      <c r="W8" s="291"/>
      <c r="X8" s="291"/>
      <c r="Y8" s="291"/>
      <c r="Z8" s="291"/>
      <c r="AA8" s="291"/>
      <c r="AB8" s="291"/>
      <c r="AE8">
        <v>4.12</v>
      </c>
    </row>
    <row r="9" spans="6:31" ht="15.75" thickBot="1">
      <c r="F9" s="291" t="s">
        <v>2290</v>
      </c>
      <c r="G9" s="291">
        <v>8</v>
      </c>
      <c r="H9" s="291">
        <v>4</v>
      </c>
      <c r="I9" s="291">
        <v>2</v>
      </c>
      <c r="J9" s="291">
        <v>4</v>
      </c>
      <c r="K9" s="291">
        <v>2</v>
      </c>
      <c r="L9" s="291">
        <v>2</v>
      </c>
      <c r="M9" s="291">
        <v>2</v>
      </c>
      <c r="N9" s="685">
        <v>4</v>
      </c>
      <c r="O9" s="686"/>
      <c r="P9" s="685">
        <v>4</v>
      </c>
      <c r="Q9" s="686"/>
      <c r="R9" s="291">
        <v>8</v>
      </c>
      <c r="S9" s="291">
        <v>6</v>
      </c>
      <c r="T9" s="291">
        <v>10</v>
      </c>
      <c r="U9" s="291">
        <v>8</v>
      </c>
      <c r="V9" s="291">
        <v>4</v>
      </c>
      <c r="W9" s="291">
        <v>4</v>
      </c>
      <c r="X9" s="291">
        <v>6</v>
      </c>
      <c r="Y9" s="291">
        <v>10</v>
      </c>
      <c r="Z9" s="291">
        <v>6</v>
      </c>
      <c r="AA9" s="291">
        <v>4</v>
      </c>
      <c r="AB9" s="291">
        <v>24</v>
      </c>
      <c r="AE9" s="301">
        <v>5.55</v>
      </c>
    </row>
    <row r="10" spans="6:31" ht="15.75" thickBot="1">
      <c r="F10" s="291" t="s">
        <v>2286</v>
      </c>
      <c r="G10" s="291" t="s">
        <v>185</v>
      </c>
      <c r="H10" s="291">
        <v>2</v>
      </c>
      <c r="I10" s="685">
        <v>4</v>
      </c>
      <c r="J10" s="688"/>
      <c r="K10" s="688"/>
      <c r="L10" s="688"/>
      <c r="M10" s="686"/>
      <c r="N10" s="685" t="s">
        <v>185</v>
      </c>
      <c r="O10" s="686"/>
      <c r="P10" s="685">
        <v>2</v>
      </c>
      <c r="Q10" s="686"/>
      <c r="R10" s="291">
        <v>4</v>
      </c>
      <c r="S10" s="291">
        <v>2</v>
      </c>
      <c r="T10" s="291">
        <v>4</v>
      </c>
      <c r="U10" s="291">
        <v>2</v>
      </c>
      <c r="V10" s="291" t="s">
        <v>185</v>
      </c>
      <c r="W10" s="291" t="s">
        <v>185</v>
      </c>
      <c r="X10" s="291">
        <v>2</v>
      </c>
      <c r="Y10" s="291">
        <v>2</v>
      </c>
      <c r="Z10" s="291">
        <v>2</v>
      </c>
      <c r="AA10" s="291" t="s">
        <v>185</v>
      </c>
      <c r="AB10" s="291">
        <v>10</v>
      </c>
      <c r="AE10">
        <v>1.45</v>
      </c>
    </row>
    <row r="11" spans="6:31" ht="15.75" thickBot="1">
      <c r="F11" s="291" t="s">
        <v>2285</v>
      </c>
      <c r="G11" s="291" t="s">
        <v>185</v>
      </c>
      <c r="H11" s="291">
        <v>2</v>
      </c>
      <c r="I11" s="685">
        <v>4</v>
      </c>
      <c r="J11" s="688"/>
      <c r="K11" s="688"/>
      <c r="L11" s="688"/>
      <c r="M11" s="686"/>
      <c r="N11" s="685" t="s">
        <v>185</v>
      </c>
      <c r="O11" s="686"/>
      <c r="P11" s="685">
        <v>2</v>
      </c>
      <c r="Q11" s="686"/>
      <c r="R11" s="291">
        <v>4</v>
      </c>
      <c r="S11" s="291">
        <v>2</v>
      </c>
      <c r="T11" s="291">
        <v>4</v>
      </c>
      <c r="U11" s="291">
        <v>2</v>
      </c>
      <c r="V11" s="291" t="s">
        <v>185</v>
      </c>
      <c r="W11" s="291" t="s">
        <v>185</v>
      </c>
      <c r="X11" s="291">
        <v>2</v>
      </c>
      <c r="Y11" s="291">
        <v>2</v>
      </c>
      <c r="Z11" s="291">
        <v>2</v>
      </c>
      <c r="AA11" s="291" t="s">
        <v>185</v>
      </c>
      <c r="AB11" s="291">
        <v>10</v>
      </c>
      <c r="AE11">
        <v>5.03</v>
      </c>
    </row>
    <row r="12" spans="6:31" ht="15.75" thickBot="1">
      <c r="F12" s="291" t="s">
        <v>2287</v>
      </c>
      <c r="G12" s="291" t="s">
        <v>185</v>
      </c>
      <c r="H12" s="291">
        <v>1</v>
      </c>
      <c r="I12" s="685">
        <v>2</v>
      </c>
      <c r="J12" s="688"/>
      <c r="K12" s="688"/>
      <c r="L12" s="688"/>
      <c r="M12" s="686"/>
      <c r="N12" s="685" t="s">
        <v>2317</v>
      </c>
      <c r="O12" s="686"/>
      <c r="P12" s="685">
        <v>1</v>
      </c>
      <c r="Q12" s="686"/>
      <c r="R12" s="291">
        <v>2</v>
      </c>
      <c r="S12" s="291">
        <v>1</v>
      </c>
      <c r="T12" s="291">
        <v>2</v>
      </c>
      <c r="U12" s="291">
        <v>1</v>
      </c>
      <c r="V12" s="300"/>
      <c r="W12" s="300"/>
      <c r="X12" s="300"/>
      <c r="Y12" s="300"/>
      <c r="Z12" s="300"/>
      <c r="AA12" s="300"/>
      <c r="AB12" s="300"/>
      <c r="AE12">
        <v>4.25</v>
      </c>
    </row>
    <row r="13" spans="6:31" ht="15.75" thickBot="1">
      <c r="F13" s="291" t="s">
        <v>2288</v>
      </c>
      <c r="G13" s="291" t="s">
        <v>185</v>
      </c>
      <c r="H13" s="291">
        <v>1</v>
      </c>
      <c r="I13" s="685">
        <v>2</v>
      </c>
      <c r="J13" s="688"/>
      <c r="K13" s="688"/>
      <c r="L13" s="688"/>
      <c r="M13" s="686"/>
      <c r="N13" s="685" t="s">
        <v>2317</v>
      </c>
      <c r="O13" s="686"/>
      <c r="P13" s="685">
        <v>1</v>
      </c>
      <c r="Q13" s="686"/>
      <c r="R13" s="291">
        <v>2</v>
      </c>
      <c r="S13" s="291">
        <v>1</v>
      </c>
      <c r="T13" s="291">
        <v>2</v>
      </c>
      <c r="U13" s="291">
        <v>1</v>
      </c>
      <c r="V13" s="300"/>
      <c r="W13" s="300"/>
      <c r="X13" s="300"/>
      <c r="Y13" s="300"/>
      <c r="Z13" s="300"/>
      <c r="AA13" s="300"/>
      <c r="AB13" s="300"/>
      <c r="AE13">
        <v>2.34</v>
      </c>
    </row>
    <row r="14" spans="6:31" ht="30.75" thickBot="1">
      <c r="F14" s="292" t="s">
        <v>2318</v>
      </c>
      <c r="G14" s="291" t="s">
        <v>185</v>
      </c>
      <c r="H14" s="291">
        <v>17</v>
      </c>
      <c r="I14" s="685">
        <v>36</v>
      </c>
      <c r="J14" s="688"/>
      <c r="K14" s="688"/>
      <c r="L14" s="688"/>
      <c r="M14" s="686"/>
      <c r="N14" s="685">
        <v>5</v>
      </c>
      <c r="O14" s="686"/>
      <c r="P14" s="685">
        <v>7</v>
      </c>
      <c r="Q14" s="686"/>
      <c r="R14" s="291">
        <v>3</v>
      </c>
      <c r="S14" s="291" t="s">
        <v>185</v>
      </c>
      <c r="T14" s="291">
        <v>33</v>
      </c>
      <c r="U14" s="291">
        <v>21</v>
      </c>
      <c r="V14" s="291">
        <v>9</v>
      </c>
      <c r="W14" s="291" t="s">
        <v>185</v>
      </c>
      <c r="X14" s="291">
        <v>6</v>
      </c>
      <c r="Y14" s="291" t="s">
        <v>185</v>
      </c>
      <c r="Z14" s="291" t="s">
        <v>185</v>
      </c>
      <c r="AA14" s="291">
        <v>21</v>
      </c>
      <c r="AB14" s="291">
        <v>35</v>
      </c>
      <c r="AE14">
        <v>1</v>
      </c>
    </row>
    <row r="15" spans="6:31" ht="15.75" thickBot="1">
      <c r="F15" s="291"/>
      <c r="G15" s="291"/>
      <c r="H15" s="291"/>
      <c r="I15" s="291"/>
      <c r="J15" s="291"/>
      <c r="K15" s="291"/>
      <c r="L15" s="291"/>
      <c r="M15" s="291"/>
      <c r="N15" s="291"/>
      <c r="O15" s="291"/>
      <c r="P15" s="291"/>
      <c r="Q15" s="291"/>
      <c r="R15" s="291"/>
      <c r="S15" s="291"/>
      <c r="T15" s="291"/>
      <c r="U15" s="291"/>
      <c r="V15" s="291"/>
      <c r="W15" s="291"/>
      <c r="X15" s="291"/>
      <c r="Y15" s="291"/>
      <c r="Z15" s="291"/>
      <c r="AA15" s="291"/>
      <c r="AB15" s="291"/>
      <c r="AE15">
        <v>3.41</v>
      </c>
    </row>
    <row r="16" spans="6:31" ht="15.75" thickBot="1">
      <c r="F16" s="291"/>
      <c r="G16" s="291"/>
      <c r="H16" s="291"/>
      <c r="I16" s="291"/>
      <c r="J16" s="291"/>
      <c r="K16" s="291"/>
      <c r="L16" s="291"/>
      <c r="M16" s="291"/>
      <c r="N16" s="291"/>
      <c r="O16" s="291"/>
      <c r="P16" s="291"/>
      <c r="Q16" s="291"/>
      <c r="R16" s="291"/>
      <c r="S16" s="291"/>
      <c r="T16" s="291"/>
      <c r="U16" s="291"/>
      <c r="V16" s="291"/>
      <c r="W16" s="291"/>
      <c r="X16" s="291"/>
      <c r="Y16" s="291"/>
      <c r="Z16" s="291"/>
      <c r="AA16" s="291"/>
      <c r="AB16" s="291"/>
      <c r="AE16">
        <v>8.42</v>
      </c>
    </row>
    <row r="17" spans="6:32" ht="15.75" thickBot="1">
      <c r="F17" s="291"/>
      <c r="G17" s="291"/>
      <c r="H17" s="291"/>
      <c r="I17" s="291"/>
      <c r="J17" s="291"/>
      <c r="K17" s="291"/>
      <c r="L17" s="291"/>
      <c r="M17" s="291"/>
      <c r="N17" s="291"/>
      <c r="O17" s="291"/>
      <c r="P17" s="291"/>
      <c r="Q17" s="291"/>
      <c r="R17" s="291"/>
      <c r="S17" s="291"/>
      <c r="T17" s="291"/>
      <c r="U17" s="291"/>
      <c r="V17" s="291"/>
      <c r="W17" s="291"/>
      <c r="X17" s="291"/>
      <c r="Y17" s="291"/>
      <c r="Z17" s="291"/>
      <c r="AA17" s="291"/>
      <c r="AB17" s="291"/>
      <c r="AE17">
        <v>0.55000000000000004</v>
      </c>
    </row>
    <row r="18" spans="6:32" ht="15.75" thickBot="1">
      <c r="F18" s="291"/>
      <c r="G18" s="291"/>
      <c r="H18" s="291"/>
      <c r="I18" s="291"/>
      <c r="J18" s="291"/>
      <c r="K18" s="291"/>
      <c r="L18" s="291"/>
      <c r="M18" s="291"/>
      <c r="N18" s="291"/>
      <c r="O18" s="291"/>
      <c r="P18" s="291"/>
      <c r="Q18" s="291"/>
      <c r="R18" s="291"/>
      <c r="S18" s="291"/>
      <c r="T18" s="291"/>
      <c r="U18" s="291"/>
      <c r="V18" s="291"/>
      <c r="W18" s="291"/>
      <c r="X18" s="291"/>
      <c r="Y18" s="291"/>
      <c r="Z18" s="291"/>
      <c r="AA18" s="291"/>
      <c r="AB18" s="291"/>
      <c r="AE18">
        <v>5.27</v>
      </c>
    </row>
    <row r="19" spans="6:32" ht="15.75" thickBot="1">
      <c r="F19" s="291"/>
      <c r="G19" s="291"/>
      <c r="H19" s="291"/>
      <c r="I19" s="291"/>
      <c r="J19" s="291"/>
      <c r="K19" s="291"/>
      <c r="L19" s="291"/>
      <c r="M19" s="291"/>
      <c r="N19" s="291"/>
      <c r="O19" s="291"/>
      <c r="P19" s="291"/>
      <c r="Q19" s="291"/>
      <c r="R19" s="291"/>
      <c r="S19" s="291"/>
      <c r="T19" s="291"/>
      <c r="U19" s="291"/>
      <c r="V19" s="291"/>
      <c r="W19" s="291"/>
      <c r="X19" s="291"/>
      <c r="Y19" s="291"/>
      <c r="Z19" s="291"/>
      <c r="AA19" s="291"/>
      <c r="AB19" s="291"/>
      <c r="AE19">
        <v>4.53</v>
      </c>
    </row>
    <row r="20" spans="6:32" ht="15.75" thickBot="1">
      <c r="F20" s="291"/>
      <c r="G20" s="291"/>
      <c r="H20" s="291"/>
      <c r="I20" s="291"/>
      <c r="J20" s="291"/>
      <c r="K20" s="291"/>
      <c r="L20" s="291"/>
      <c r="M20" s="291"/>
      <c r="N20" s="291"/>
      <c r="O20" s="291"/>
      <c r="P20" s="291"/>
      <c r="Q20" s="291"/>
      <c r="R20" s="291"/>
      <c r="S20" s="291"/>
      <c r="T20" s="291"/>
      <c r="U20" s="291"/>
      <c r="V20" s="291"/>
      <c r="W20" s="291"/>
      <c r="X20" s="291"/>
      <c r="Y20" s="291"/>
      <c r="Z20" s="291"/>
      <c r="AA20" s="291"/>
      <c r="AB20" s="291"/>
      <c r="AE20">
        <v>11.24</v>
      </c>
    </row>
    <row r="21" spans="6:32">
      <c r="AE21">
        <v>5.01</v>
      </c>
    </row>
    <row r="22" spans="6:32">
      <c r="AD22" t="s">
        <v>2320</v>
      </c>
      <c r="AE22">
        <v>2.19</v>
      </c>
      <c r="AF22">
        <v>461</v>
      </c>
    </row>
    <row r="23" spans="6:32">
      <c r="AE23">
        <v>8.4499999999999993</v>
      </c>
    </row>
    <row r="24" spans="6:32">
      <c r="AE24">
        <v>5.32</v>
      </c>
    </row>
    <row r="25" spans="6:32">
      <c r="AE25">
        <v>5.21</v>
      </c>
    </row>
    <row r="26" spans="6:32">
      <c r="AE26">
        <v>5.03</v>
      </c>
    </row>
    <row r="27" spans="6:32">
      <c r="AE27">
        <v>7.58</v>
      </c>
    </row>
    <row r="28" spans="6:32">
      <c r="AE28">
        <v>2.39</v>
      </c>
    </row>
    <row r="29" spans="6:32">
      <c r="AE29">
        <v>3.34</v>
      </c>
    </row>
    <row r="30" spans="6:32">
      <c r="AE30">
        <v>2.2799999999999998</v>
      </c>
    </row>
    <row r="31" spans="6:32">
      <c r="AE31">
        <v>3.3</v>
      </c>
    </row>
    <row r="32" spans="6:32">
      <c r="AD32">
        <v>100</v>
      </c>
      <c r="AE32">
        <v>1.48</v>
      </c>
    </row>
    <row r="33" spans="30:32">
      <c r="AD33" t="s">
        <v>2321</v>
      </c>
      <c r="AE33">
        <v>2.4700000000000002</v>
      </c>
    </row>
    <row r="34" spans="30:32">
      <c r="AE34">
        <v>1.5</v>
      </c>
    </row>
    <row r="35" spans="30:32">
      <c r="AE35">
        <v>3.48</v>
      </c>
    </row>
    <row r="36" spans="30:32">
      <c r="AD36" t="s">
        <v>2322</v>
      </c>
      <c r="AE36">
        <v>7.34</v>
      </c>
    </row>
    <row r="37" spans="30:32">
      <c r="AE37">
        <v>6.23</v>
      </c>
    </row>
    <row r="38" spans="30:32">
      <c r="AE38">
        <v>6.11</v>
      </c>
    </row>
    <row r="39" spans="30:32">
      <c r="AE39">
        <v>5.01</v>
      </c>
    </row>
    <row r="40" spans="30:32">
      <c r="AE40">
        <v>7.06</v>
      </c>
    </row>
    <row r="41" spans="30:32">
      <c r="AE41">
        <v>10.08</v>
      </c>
      <c r="AF41">
        <v>566</v>
      </c>
    </row>
    <row r="42" spans="30:32">
      <c r="AE42">
        <v>3.27</v>
      </c>
    </row>
    <row r="43" spans="30:32">
      <c r="AE43">
        <v>2.5099999999999998</v>
      </c>
    </row>
    <row r="44" spans="30:32">
      <c r="AE44">
        <v>8.2899999999999991</v>
      </c>
    </row>
    <row r="45" spans="30:32">
      <c r="AE45">
        <v>10.25</v>
      </c>
    </row>
    <row r="46" spans="30:32">
      <c r="AE46">
        <v>4.33</v>
      </c>
    </row>
    <row r="47" spans="30:32">
      <c r="AD47" t="s">
        <v>2323</v>
      </c>
      <c r="AE47">
        <v>8.02</v>
      </c>
    </row>
    <row r="48" spans="30:32">
      <c r="AD48" t="s">
        <v>2324</v>
      </c>
      <c r="AE48">
        <v>7.01</v>
      </c>
    </row>
    <row r="49" spans="29:33">
      <c r="AE49">
        <v>4.26</v>
      </c>
    </row>
    <row r="50" spans="29:33">
      <c r="AE50">
        <v>2.06</v>
      </c>
    </row>
    <row r="51" spans="29:33">
      <c r="AD51" t="s">
        <v>2325</v>
      </c>
      <c r="AE51">
        <v>4.38</v>
      </c>
    </row>
    <row r="52" spans="29:33">
      <c r="AD52">
        <v>106</v>
      </c>
      <c r="AE52">
        <v>7.18</v>
      </c>
      <c r="AG52">
        <v>1174</v>
      </c>
    </row>
    <row r="53" spans="29:33">
      <c r="AE53">
        <v>3.18</v>
      </c>
    </row>
    <row r="54" spans="29:33">
      <c r="AE54">
        <v>2.33</v>
      </c>
    </row>
    <row r="55" spans="29:33">
      <c r="AD55" t="s">
        <v>2326</v>
      </c>
      <c r="AE55">
        <v>3.27</v>
      </c>
    </row>
    <row r="56" spans="29:33">
      <c r="AE56">
        <v>5.07</v>
      </c>
    </row>
    <row r="57" spans="29:33">
      <c r="AE57">
        <v>9.3000000000000007</v>
      </c>
    </row>
    <row r="58" spans="29:33">
      <c r="AE58">
        <v>6.04</v>
      </c>
    </row>
    <row r="59" spans="29:33">
      <c r="AC59" t="s">
        <v>2327</v>
      </c>
      <c r="AE59">
        <v>2.4300000000000002</v>
      </c>
      <c r="AF59">
        <f>27+51+29+25+33+2+1+26+6+38+18+18+33+27+7+30+4+43</f>
        <v>418</v>
      </c>
    </row>
    <row r="60" spans="29:33">
      <c r="AE60">
        <v>2.2999999999999998</v>
      </c>
    </row>
    <row r="61" spans="29:33">
      <c r="AD61" t="s">
        <v>2328</v>
      </c>
      <c r="AE61">
        <v>3.33</v>
      </c>
    </row>
    <row r="62" spans="29:33">
      <c r="AE62">
        <v>1.4</v>
      </c>
    </row>
    <row r="63" spans="29:33">
      <c r="AE63">
        <v>3.17</v>
      </c>
    </row>
    <row r="64" spans="29:33">
      <c r="AE64">
        <v>5.26</v>
      </c>
    </row>
    <row r="65" spans="30:32">
      <c r="AE65">
        <v>6.17</v>
      </c>
    </row>
    <row r="66" spans="30:32">
      <c r="AE66">
        <v>8.09</v>
      </c>
    </row>
    <row r="67" spans="30:32">
      <c r="AE67">
        <v>5.39</v>
      </c>
    </row>
    <row r="68" spans="30:32">
      <c r="AE68">
        <v>5.59</v>
      </c>
    </row>
    <row r="69" spans="30:32">
      <c r="AD69" t="s">
        <v>2329</v>
      </c>
      <c r="AE69">
        <v>6.07</v>
      </c>
    </row>
    <row r="70" spans="30:32">
      <c r="AE70">
        <v>3.46</v>
      </c>
    </row>
    <row r="71" spans="30:32">
      <c r="AE71">
        <v>3.52</v>
      </c>
    </row>
    <row r="72" spans="30:32">
      <c r="AE72">
        <v>1.49</v>
      </c>
    </row>
    <row r="73" spans="30:32">
      <c r="AE73">
        <v>6.23</v>
      </c>
    </row>
    <row r="74" spans="30:32">
      <c r="AE74">
        <v>7.59</v>
      </c>
    </row>
    <row r="75" spans="30:32">
      <c r="AE75">
        <v>3.11</v>
      </c>
    </row>
    <row r="76" spans="30:32">
      <c r="AE76">
        <v>2.2000000000000002</v>
      </c>
    </row>
    <row r="77" spans="30:32">
      <c r="AD77">
        <v>100</v>
      </c>
      <c r="AE77">
        <v>3.22</v>
      </c>
    </row>
    <row r="78" spans="30:32">
      <c r="AE78">
        <v>7.19</v>
      </c>
    </row>
    <row r="79" spans="30:32">
      <c r="AE79">
        <v>14.09</v>
      </c>
      <c r="AF79">
        <f>30+33+40+17+9+39+59+7+46+52+49+23+59+11+20+22+19+9</f>
        <v>544</v>
      </c>
    </row>
    <row r="80" spans="30:32">
      <c r="AE80">
        <v>4.46</v>
      </c>
    </row>
    <row r="81" spans="30:33">
      <c r="AE81">
        <v>2.48</v>
      </c>
    </row>
    <row r="82" spans="30:33">
      <c r="AE82">
        <v>11.06</v>
      </c>
    </row>
    <row r="83" spans="30:33">
      <c r="AE83">
        <v>10.09</v>
      </c>
    </row>
    <row r="84" spans="30:33">
      <c r="AE84">
        <v>5.24</v>
      </c>
    </row>
    <row r="85" spans="30:33">
      <c r="AE85">
        <v>5.24</v>
      </c>
    </row>
    <row r="86" spans="30:33">
      <c r="AE86">
        <v>5.48</v>
      </c>
      <c r="AG86">
        <v>1028</v>
      </c>
    </row>
    <row r="87" spans="30:33">
      <c r="AE87">
        <v>3.43</v>
      </c>
    </row>
    <row r="88" spans="30:33">
      <c r="AE88">
        <v>6.31</v>
      </c>
    </row>
    <row r="89" spans="30:33">
      <c r="AE89">
        <v>1.54</v>
      </c>
    </row>
    <row r="90" spans="30:33">
      <c r="AE90">
        <v>5.2</v>
      </c>
    </row>
    <row r="91" spans="30:33">
      <c r="AE91">
        <v>2.5099999999999998</v>
      </c>
    </row>
    <row r="92" spans="30:33">
      <c r="AE92">
        <v>6.28</v>
      </c>
    </row>
    <row r="93" spans="30:33">
      <c r="AE93">
        <v>6.53</v>
      </c>
    </row>
    <row r="94" spans="30:33">
      <c r="AE94">
        <v>5.48</v>
      </c>
      <c r="AF94">
        <f>46+48+6+9+24+24+48+43+31+54+20+51+28+53+48</f>
        <v>533</v>
      </c>
      <c r="AG94">
        <v>338</v>
      </c>
    </row>
    <row r="95" spans="30:33">
      <c r="AD95" t="s">
        <v>2330</v>
      </c>
      <c r="AF95">
        <f>533+544+418+566+461</f>
        <v>2522</v>
      </c>
    </row>
    <row r="98" spans="27:33">
      <c r="AD98" t="s">
        <v>2331</v>
      </c>
      <c r="AE98">
        <f>2522/60</f>
        <v>42.033333333333331</v>
      </c>
      <c r="AG98">
        <f>328+1028+1174</f>
        <v>2530</v>
      </c>
    </row>
    <row r="100" spans="27:33">
      <c r="AD100">
        <f>433+42</f>
        <v>475</v>
      </c>
      <c r="AE100" t="s">
        <v>2332</v>
      </c>
    </row>
    <row r="101" spans="27:33">
      <c r="AD101">
        <f>475/90</f>
        <v>5.2777777777777777</v>
      </c>
    </row>
    <row r="102" spans="27:33">
      <c r="AD102" t="s">
        <v>2333</v>
      </c>
    </row>
    <row r="105" spans="27:33">
      <c r="AB105" t="s">
        <v>2334</v>
      </c>
      <c r="AF105" t="s">
        <v>2342</v>
      </c>
      <c r="AG105" t="s">
        <v>2343</v>
      </c>
    </row>
    <row r="107" spans="27:33">
      <c r="AB107" t="s">
        <v>2335</v>
      </c>
    </row>
    <row r="108" spans="27:33">
      <c r="AA108" t="s">
        <v>2337</v>
      </c>
      <c r="AB108" t="s">
        <v>2336</v>
      </c>
      <c r="AC108">
        <v>30</v>
      </c>
    </row>
    <row r="109" spans="27:33">
      <c r="AB109" t="s">
        <v>2338</v>
      </c>
      <c r="AC109">
        <v>15</v>
      </c>
    </row>
    <row r="110" spans="27:33">
      <c r="AB110" t="s">
        <v>2339</v>
      </c>
      <c r="AC110">
        <v>30</v>
      </c>
    </row>
    <row r="111" spans="27:33">
      <c r="AB111" t="s">
        <v>2340</v>
      </c>
      <c r="AC111">
        <v>42</v>
      </c>
    </row>
    <row r="112" spans="27:33">
      <c r="AB112" t="s">
        <v>2341</v>
      </c>
      <c r="AC112">
        <v>28</v>
      </c>
    </row>
    <row r="113" spans="26:33">
      <c r="AC113">
        <f>SUM(AC108:AC112)</f>
        <v>145</v>
      </c>
      <c r="AD113" t="s">
        <v>2344</v>
      </c>
      <c r="AE113" t="s">
        <v>2345</v>
      </c>
    </row>
    <row r="115" spans="26:33" ht="15.75" thickBot="1">
      <c r="AA115" t="s">
        <v>2362</v>
      </c>
    </row>
    <row r="116" spans="26:33">
      <c r="Z116" s="304" t="s">
        <v>2346</v>
      </c>
      <c r="AA116" s="96" t="s">
        <v>2347</v>
      </c>
      <c r="AB116" s="305" t="s">
        <v>2348</v>
      </c>
      <c r="AC116" s="96">
        <f>235 * 4.3</f>
        <v>1010.5</v>
      </c>
      <c r="AD116" s="96" t="s">
        <v>2332</v>
      </c>
      <c r="AE116" s="96">
        <f>1010/60</f>
        <v>16.833333333333332</v>
      </c>
      <c r="AF116" s="96" t="s">
        <v>2350</v>
      </c>
      <c r="AG116" s="38">
        <f>16+4.6+4.9+9.3+14.9</f>
        <v>49.699999999999996</v>
      </c>
    </row>
    <row r="117" spans="26:33">
      <c r="Z117" s="306" t="s">
        <v>2349</v>
      </c>
      <c r="AA117" s="99" t="s">
        <v>2351</v>
      </c>
      <c r="AB117" s="99">
        <v>53</v>
      </c>
      <c r="AC117" s="99">
        <f>53 * 5.3</f>
        <v>280.89999999999998</v>
      </c>
      <c r="AD117" s="99"/>
      <c r="AE117" s="99">
        <f>280/60</f>
        <v>4.666666666666667</v>
      </c>
      <c r="AF117" s="99" t="s">
        <v>2392</v>
      </c>
      <c r="AG117" s="35" t="s">
        <v>2396</v>
      </c>
    </row>
    <row r="118" spans="26:33">
      <c r="Z118" s="306"/>
      <c r="AA118" s="99" t="s">
        <v>2352</v>
      </c>
      <c r="AB118" s="99">
        <v>56</v>
      </c>
      <c r="AC118" s="99">
        <f>56 * 5.3</f>
        <v>296.8</v>
      </c>
      <c r="AD118" s="99"/>
      <c r="AE118" s="99">
        <f>296/60</f>
        <v>4.9333333333333336</v>
      </c>
      <c r="AF118" s="99" t="s">
        <v>2393</v>
      </c>
      <c r="AG118" s="100"/>
    </row>
    <row r="119" spans="26:33">
      <c r="Z119" s="306" t="s">
        <v>1388</v>
      </c>
      <c r="AA119" s="99" t="s">
        <v>2353</v>
      </c>
      <c r="AB119" s="303" t="s">
        <v>2355</v>
      </c>
      <c r="AC119" s="99">
        <f>105 * 5.3</f>
        <v>556.5</v>
      </c>
      <c r="AD119" s="99"/>
      <c r="AE119" s="99">
        <f>556.5/60</f>
        <v>9.2750000000000004</v>
      </c>
      <c r="AF119" s="99" t="s">
        <v>2394</v>
      </c>
      <c r="AG119" s="100"/>
    </row>
    <row r="120" spans="26:33" ht="15.75" thickBot="1">
      <c r="Z120" s="309" t="s">
        <v>1388</v>
      </c>
      <c r="AA120" s="310" t="s">
        <v>2354</v>
      </c>
      <c r="AB120" s="311" t="s">
        <v>2356</v>
      </c>
      <c r="AC120" s="310">
        <f>169*5.3</f>
        <v>895.69999999999993</v>
      </c>
      <c r="AD120" s="310"/>
      <c r="AE120" s="310">
        <f>895.7/60</f>
        <v>14.928333333333335</v>
      </c>
      <c r="AF120" s="310" t="s">
        <v>2395</v>
      </c>
      <c r="AG120" s="312"/>
    </row>
    <row r="121" spans="26:33">
      <c r="Z121" s="304" t="s">
        <v>487</v>
      </c>
      <c r="AA121" s="96" t="s">
        <v>2357</v>
      </c>
      <c r="AB121" s="96">
        <v>24</v>
      </c>
      <c r="AC121" s="96">
        <f>24 * 5.3</f>
        <v>127.19999999999999</v>
      </c>
      <c r="AD121" s="96"/>
      <c r="AE121" s="96">
        <f>127/60</f>
        <v>2.1166666666666667</v>
      </c>
      <c r="AF121" s="96">
        <v>2.11</v>
      </c>
      <c r="AG121" s="97"/>
    </row>
    <row r="122" spans="26:33" ht="15.75" thickBot="1">
      <c r="Z122" s="309"/>
      <c r="AA122" s="310" t="s">
        <v>2358</v>
      </c>
      <c r="AB122" s="310">
        <v>39</v>
      </c>
      <c r="AC122" s="310">
        <f>39 * 5.3</f>
        <v>206.7</v>
      </c>
      <c r="AD122" s="310"/>
      <c r="AE122" s="310">
        <f>206.7/60</f>
        <v>3.4449999999999998</v>
      </c>
      <c r="AF122" s="310">
        <v>3.5</v>
      </c>
      <c r="AG122" s="314" t="s">
        <v>2397</v>
      </c>
    </row>
    <row r="123" spans="26:33">
      <c r="Z123" s="304" t="s">
        <v>778</v>
      </c>
      <c r="AA123" s="96"/>
      <c r="AB123" s="96">
        <v>24</v>
      </c>
      <c r="AC123" s="96">
        <f>24 * 5.3</f>
        <v>127.19999999999999</v>
      </c>
      <c r="AD123" s="96"/>
      <c r="AE123" s="96">
        <f>127.2/60</f>
        <v>2.12</v>
      </c>
      <c r="AF123" s="96"/>
      <c r="AG123" s="97">
        <f>3.5+2.12+13.87</f>
        <v>19.489999999999998</v>
      </c>
    </row>
    <row r="124" spans="26:33">
      <c r="Z124" s="306" t="s">
        <v>2359</v>
      </c>
      <c r="AA124" s="99" t="s">
        <v>2360</v>
      </c>
      <c r="AB124" s="99">
        <v>157</v>
      </c>
      <c r="AC124" s="99">
        <f>157*5.3</f>
        <v>832.1</v>
      </c>
      <c r="AD124" s="99"/>
      <c r="AE124" s="99">
        <f>832/60</f>
        <v>13.866666666666667</v>
      </c>
      <c r="AF124" s="99"/>
      <c r="AG124" s="100"/>
    </row>
    <row r="125" spans="26:33" ht="15.75" thickBot="1">
      <c r="Z125" s="307"/>
      <c r="AA125" s="102"/>
      <c r="AB125" s="308" t="s">
        <v>2361</v>
      </c>
      <c r="AC125" s="102"/>
      <c r="AD125" s="102"/>
      <c r="AE125" s="102"/>
      <c r="AF125" s="102"/>
      <c r="AG125" s="103"/>
    </row>
    <row r="126" spans="26:33">
      <c r="Z126" s="313" t="s">
        <v>2363</v>
      </c>
      <c r="AA126" s="313" t="s">
        <v>2364</v>
      </c>
      <c r="AB126" s="313">
        <v>22</v>
      </c>
      <c r="AC126" s="313">
        <f>22 * 5.3</f>
        <v>116.6</v>
      </c>
      <c r="AD126" s="313"/>
      <c r="AE126" s="313">
        <f>116/60</f>
        <v>1.9333333333333333</v>
      </c>
      <c r="AF126" s="313"/>
      <c r="AG126" s="86">
        <f>SUM(AE126:AE131)</f>
        <v>33.164999999999999</v>
      </c>
    </row>
    <row r="127" spans="26:33">
      <c r="Z127" s="99"/>
      <c r="AA127" s="99" t="s">
        <v>2365</v>
      </c>
      <c r="AB127" s="99">
        <v>37</v>
      </c>
      <c r="AC127" s="99">
        <f>37 * 5.3</f>
        <v>196.1</v>
      </c>
      <c r="AD127" s="99"/>
      <c r="AE127" s="99">
        <f>196/60</f>
        <v>3.2666666666666666</v>
      </c>
      <c r="AF127" s="99"/>
      <c r="AG127" s="99"/>
    </row>
    <row r="128" spans="26:33">
      <c r="Z128" s="99"/>
      <c r="AA128" s="99" t="s">
        <v>2366</v>
      </c>
      <c r="AB128" s="99" t="s">
        <v>2368</v>
      </c>
      <c r="AC128" s="99">
        <f>18 *5.3</f>
        <v>95.399999999999991</v>
      </c>
      <c r="AD128" s="99"/>
      <c r="AE128" s="99">
        <f>95.4 / 60</f>
        <v>1.59</v>
      </c>
      <c r="AF128" s="99"/>
      <c r="AG128" s="99"/>
    </row>
    <row r="129" spans="26:33">
      <c r="Z129" s="99"/>
      <c r="AA129" s="99" t="s">
        <v>2367</v>
      </c>
      <c r="AB129" s="99" t="s">
        <v>2369</v>
      </c>
      <c r="AC129" s="99">
        <f>44 * 5.3</f>
        <v>233.2</v>
      </c>
      <c r="AD129" s="99"/>
      <c r="AE129" s="99">
        <f>233.2/60</f>
        <v>3.8866666666666663</v>
      </c>
      <c r="AF129" s="99"/>
      <c r="AG129" s="99"/>
    </row>
    <row r="130" spans="26:33">
      <c r="Z130" s="99" t="s">
        <v>2370</v>
      </c>
      <c r="AA130" s="99" t="s">
        <v>2300</v>
      </c>
      <c r="AB130" s="99">
        <v>113</v>
      </c>
      <c r="AC130" s="99">
        <f>113 * 6.5</f>
        <v>734.5</v>
      </c>
      <c r="AD130" s="99"/>
      <c r="AE130" s="99">
        <f>734.5/60</f>
        <v>12.241666666666667</v>
      </c>
      <c r="AF130" s="99"/>
      <c r="AG130" s="99"/>
    </row>
    <row r="131" spans="26:33" ht="15.75" thickBot="1">
      <c r="Z131" s="310" t="s">
        <v>2398</v>
      </c>
      <c r="AA131" s="310" t="s">
        <v>2301</v>
      </c>
      <c r="AB131" s="310">
        <v>116</v>
      </c>
      <c r="AC131" s="310">
        <f>116 * 5.3</f>
        <v>614.79999999999995</v>
      </c>
      <c r="AD131" s="310"/>
      <c r="AE131" s="310">
        <f>614.8/60</f>
        <v>10.246666666666666</v>
      </c>
      <c r="AF131" s="310"/>
      <c r="AG131" s="310"/>
    </row>
    <row r="132" spans="26:33">
      <c r="Z132" s="304" t="s">
        <v>2371</v>
      </c>
      <c r="AA132" s="96" t="s">
        <v>2279</v>
      </c>
      <c r="AB132" s="96" t="s">
        <v>2372</v>
      </c>
      <c r="AC132" s="96">
        <f>24 * 5.3</f>
        <v>127.19999999999999</v>
      </c>
      <c r="AD132" s="96"/>
      <c r="AE132" s="96">
        <f>127.2/60</f>
        <v>2.12</v>
      </c>
      <c r="AF132" s="96"/>
      <c r="AG132" s="97">
        <f>SUM(AE132:AE138)</f>
        <v>32.946666666666665</v>
      </c>
    </row>
    <row r="133" spans="26:33">
      <c r="Z133" s="306"/>
      <c r="AA133" s="99" t="s">
        <v>2306</v>
      </c>
      <c r="AB133" s="99">
        <v>12</v>
      </c>
      <c r="AC133" s="99">
        <f>12 * 5.3</f>
        <v>63.599999999999994</v>
      </c>
      <c r="AD133" s="99"/>
      <c r="AE133" s="99">
        <f>63.6/60</f>
        <v>1.06</v>
      </c>
      <c r="AF133" s="99"/>
      <c r="AG133" s="100"/>
    </row>
    <row r="134" spans="26:33">
      <c r="Z134" s="306" t="s">
        <v>2310</v>
      </c>
      <c r="AA134" s="99"/>
      <c r="AB134" s="99" t="s">
        <v>2373</v>
      </c>
      <c r="AC134" s="99"/>
      <c r="AD134" s="99"/>
      <c r="AE134" s="99">
        <v>13</v>
      </c>
      <c r="AF134" s="99"/>
      <c r="AG134" s="100"/>
    </row>
    <row r="135" spans="26:33">
      <c r="Z135" s="306"/>
      <c r="AA135" s="99"/>
      <c r="AB135" s="99" t="s">
        <v>2374</v>
      </c>
      <c r="AC135" s="99">
        <f>15 * 5.3</f>
        <v>79.5</v>
      </c>
      <c r="AD135" s="99"/>
      <c r="AE135" s="99">
        <f>79.5/60</f>
        <v>1.325</v>
      </c>
      <c r="AF135" s="99"/>
      <c r="AG135" s="100"/>
    </row>
    <row r="136" spans="26:33">
      <c r="Z136" s="306" t="s">
        <v>2375</v>
      </c>
      <c r="AA136" s="99"/>
      <c r="AB136" s="99" t="s">
        <v>2376</v>
      </c>
      <c r="AC136" s="99"/>
      <c r="AD136" s="99"/>
      <c r="AE136" s="99">
        <v>10.5</v>
      </c>
      <c r="AF136" s="99"/>
      <c r="AG136" s="100"/>
    </row>
    <row r="137" spans="26:33">
      <c r="Z137" s="306"/>
      <c r="AA137" s="99"/>
      <c r="AB137" s="99" t="s">
        <v>2377</v>
      </c>
      <c r="AC137" s="99">
        <f>5 * 5.3</f>
        <v>26.5</v>
      </c>
      <c r="AD137" s="99"/>
      <c r="AE137" s="99">
        <f>26.5/60</f>
        <v>0.44166666666666665</v>
      </c>
      <c r="AF137" s="99"/>
      <c r="AG137" s="100"/>
    </row>
    <row r="138" spans="26:33" ht="15.75" thickBot="1">
      <c r="Z138" s="307" t="s">
        <v>2378</v>
      </c>
      <c r="AA138" s="102"/>
      <c r="AB138" s="102" t="s">
        <v>2379</v>
      </c>
      <c r="AC138" s="102"/>
      <c r="AD138" s="102"/>
      <c r="AE138" s="102">
        <v>4.5</v>
      </c>
      <c r="AF138" s="102"/>
      <c r="AG138" s="103"/>
    </row>
    <row r="139" spans="26:33" ht="30">
      <c r="Z139" s="302" t="s">
        <v>2380</v>
      </c>
      <c r="AA139" t="s">
        <v>2351</v>
      </c>
      <c r="AB139" t="s">
        <v>2383</v>
      </c>
      <c r="AC139">
        <f>139 * 5.3</f>
        <v>736.69999999999993</v>
      </c>
      <c r="AE139">
        <f>736.7/60</f>
        <v>12.278333333333334</v>
      </c>
    </row>
    <row r="140" spans="26:33">
      <c r="Z140" t="s">
        <v>2381</v>
      </c>
      <c r="AA140" t="s">
        <v>2352</v>
      </c>
      <c r="AB140">
        <v>39</v>
      </c>
      <c r="AC140">
        <f>39 * 5.3</f>
        <v>206.7</v>
      </c>
      <c r="AE140">
        <f>206.7/60</f>
        <v>3.4449999999999998</v>
      </c>
    </row>
    <row r="141" spans="26:33">
      <c r="Z141" t="s">
        <v>2381</v>
      </c>
      <c r="AA141" t="s">
        <v>2382</v>
      </c>
      <c r="AB141" t="s">
        <v>2384</v>
      </c>
      <c r="AC141">
        <f>54 * 5.3</f>
        <v>286.2</v>
      </c>
      <c r="AE141">
        <f>286.2/60</f>
        <v>4.7699999999999996</v>
      </c>
    </row>
    <row r="142" spans="26:33">
      <c r="Z142" t="s">
        <v>2385</v>
      </c>
      <c r="AA142" t="s">
        <v>2351</v>
      </c>
      <c r="AB142" t="s">
        <v>2386</v>
      </c>
      <c r="AC142">
        <f>21 * 5.3</f>
        <v>111.3</v>
      </c>
      <c r="AE142">
        <f>111.3 /60</f>
        <v>1.855</v>
      </c>
    </row>
    <row r="143" spans="26:33">
      <c r="AA143" t="s">
        <v>2382</v>
      </c>
      <c r="AB143" t="s">
        <v>2387</v>
      </c>
      <c r="AC143">
        <f>18 * 5.3</f>
        <v>95.399999999999991</v>
      </c>
      <c r="AE143">
        <f>95.4/60</f>
        <v>1.59</v>
      </c>
    </row>
    <row r="144" spans="26:33">
      <c r="Z144" t="s">
        <v>2388</v>
      </c>
      <c r="AA144" t="s">
        <v>2351</v>
      </c>
      <c r="AB144">
        <v>74</v>
      </c>
      <c r="AC144">
        <f>74 * 5.3</f>
        <v>392.2</v>
      </c>
      <c r="AE144">
        <f>392.2/60</f>
        <v>6.5366666666666662</v>
      </c>
    </row>
    <row r="145" spans="26:31">
      <c r="Z145" t="s">
        <v>2389</v>
      </c>
      <c r="AA145" t="s">
        <v>2351</v>
      </c>
      <c r="AB145">
        <v>46</v>
      </c>
      <c r="AC145">
        <f>46 * 5.3</f>
        <v>243.79999999999998</v>
      </c>
      <c r="AE145">
        <f>243.8 / 60</f>
        <v>4.0633333333333335</v>
      </c>
    </row>
    <row r="146" spans="26:31">
      <c r="AA146" t="s">
        <v>2382</v>
      </c>
      <c r="AB146">
        <v>16</v>
      </c>
      <c r="AC146">
        <f>16 * 5.3</f>
        <v>84.8</v>
      </c>
      <c r="AE146">
        <f>84.8/60</f>
        <v>1.4133333333333333</v>
      </c>
    </row>
    <row r="147" spans="26:31">
      <c r="Z147" t="s">
        <v>2390</v>
      </c>
      <c r="AA147" t="s">
        <v>2391</v>
      </c>
      <c r="AB147">
        <v>26</v>
      </c>
      <c r="AC147">
        <f>26 * 5.3</f>
        <v>137.79999999999998</v>
      </c>
      <c r="AE147">
        <f>137.8 / 60</f>
        <v>2.2966666666666669</v>
      </c>
    </row>
  </sheetData>
  <mergeCells count="26">
    <mergeCell ref="I14:M14"/>
    <mergeCell ref="N14:O14"/>
    <mergeCell ref="P14:Q14"/>
    <mergeCell ref="I7:M7"/>
    <mergeCell ref="N4:O4"/>
    <mergeCell ref="P4:Q4"/>
    <mergeCell ref="I13:M13"/>
    <mergeCell ref="P13:Q13"/>
    <mergeCell ref="N13:O13"/>
    <mergeCell ref="I12:M12"/>
    <mergeCell ref="N12:O12"/>
    <mergeCell ref="P12:Q12"/>
    <mergeCell ref="I10:M10"/>
    <mergeCell ref="I11:M11"/>
    <mergeCell ref="P9:Q9"/>
    <mergeCell ref="P10:Q10"/>
    <mergeCell ref="V4:W4"/>
    <mergeCell ref="V3:Z3"/>
    <mergeCell ref="I4:M4"/>
    <mergeCell ref="P11:Q11"/>
    <mergeCell ref="N9:O9"/>
    <mergeCell ref="N10:O10"/>
    <mergeCell ref="N11:O11"/>
    <mergeCell ref="I3:M3"/>
    <mergeCell ref="N3:O3"/>
    <mergeCell ref="P3:Q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469F-9250-4327-9BFA-3C8E23AEDC60}">
  <dimension ref="B6:AK135"/>
  <sheetViews>
    <sheetView topLeftCell="D7" zoomScale="96" zoomScaleNormal="96" workbookViewId="0">
      <pane xSplit="7605" ySplit="1155" topLeftCell="AB92" activePane="bottomLeft"/>
      <selection activeCell="E7" sqref="E7"/>
      <selection pane="topRight" activeCell="AH7" sqref="AH7"/>
      <selection pane="bottomLeft" activeCell="H108" sqref="H108:H110"/>
      <selection pane="bottomRight" activeCell="I102" activeCellId="1" sqref="AB102:AI102 E102:I102"/>
    </sheetView>
  </sheetViews>
  <sheetFormatPr defaultRowHeight="15"/>
  <cols>
    <col min="5" max="5" width="13.140625" customWidth="1"/>
    <col min="6" max="6" width="9.85546875" customWidth="1"/>
    <col min="7" max="7" width="7.42578125" customWidth="1"/>
    <col min="8" max="8" width="14.7109375" customWidth="1"/>
    <col min="9" max="9" width="18.28515625" bestFit="1" customWidth="1"/>
    <col min="10" max="10" width="11" customWidth="1"/>
    <col min="11" max="12" width="12.5703125" customWidth="1"/>
    <col min="13" max="34" width="13.42578125" customWidth="1"/>
    <col min="35" max="35" width="18.28515625" bestFit="1" customWidth="1"/>
    <col min="36" max="36" width="10.5703125" bestFit="1" customWidth="1"/>
    <col min="37" max="37" width="10" bestFit="1" customWidth="1"/>
  </cols>
  <sheetData>
    <row r="6" spans="5:37">
      <c r="J6" s="225" t="s">
        <v>0</v>
      </c>
      <c r="K6" s="288"/>
      <c r="L6" s="289"/>
      <c r="M6" s="289"/>
      <c r="N6" s="289"/>
      <c r="O6" s="289"/>
      <c r="P6" s="289"/>
      <c r="Q6" s="289"/>
      <c r="R6" s="289"/>
      <c r="S6" s="289"/>
      <c r="T6" s="289"/>
      <c r="U6" s="289"/>
      <c r="V6" s="289"/>
      <c r="W6" s="289"/>
      <c r="X6" s="289"/>
      <c r="Y6" s="289"/>
      <c r="Z6" s="289"/>
      <c r="AA6" s="289"/>
      <c r="AB6" s="289"/>
      <c r="AC6" s="289"/>
      <c r="AD6" s="289"/>
      <c r="AE6" s="289"/>
      <c r="AF6" s="289"/>
      <c r="AG6" s="289"/>
      <c r="AH6" s="289"/>
      <c r="AI6" s="124"/>
    </row>
    <row r="7" spans="5:37" ht="45">
      <c r="E7" s="3" t="s">
        <v>15</v>
      </c>
      <c r="F7" s="262" t="s">
        <v>339</v>
      </c>
      <c r="G7" s="3" t="s">
        <v>256</v>
      </c>
      <c r="H7" s="3" t="s">
        <v>11</v>
      </c>
      <c r="I7" s="3" t="s">
        <v>43</v>
      </c>
      <c r="J7" s="211" t="s">
        <v>258</v>
      </c>
      <c r="K7" s="331">
        <v>44867</v>
      </c>
      <c r="L7" s="331">
        <v>44868</v>
      </c>
      <c r="M7" s="331">
        <v>44869</v>
      </c>
      <c r="N7" s="331">
        <v>44870</v>
      </c>
      <c r="O7" s="331">
        <v>44872</v>
      </c>
      <c r="P7" s="331">
        <v>44873</v>
      </c>
      <c r="Q7" s="331">
        <v>44874</v>
      </c>
      <c r="R7" s="331">
        <v>44875</v>
      </c>
      <c r="S7" s="331">
        <v>44876</v>
      </c>
      <c r="T7" s="331">
        <v>44877</v>
      </c>
      <c r="U7" s="331">
        <v>44878</v>
      </c>
      <c r="V7" s="331">
        <v>44879</v>
      </c>
      <c r="W7" s="331">
        <v>44880</v>
      </c>
      <c r="X7" s="331">
        <v>44881</v>
      </c>
      <c r="Y7" s="331">
        <v>44882</v>
      </c>
      <c r="Z7" s="331">
        <v>44883</v>
      </c>
      <c r="AA7" s="331">
        <v>44884</v>
      </c>
      <c r="AB7" s="331">
        <v>44886</v>
      </c>
      <c r="AC7" s="331">
        <v>44887</v>
      </c>
      <c r="AD7" s="331">
        <v>44888</v>
      </c>
      <c r="AE7" s="331">
        <v>44889</v>
      </c>
      <c r="AF7" s="331">
        <v>44890</v>
      </c>
      <c r="AG7" s="331">
        <v>44894</v>
      </c>
      <c r="AH7" s="331">
        <v>44895</v>
      </c>
      <c r="AI7" s="257" t="s">
        <v>2056</v>
      </c>
      <c r="AJ7" s="257"/>
      <c r="AK7" s="1"/>
    </row>
    <row r="8" spans="5:37">
      <c r="E8" s="206" t="s">
        <v>833</v>
      </c>
      <c r="F8" s="330">
        <v>44865</v>
      </c>
      <c r="G8" s="206">
        <v>270850</v>
      </c>
      <c r="H8" s="206" t="s">
        <v>1909</v>
      </c>
      <c r="I8" s="206" t="s">
        <v>440</v>
      </c>
      <c r="J8" s="86" t="s">
        <v>394</v>
      </c>
      <c r="K8" s="339" t="s">
        <v>1410</v>
      </c>
      <c r="L8" s="339"/>
      <c r="M8" s="339"/>
      <c r="N8" s="339"/>
      <c r="O8" s="339"/>
      <c r="P8" s="339"/>
      <c r="Q8" s="339"/>
      <c r="R8" s="339"/>
      <c r="S8" s="339"/>
      <c r="T8" s="339"/>
      <c r="U8" s="339"/>
      <c r="V8" s="339"/>
      <c r="W8" s="339"/>
      <c r="X8" s="339"/>
      <c r="Y8" s="339"/>
      <c r="Z8" s="339"/>
      <c r="AA8" s="339"/>
      <c r="AB8" s="339"/>
      <c r="AC8" s="339"/>
      <c r="AD8" s="339"/>
      <c r="AE8" s="339"/>
      <c r="AF8" s="339"/>
      <c r="AG8" s="339"/>
      <c r="AH8" s="339"/>
      <c r="AI8" s="31" t="s">
        <v>49</v>
      </c>
      <c r="AJ8" s="331"/>
      <c r="AK8" s="288"/>
    </row>
    <row r="9" spans="5:37">
      <c r="E9" s="33" t="s">
        <v>833</v>
      </c>
      <c r="F9" s="79">
        <v>44865</v>
      </c>
      <c r="G9" s="33">
        <v>271367</v>
      </c>
      <c r="H9" s="33" t="s">
        <v>593</v>
      </c>
      <c r="I9" s="33" t="s">
        <v>2271</v>
      </c>
      <c r="J9" s="33" t="s">
        <v>394</v>
      </c>
      <c r="K9" s="33" t="s">
        <v>2729</v>
      </c>
      <c r="L9" s="33"/>
      <c r="M9" s="33"/>
      <c r="N9" s="33"/>
      <c r="O9" s="33"/>
      <c r="P9" s="33"/>
      <c r="Q9" s="33"/>
      <c r="R9" s="33"/>
      <c r="S9" s="33"/>
      <c r="T9" s="33"/>
      <c r="U9" s="33"/>
      <c r="V9" s="33"/>
      <c r="W9" s="33"/>
      <c r="X9" s="33"/>
      <c r="Y9" s="33"/>
      <c r="Z9" s="33"/>
      <c r="AA9" s="33"/>
      <c r="AB9" s="33"/>
      <c r="AC9" s="33"/>
      <c r="AD9" s="33"/>
      <c r="AE9" s="33"/>
      <c r="AF9" s="33"/>
      <c r="AG9" s="33"/>
      <c r="AH9" s="33"/>
      <c r="AI9" s="33" t="s">
        <v>50</v>
      </c>
      <c r="AJ9" s="331">
        <v>44868</v>
      </c>
      <c r="AK9" s="288"/>
    </row>
    <row r="10" spans="5:37">
      <c r="E10" s="33" t="s">
        <v>833</v>
      </c>
      <c r="F10" s="79">
        <v>44865</v>
      </c>
      <c r="G10" s="33">
        <v>271173</v>
      </c>
      <c r="H10" s="33" t="s">
        <v>1064</v>
      </c>
      <c r="I10" s="33" t="s">
        <v>1704</v>
      </c>
      <c r="J10" s="33" t="s">
        <v>394</v>
      </c>
      <c r="K10" s="33" t="s">
        <v>394</v>
      </c>
      <c r="L10" s="33"/>
      <c r="M10" s="33" t="s">
        <v>50</v>
      </c>
      <c r="N10" s="33"/>
      <c r="O10" s="33"/>
      <c r="P10" s="33"/>
      <c r="Q10" s="33"/>
      <c r="R10" s="33"/>
      <c r="S10" s="33"/>
      <c r="T10" s="33"/>
      <c r="U10" s="33"/>
      <c r="V10" s="33"/>
      <c r="W10" s="33"/>
      <c r="X10" s="33"/>
      <c r="Y10" s="33"/>
      <c r="Z10" s="33"/>
      <c r="AA10" s="33"/>
      <c r="AB10" s="33"/>
      <c r="AC10" s="33"/>
      <c r="AD10" s="33"/>
      <c r="AE10" s="33"/>
      <c r="AF10" s="33"/>
      <c r="AG10" s="33"/>
      <c r="AH10" s="33"/>
      <c r="AI10" s="33" t="s">
        <v>50</v>
      </c>
      <c r="AJ10" s="331">
        <v>44869</v>
      </c>
      <c r="AK10" s="288"/>
    </row>
    <row r="11" spans="5:37">
      <c r="E11" s="33" t="s">
        <v>833</v>
      </c>
      <c r="F11" s="79">
        <v>44867</v>
      </c>
      <c r="G11" s="33">
        <v>271339</v>
      </c>
      <c r="H11" s="33" t="s">
        <v>2728</v>
      </c>
      <c r="I11" s="33" t="s">
        <v>2271</v>
      </c>
      <c r="J11" s="33" t="s">
        <v>394</v>
      </c>
      <c r="K11" s="33" t="s">
        <v>2729</v>
      </c>
      <c r="L11" s="33" t="s">
        <v>2246</v>
      </c>
      <c r="M11" s="33"/>
      <c r="N11" s="33"/>
      <c r="O11" s="33"/>
      <c r="P11" s="33"/>
      <c r="Q11" s="33"/>
      <c r="R11" s="33"/>
      <c r="S11" s="33"/>
      <c r="T11" s="33"/>
      <c r="U11" s="33"/>
      <c r="V11" s="33"/>
      <c r="W11" s="33"/>
      <c r="X11" s="33"/>
      <c r="Y11" s="33"/>
      <c r="Z11" s="33"/>
      <c r="AA11" s="33"/>
      <c r="AB11" s="33"/>
      <c r="AC11" s="33"/>
      <c r="AD11" s="33"/>
      <c r="AE11" s="33"/>
      <c r="AF11" s="33"/>
      <c r="AG11" s="33"/>
      <c r="AH11" s="33"/>
      <c r="AI11" s="33" t="s">
        <v>50</v>
      </c>
      <c r="AJ11" s="331">
        <v>44868</v>
      </c>
      <c r="AK11" s="288"/>
    </row>
    <row r="12" spans="5:37">
      <c r="E12" s="33" t="s">
        <v>833</v>
      </c>
      <c r="F12" s="79">
        <v>44867</v>
      </c>
      <c r="G12" s="33">
        <v>271693</v>
      </c>
      <c r="H12" s="33" t="s">
        <v>574</v>
      </c>
      <c r="I12" s="33" t="s">
        <v>2271</v>
      </c>
      <c r="J12" s="33" t="s">
        <v>394</v>
      </c>
      <c r="K12" s="33" t="s">
        <v>2729</v>
      </c>
      <c r="L12" s="33"/>
      <c r="M12" s="33" t="s">
        <v>50</v>
      </c>
      <c r="N12" s="33"/>
      <c r="O12" s="33"/>
      <c r="P12" s="33"/>
      <c r="Q12" s="33"/>
      <c r="R12" s="33"/>
      <c r="S12" s="33"/>
      <c r="T12" s="33"/>
      <c r="U12" s="33"/>
      <c r="V12" s="33"/>
      <c r="W12" s="33"/>
      <c r="X12" s="33"/>
      <c r="Y12" s="33"/>
      <c r="Z12" s="33"/>
      <c r="AA12" s="33"/>
      <c r="AB12" s="33"/>
      <c r="AC12" s="33"/>
      <c r="AD12" s="33"/>
      <c r="AE12" s="33"/>
      <c r="AF12" s="33"/>
      <c r="AG12" s="33"/>
      <c r="AH12" s="33"/>
      <c r="AI12" s="316" t="s">
        <v>50</v>
      </c>
      <c r="AJ12" s="331">
        <v>44869</v>
      </c>
      <c r="AK12" s="288"/>
    </row>
    <row r="13" spans="5:37" ht="45.75" customHeight="1">
      <c r="E13" s="33" t="s">
        <v>833</v>
      </c>
      <c r="F13" s="79">
        <v>44862</v>
      </c>
      <c r="G13" s="33">
        <v>270491</v>
      </c>
      <c r="H13" s="33" t="s">
        <v>2730</v>
      </c>
      <c r="I13" s="33" t="s">
        <v>2258</v>
      </c>
      <c r="J13" s="33" t="s">
        <v>394</v>
      </c>
      <c r="K13" s="33" t="s">
        <v>2731</v>
      </c>
      <c r="L13" s="33"/>
      <c r="M13" s="33"/>
      <c r="N13" s="33"/>
      <c r="O13" s="33"/>
      <c r="P13" s="33"/>
      <c r="Q13" s="33"/>
      <c r="R13" s="33"/>
      <c r="S13" s="33"/>
      <c r="T13" s="33"/>
      <c r="U13" s="33"/>
      <c r="V13" s="33"/>
      <c r="W13" s="33"/>
      <c r="X13" s="33"/>
      <c r="Y13" s="33"/>
      <c r="Z13" s="33"/>
      <c r="AA13" s="33"/>
      <c r="AB13" s="33"/>
      <c r="AC13" s="33"/>
      <c r="AD13" s="33"/>
      <c r="AE13" s="33"/>
      <c r="AF13" s="33"/>
      <c r="AG13" s="33"/>
      <c r="AH13" s="33"/>
      <c r="AI13" s="34" t="s">
        <v>50</v>
      </c>
      <c r="AJ13" s="332">
        <v>44867</v>
      </c>
      <c r="AK13" s="288"/>
    </row>
    <row r="14" spans="5:37">
      <c r="E14" s="33" t="s">
        <v>2733</v>
      </c>
      <c r="F14" s="79">
        <v>44867</v>
      </c>
      <c r="G14" s="33">
        <v>271685</v>
      </c>
      <c r="H14" s="33" t="s">
        <v>2732</v>
      </c>
      <c r="I14" s="33" t="s">
        <v>2271</v>
      </c>
      <c r="J14" s="33" t="s">
        <v>394</v>
      </c>
      <c r="K14" s="33" t="s">
        <v>2729</v>
      </c>
      <c r="L14" s="33"/>
      <c r="M14" s="33"/>
      <c r="N14" s="33"/>
      <c r="O14" s="33"/>
      <c r="P14" s="33"/>
      <c r="Q14" s="33"/>
      <c r="R14" s="33"/>
      <c r="S14" s="33"/>
      <c r="T14" s="33"/>
      <c r="U14" s="33"/>
      <c r="V14" s="33"/>
      <c r="W14" s="33"/>
      <c r="X14" s="33"/>
      <c r="Y14" s="33"/>
      <c r="Z14" s="33"/>
      <c r="AA14" s="33"/>
      <c r="AB14" s="33"/>
      <c r="AC14" s="33"/>
      <c r="AD14" s="33"/>
      <c r="AE14" s="33"/>
      <c r="AF14" s="33"/>
      <c r="AG14" s="33"/>
      <c r="AH14" s="33"/>
      <c r="AI14" s="33" t="s">
        <v>50</v>
      </c>
      <c r="AJ14" s="331">
        <v>44868</v>
      </c>
      <c r="AK14" s="288"/>
    </row>
    <row r="15" spans="5:37">
      <c r="E15" s="33" t="s">
        <v>833</v>
      </c>
      <c r="F15" s="79">
        <v>44865</v>
      </c>
      <c r="G15" s="33">
        <v>271147</v>
      </c>
      <c r="H15" s="33" t="s">
        <v>2675</v>
      </c>
      <c r="I15" s="33" t="s">
        <v>440</v>
      </c>
      <c r="J15" s="33" t="s">
        <v>394</v>
      </c>
      <c r="K15" s="33" t="s">
        <v>394</v>
      </c>
      <c r="L15" s="33"/>
      <c r="M15" s="33" t="s">
        <v>50</v>
      </c>
      <c r="N15" s="33"/>
      <c r="O15" s="33"/>
      <c r="P15" s="33"/>
      <c r="Q15" s="33"/>
      <c r="R15" s="33"/>
      <c r="S15" s="33"/>
      <c r="T15" s="33"/>
      <c r="U15" s="33"/>
      <c r="V15" s="33"/>
      <c r="W15" s="33"/>
      <c r="X15" s="33"/>
      <c r="Y15" s="33"/>
      <c r="Z15" s="33"/>
      <c r="AA15" s="33"/>
      <c r="AB15" s="33"/>
      <c r="AC15" s="33"/>
      <c r="AD15" s="33"/>
      <c r="AE15" s="33"/>
      <c r="AF15" s="33"/>
      <c r="AG15" s="33"/>
      <c r="AH15" s="33"/>
      <c r="AI15" s="315" t="s">
        <v>50</v>
      </c>
      <c r="AJ15" s="331">
        <v>44869</v>
      </c>
      <c r="AK15" s="288"/>
    </row>
    <row r="16" spans="5:37">
      <c r="E16" s="33" t="s">
        <v>833</v>
      </c>
      <c r="F16" s="79">
        <v>44866</v>
      </c>
      <c r="G16" s="33">
        <v>271575</v>
      </c>
      <c r="H16" s="33" t="s">
        <v>1815</v>
      </c>
      <c r="I16" s="33" t="s">
        <v>440</v>
      </c>
      <c r="J16" s="33" t="s">
        <v>394</v>
      </c>
      <c r="K16" s="33" t="s">
        <v>394</v>
      </c>
      <c r="L16" s="33" t="s">
        <v>2246</v>
      </c>
      <c r="M16" s="33" t="s">
        <v>50</v>
      </c>
      <c r="N16" s="33"/>
      <c r="O16" s="33"/>
      <c r="P16" s="33"/>
      <c r="Q16" s="33"/>
      <c r="R16" s="33"/>
      <c r="S16" s="33"/>
      <c r="T16" s="33"/>
      <c r="U16" s="33"/>
      <c r="V16" s="33"/>
      <c r="W16" s="33"/>
      <c r="X16" s="33"/>
      <c r="Y16" s="33"/>
      <c r="Z16" s="33"/>
      <c r="AA16" s="33"/>
      <c r="AB16" s="33"/>
      <c r="AC16" s="33"/>
      <c r="AD16" s="33"/>
      <c r="AE16" s="33"/>
      <c r="AF16" s="33"/>
      <c r="AG16" s="33"/>
      <c r="AH16" s="33"/>
      <c r="AI16" s="33" t="s">
        <v>50</v>
      </c>
      <c r="AJ16" s="331">
        <v>44869</v>
      </c>
      <c r="AK16" s="288"/>
    </row>
    <row r="17" spans="5:37">
      <c r="E17" s="33" t="s">
        <v>833</v>
      </c>
      <c r="F17" s="79">
        <v>44867</v>
      </c>
      <c r="G17" s="33">
        <v>271448</v>
      </c>
      <c r="H17" s="33" t="s">
        <v>1538</v>
      </c>
      <c r="I17" s="33" t="s">
        <v>2271</v>
      </c>
      <c r="J17" s="33" t="s">
        <v>394</v>
      </c>
      <c r="K17" s="33" t="s">
        <v>2729</v>
      </c>
      <c r="L17" s="33"/>
      <c r="M17" s="33"/>
      <c r="N17" s="33"/>
      <c r="O17" s="33"/>
      <c r="P17" s="33"/>
      <c r="Q17" s="33"/>
      <c r="R17" s="33"/>
      <c r="S17" s="33"/>
      <c r="T17" s="33"/>
      <c r="U17" s="33"/>
      <c r="V17" s="33"/>
      <c r="W17" s="33"/>
      <c r="X17" s="33"/>
      <c r="Y17" s="33"/>
      <c r="Z17" s="33"/>
      <c r="AA17" s="33"/>
      <c r="AB17" s="33"/>
      <c r="AC17" s="33"/>
      <c r="AD17" s="33"/>
      <c r="AE17" s="33"/>
      <c r="AF17" s="33"/>
      <c r="AG17" s="33"/>
      <c r="AH17" s="33"/>
      <c r="AI17" s="33" t="s">
        <v>50</v>
      </c>
      <c r="AJ17" s="331">
        <v>44868</v>
      </c>
      <c r="AK17" s="288"/>
    </row>
    <row r="18" spans="5:37">
      <c r="E18" s="33" t="s">
        <v>833</v>
      </c>
      <c r="F18" s="79">
        <v>44867</v>
      </c>
      <c r="G18" s="33">
        <v>271627</v>
      </c>
      <c r="H18" s="33" t="s">
        <v>2259</v>
      </c>
      <c r="I18" s="33" t="s">
        <v>2271</v>
      </c>
      <c r="J18" s="33" t="s">
        <v>394</v>
      </c>
      <c r="K18" s="33" t="s">
        <v>2729</v>
      </c>
      <c r="L18" s="33" t="s">
        <v>2246</v>
      </c>
      <c r="M18" s="33"/>
      <c r="N18" s="33"/>
      <c r="O18" s="33"/>
      <c r="P18" s="33"/>
      <c r="Q18" s="33"/>
      <c r="R18" s="33"/>
      <c r="S18" s="33"/>
      <c r="T18" s="33"/>
      <c r="U18" s="33"/>
      <c r="V18" s="33"/>
      <c r="W18" s="33"/>
      <c r="X18" s="33"/>
      <c r="Y18" s="33"/>
      <c r="Z18" s="33"/>
      <c r="AA18" s="33"/>
      <c r="AB18" s="33"/>
      <c r="AC18" s="33"/>
      <c r="AD18" s="33"/>
      <c r="AE18" s="33"/>
      <c r="AF18" s="33"/>
      <c r="AG18" s="33"/>
      <c r="AH18" s="33"/>
      <c r="AI18" s="33" t="s">
        <v>50</v>
      </c>
      <c r="AJ18" s="331">
        <v>44868</v>
      </c>
      <c r="AK18" s="288"/>
    </row>
    <row r="19" spans="5:37">
      <c r="E19" s="33" t="s">
        <v>833</v>
      </c>
      <c r="F19" s="79">
        <v>44867</v>
      </c>
      <c r="G19" s="33">
        <v>271648</v>
      </c>
      <c r="H19" s="33" t="s">
        <v>2735</v>
      </c>
      <c r="I19" s="33" t="s">
        <v>2271</v>
      </c>
      <c r="J19" s="33" t="s">
        <v>394</v>
      </c>
      <c r="K19" s="33" t="s">
        <v>2729</v>
      </c>
      <c r="L19" s="33"/>
      <c r="M19" s="33"/>
      <c r="N19" s="33"/>
      <c r="O19" s="33"/>
      <c r="P19" s="33"/>
      <c r="Q19" s="33"/>
      <c r="R19" s="33"/>
      <c r="S19" s="33"/>
      <c r="T19" s="33"/>
      <c r="U19" s="33"/>
      <c r="V19" s="33"/>
      <c r="W19" s="33"/>
      <c r="X19" s="33"/>
      <c r="Y19" s="33"/>
      <c r="Z19" s="33"/>
      <c r="AA19" s="33"/>
      <c r="AB19" s="33"/>
      <c r="AC19" s="33"/>
      <c r="AD19" s="33"/>
      <c r="AE19" s="33"/>
      <c r="AF19" s="33"/>
      <c r="AG19" s="33"/>
      <c r="AH19" s="33"/>
      <c r="AI19" s="33" t="s">
        <v>50</v>
      </c>
      <c r="AJ19" s="331">
        <v>44868</v>
      </c>
      <c r="AK19" s="288"/>
    </row>
    <row r="20" spans="5:37">
      <c r="E20" s="33" t="s">
        <v>833</v>
      </c>
      <c r="F20" s="79">
        <v>44867</v>
      </c>
      <c r="G20" s="86">
        <v>271662</v>
      </c>
      <c r="H20" s="86" t="s">
        <v>1810</v>
      </c>
      <c r="I20" s="86" t="s">
        <v>2736</v>
      </c>
      <c r="J20" s="86" t="s">
        <v>394</v>
      </c>
      <c r="K20" s="33" t="s">
        <v>1466</v>
      </c>
      <c r="L20" s="33" t="s">
        <v>2526</v>
      </c>
      <c r="M20" s="33" t="s">
        <v>50</v>
      </c>
      <c r="N20" s="33"/>
      <c r="O20" s="33"/>
      <c r="P20" s="33"/>
      <c r="Q20" s="33"/>
      <c r="R20" s="33"/>
      <c r="S20" s="33"/>
      <c r="T20" s="33"/>
      <c r="U20" s="33"/>
      <c r="V20" s="33"/>
      <c r="W20" s="33"/>
      <c r="X20" s="33"/>
      <c r="Y20" s="33"/>
      <c r="Z20" s="33"/>
      <c r="AA20" s="33"/>
      <c r="AB20" s="33"/>
      <c r="AC20" s="33"/>
      <c r="AD20" s="33"/>
      <c r="AE20" s="33"/>
      <c r="AF20" s="33"/>
      <c r="AG20" s="33"/>
      <c r="AH20" s="33"/>
      <c r="AI20" s="33" t="s">
        <v>50</v>
      </c>
      <c r="AJ20" s="331">
        <v>44869</v>
      </c>
      <c r="AK20" s="288"/>
    </row>
    <row r="21" spans="5:37">
      <c r="E21" s="33" t="s">
        <v>833</v>
      </c>
      <c r="F21" s="79">
        <v>44867</v>
      </c>
      <c r="G21" s="33">
        <v>271671</v>
      </c>
      <c r="H21" s="33" t="s">
        <v>2264</v>
      </c>
      <c r="I21" s="33" t="s">
        <v>2736</v>
      </c>
      <c r="J21" s="33" t="s">
        <v>394</v>
      </c>
      <c r="K21" s="33" t="s">
        <v>2729</v>
      </c>
      <c r="L21" s="33"/>
      <c r="M21" s="33"/>
      <c r="N21" s="33"/>
      <c r="O21" s="33"/>
      <c r="P21" s="33"/>
      <c r="Q21" s="33"/>
      <c r="R21" s="33"/>
      <c r="S21" s="33"/>
      <c r="T21" s="33"/>
      <c r="U21" s="33"/>
      <c r="V21" s="33"/>
      <c r="W21" s="33"/>
      <c r="X21" s="33"/>
      <c r="Y21" s="33"/>
      <c r="Z21" s="33"/>
      <c r="AA21" s="33"/>
      <c r="AB21" s="33"/>
      <c r="AC21" s="33"/>
      <c r="AD21" s="33"/>
      <c r="AE21" s="33"/>
      <c r="AF21" s="33"/>
      <c r="AG21" s="33"/>
      <c r="AH21" s="33"/>
      <c r="AI21" s="33" t="s">
        <v>50</v>
      </c>
      <c r="AJ21" s="331">
        <v>44868</v>
      </c>
      <c r="AK21" s="288"/>
    </row>
    <row r="22" spans="5:37">
      <c r="E22" s="33" t="s">
        <v>833</v>
      </c>
      <c r="F22" s="79">
        <v>44867</v>
      </c>
      <c r="G22" s="33">
        <v>271816</v>
      </c>
      <c r="H22" s="33" t="s">
        <v>506</v>
      </c>
      <c r="I22" s="33" t="s">
        <v>2736</v>
      </c>
      <c r="J22" s="33" t="s">
        <v>394</v>
      </c>
      <c r="K22" s="33" t="s">
        <v>2729</v>
      </c>
      <c r="L22" s="33"/>
      <c r="M22" s="33"/>
      <c r="N22" s="33"/>
      <c r="O22" s="33"/>
      <c r="P22" s="33"/>
      <c r="Q22" s="33"/>
      <c r="R22" s="33"/>
      <c r="S22" s="33"/>
      <c r="T22" s="33"/>
      <c r="U22" s="33"/>
      <c r="V22" s="33"/>
      <c r="W22" s="33"/>
      <c r="X22" s="33"/>
      <c r="Y22" s="33"/>
      <c r="Z22" s="33"/>
      <c r="AA22" s="33"/>
      <c r="AB22" s="33"/>
      <c r="AC22" s="33"/>
      <c r="AD22" s="33"/>
      <c r="AE22" s="33"/>
      <c r="AF22" s="33"/>
      <c r="AG22" s="33"/>
      <c r="AH22" s="33"/>
      <c r="AI22" s="33" t="s">
        <v>50</v>
      </c>
      <c r="AJ22" s="331">
        <v>44868</v>
      </c>
      <c r="AK22" s="288"/>
    </row>
    <row r="23" spans="5:37">
      <c r="E23" s="33" t="s">
        <v>833</v>
      </c>
      <c r="F23" s="79">
        <v>44867</v>
      </c>
      <c r="G23" s="33">
        <v>271839</v>
      </c>
      <c r="H23" s="33" t="s">
        <v>2737</v>
      </c>
      <c r="I23" s="33" t="s">
        <v>2736</v>
      </c>
      <c r="J23" s="33" t="s">
        <v>394</v>
      </c>
      <c r="K23" s="33" t="s">
        <v>1466</v>
      </c>
      <c r="L23" s="33"/>
      <c r="M23" s="33" t="s">
        <v>50</v>
      </c>
      <c r="N23" s="33"/>
      <c r="O23" s="33"/>
      <c r="P23" s="33"/>
      <c r="Q23" s="33"/>
      <c r="R23" s="33"/>
      <c r="S23" s="33"/>
      <c r="T23" s="33"/>
      <c r="U23" s="33"/>
      <c r="V23" s="33"/>
      <c r="W23" s="33"/>
      <c r="X23" s="33"/>
      <c r="Y23" s="33"/>
      <c r="Z23" s="33"/>
      <c r="AA23" s="33"/>
      <c r="AB23" s="33"/>
      <c r="AC23" s="33"/>
      <c r="AD23" s="33"/>
      <c r="AE23" s="33"/>
      <c r="AF23" s="33"/>
      <c r="AG23" s="33"/>
      <c r="AH23" s="33"/>
      <c r="AI23" s="33" t="s">
        <v>50</v>
      </c>
      <c r="AJ23" s="331">
        <v>44869</v>
      </c>
      <c r="AK23" s="288"/>
    </row>
    <row r="24" spans="5:37">
      <c r="E24" s="33" t="s">
        <v>833</v>
      </c>
      <c r="F24" s="79">
        <v>44867</v>
      </c>
      <c r="G24" s="33">
        <v>271072</v>
      </c>
      <c r="H24" s="33" t="s">
        <v>2473</v>
      </c>
      <c r="I24" s="33" t="s">
        <v>2736</v>
      </c>
      <c r="J24" s="33" t="s">
        <v>394</v>
      </c>
      <c r="K24" s="33" t="s">
        <v>2729</v>
      </c>
      <c r="L24" s="33"/>
      <c r="M24" s="33"/>
      <c r="N24" s="33"/>
      <c r="O24" s="33"/>
      <c r="P24" s="33"/>
      <c r="Q24" s="33"/>
      <c r="R24" s="33"/>
      <c r="S24" s="33"/>
      <c r="T24" s="33"/>
      <c r="U24" s="33"/>
      <c r="V24" s="33"/>
      <c r="W24" s="33"/>
      <c r="X24" s="33"/>
      <c r="Y24" s="33"/>
      <c r="Z24" s="33"/>
      <c r="AA24" s="33"/>
      <c r="AB24" s="33"/>
      <c r="AC24" s="33"/>
      <c r="AD24" s="33"/>
      <c r="AE24" s="33"/>
      <c r="AF24" s="33"/>
      <c r="AG24" s="33"/>
      <c r="AH24" s="33"/>
      <c r="AI24" s="33" t="s">
        <v>50</v>
      </c>
      <c r="AJ24" s="331">
        <v>44868</v>
      </c>
      <c r="AK24" s="288"/>
    </row>
    <row r="25" spans="5:37">
      <c r="E25" s="33" t="s">
        <v>833</v>
      </c>
      <c r="F25" s="79">
        <v>44867</v>
      </c>
      <c r="G25" s="33">
        <v>270539</v>
      </c>
      <c r="H25" s="33" t="s">
        <v>466</v>
      </c>
      <c r="I25" s="33" t="s">
        <v>2533</v>
      </c>
      <c r="J25" s="33" t="s">
        <v>394</v>
      </c>
      <c r="K25" s="33" t="s">
        <v>1466</v>
      </c>
      <c r="L25" s="33" t="s">
        <v>50</v>
      </c>
      <c r="M25" s="33"/>
      <c r="N25" s="33"/>
      <c r="O25" s="33"/>
      <c r="P25" s="33"/>
      <c r="Q25" s="33"/>
      <c r="R25" s="33"/>
      <c r="S25" s="33"/>
      <c r="T25" s="33"/>
      <c r="U25" s="33"/>
      <c r="V25" s="33"/>
      <c r="W25" s="33"/>
      <c r="X25" s="33"/>
      <c r="Y25" s="33"/>
      <c r="Z25" s="33"/>
      <c r="AA25" s="33"/>
      <c r="AB25" s="33"/>
      <c r="AC25" s="33"/>
      <c r="AD25" s="33"/>
      <c r="AE25" s="33"/>
      <c r="AF25" s="33"/>
      <c r="AG25" s="33"/>
      <c r="AH25" s="33"/>
      <c r="AI25" s="33" t="s">
        <v>50</v>
      </c>
      <c r="AJ25" s="331">
        <v>44868</v>
      </c>
      <c r="AK25" s="288"/>
    </row>
    <row r="26" spans="5:37">
      <c r="E26" s="33" t="s">
        <v>833</v>
      </c>
      <c r="F26" s="79">
        <v>44861</v>
      </c>
      <c r="G26" s="33">
        <v>270031</v>
      </c>
      <c r="H26" s="33" t="s">
        <v>2655</v>
      </c>
      <c r="I26" s="33" t="s">
        <v>2656</v>
      </c>
      <c r="J26" s="33" t="s">
        <v>394</v>
      </c>
      <c r="K26" s="33" t="s">
        <v>1466</v>
      </c>
      <c r="L26" s="33"/>
      <c r="M26" s="33" t="s">
        <v>50</v>
      </c>
      <c r="N26" s="33"/>
      <c r="O26" s="33"/>
      <c r="P26" s="33"/>
      <c r="Q26" s="33"/>
      <c r="R26" s="33"/>
      <c r="S26" s="33"/>
      <c r="T26" s="33"/>
      <c r="U26" s="33"/>
      <c r="V26" s="33"/>
      <c r="W26" s="33"/>
      <c r="X26" s="33"/>
      <c r="Y26" s="33"/>
      <c r="Z26" s="33"/>
      <c r="AA26" s="33"/>
      <c r="AB26" s="33"/>
      <c r="AC26" s="33"/>
      <c r="AD26" s="33"/>
      <c r="AE26" s="33"/>
      <c r="AF26" s="33"/>
      <c r="AG26" s="33"/>
      <c r="AH26" s="33"/>
      <c r="AI26" s="33" t="s">
        <v>50</v>
      </c>
      <c r="AJ26" s="331">
        <v>44869</v>
      </c>
      <c r="AK26" s="288"/>
    </row>
    <row r="27" spans="5:37">
      <c r="E27" s="33" t="s">
        <v>833</v>
      </c>
      <c r="F27" s="79">
        <v>44868</v>
      </c>
      <c r="G27" s="33">
        <v>272069</v>
      </c>
      <c r="H27" s="33" t="s">
        <v>2738</v>
      </c>
      <c r="I27" s="33" t="s">
        <v>2258</v>
      </c>
      <c r="J27" s="33" t="s">
        <v>394</v>
      </c>
      <c r="K27" s="33"/>
      <c r="L27" s="33" t="s">
        <v>1466</v>
      </c>
      <c r="M27" s="33" t="s">
        <v>2246</v>
      </c>
      <c r="N27" s="33" t="s">
        <v>50</v>
      </c>
      <c r="O27" s="33"/>
      <c r="P27" s="33"/>
      <c r="Q27" s="33"/>
      <c r="R27" s="33"/>
      <c r="S27" s="33"/>
      <c r="T27" s="33"/>
      <c r="U27" s="33"/>
      <c r="V27" s="33"/>
      <c r="W27" s="33"/>
      <c r="X27" s="33"/>
      <c r="Y27" s="33"/>
      <c r="Z27" s="33"/>
      <c r="AA27" s="33"/>
      <c r="AB27" s="33"/>
      <c r="AC27" s="33"/>
      <c r="AD27" s="33"/>
      <c r="AE27" s="33"/>
      <c r="AF27" s="33"/>
      <c r="AG27" s="33"/>
      <c r="AH27" s="33"/>
      <c r="AI27" s="33" t="s">
        <v>50</v>
      </c>
      <c r="AJ27" s="331">
        <v>44870</v>
      </c>
      <c r="AK27" s="288"/>
    </row>
    <row r="28" spans="5:37">
      <c r="E28" s="33" t="s">
        <v>333</v>
      </c>
      <c r="F28" s="79">
        <v>44868</v>
      </c>
      <c r="G28" s="33">
        <v>272050</v>
      </c>
      <c r="H28" s="33" t="s">
        <v>1909</v>
      </c>
      <c r="I28" s="33" t="s">
        <v>2271</v>
      </c>
      <c r="J28" s="33" t="s">
        <v>394</v>
      </c>
      <c r="K28" s="33"/>
      <c r="L28" s="33" t="s">
        <v>2739</v>
      </c>
      <c r="M28" s="33" t="s">
        <v>50</v>
      </c>
      <c r="N28" s="33"/>
      <c r="O28" s="33"/>
      <c r="P28" s="33"/>
      <c r="Q28" s="33"/>
      <c r="R28" s="33"/>
      <c r="S28" s="33"/>
      <c r="T28" s="33"/>
      <c r="U28" s="33"/>
      <c r="V28" s="33"/>
      <c r="W28" s="33"/>
      <c r="X28" s="33"/>
      <c r="Y28" s="33"/>
      <c r="Z28" s="33"/>
      <c r="AA28" s="33"/>
      <c r="AB28" s="33"/>
      <c r="AC28" s="33"/>
      <c r="AD28" s="33"/>
      <c r="AE28" s="33"/>
      <c r="AF28" s="33"/>
      <c r="AG28" s="33"/>
      <c r="AH28" s="33"/>
      <c r="AI28" s="33" t="s">
        <v>50</v>
      </c>
      <c r="AJ28" s="331">
        <v>44869</v>
      </c>
      <c r="AK28" s="288"/>
    </row>
    <row r="29" spans="5:37">
      <c r="E29" s="33" t="s">
        <v>833</v>
      </c>
      <c r="F29" s="79">
        <v>44868</v>
      </c>
      <c r="G29" s="33">
        <v>272127</v>
      </c>
      <c r="H29" s="33" t="s">
        <v>2458</v>
      </c>
      <c r="I29" s="33" t="s">
        <v>2740</v>
      </c>
      <c r="J29" s="33" t="s">
        <v>394</v>
      </c>
      <c r="K29" s="33"/>
      <c r="L29" s="33" t="s">
        <v>1466</v>
      </c>
      <c r="M29" s="33" t="s">
        <v>394</v>
      </c>
      <c r="N29" s="33" t="s">
        <v>2752</v>
      </c>
      <c r="O29" s="33" t="s">
        <v>2541</v>
      </c>
      <c r="P29" s="33"/>
      <c r="Q29" s="33"/>
      <c r="R29" s="33"/>
      <c r="S29" s="33"/>
      <c r="T29" s="33"/>
      <c r="U29" s="33"/>
      <c r="V29" s="33"/>
      <c r="W29" s="33"/>
      <c r="X29" s="33"/>
      <c r="Y29" s="33"/>
      <c r="Z29" s="33"/>
      <c r="AA29" s="33"/>
      <c r="AB29" s="33"/>
      <c r="AC29" s="33"/>
      <c r="AD29" s="33"/>
      <c r="AE29" s="33"/>
      <c r="AF29" s="33"/>
      <c r="AG29" s="33"/>
      <c r="AH29" s="33"/>
      <c r="AI29" s="33" t="s">
        <v>2067</v>
      </c>
      <c r="AJ29" s="331">
        <v>44869</v>
      </c>
      <c r="AK29" s="331">
        <v>44872</v>
      </c>
    </row>
    <row r="30" spans="5:37">
      <c r="E30" s="33" t="s">
        <v>833</v>
      </c>
      <c r="F30" s="79">
        <v>44868</v>
      </c>
      <c r="G30" s="33">
        <v>272151</v>
      </c>
      <c r="H30" s="33" t="s">
        <v>2741</v>
      </c>
      <c r="I30" s="33" t="s">
        <v>2533</v>
      </c>
      <c r="J30" s="33" t="s">
        <v>394</v>
      </c>
      <c r="K30" s="33"/>
      <c r="L30" s="33" t="s">
        <v>1466</v>
      </c>
      <c r="M30" s="33" t="s">
        <v>394</v>
      </c>
      <c r="N30" s="33"/>
      <c r="O30" s="33"/>
      <c r="P30" s="33"/>
      <c r="Q30" s="33"/>
      <c r="R30" s="33"/>
      <c r="S30" s="33"/>
      <c r="T30" s="33"/>
      <c r="U30" s="33"/>
      <c r="V30" s="33"/>
      <c r="W30" s="33"/>
      <c r="X30" s="33"/>
      <c r="Y30" s="33"/>
      <c r="Z30" s="33"/>
      <c r="AA30" s="33"/>
      <c r="AB30" s="33"/>
      <c r="AC30" s="33"/>
      <c r="AD30" s="33"/>
      <c r="AE30" s="33"/>
      <c r="AF30" s="33"/>
      <c r="AG30" s="33"/>
      <c r="AH30" s="33"/>
      <c r="AI30" s="33" t="s">
        <v>50</v>
      </c>
      <c r="AJ30" s="331">
        <v>44869</v>
      </c>
      <c r="AK30" s="288"/>
    </row>
    <row r="31" spans="5:37">
      <c r="E31" s="33" t="s">
        <v>833</v>
      </c>
      <c r="F31" s="79">
        <v>44865</v>
      </c>
      <c r="G31" s="33">
        <v>270539</v>
      </c>
      <c r="H31" s="33" t="s">
        <v>466</v>
      </c>
      <c r="I31" s="33" t="s">
        <v>1704</v>
      </c>
      <c r="J31" s="33" t="s">
        <v>394</v>
      </c>
      <c r="K31" s="33"/>
      <c r="L31" s="33" t="s">
        <v>1466</v>
      </c>
      <c r="M31" s="33" t="s">
        <v>50</v>
      </c>
      <c r="N31" s="33"/>
      <c r="O31" s="33"/>
      <c r="P31" s="33"/>
      <c r="Q31" s="33"/>
      <c r="R31" s="33"/>
      <c r="S31" s="33"/>
      <c r="T31" s="33"/>
      <c r="U31" s="33"/>
      <c r="V31" s="33"/>
      <c r="W31" s="33"/>
      <c r="X31" s="33"/>
      <c r="Y31" s="33"/>
      <c r="Z31" s="33"/>
      <c r="AA31" s="33"/>
      <c r="AB31" s="33"/>
      <c r="AC31" s="33"/>
      <c r="AD31" s="33"/>
      <c r="AE31" s="33"/>
      <c r="AF31" s="33"/>
      <c r="AG31" s="33"/>
      <c r="AH31" s="33"/>
      <c r="AI31" s="33" t="s">
        <v>50</v>
      </c>
      <c r="AJ31" s="331">
        <v>44869</v>
      </c>
      <c r="AK31" s="288"/>
    </row>
    <row r="32" spans="5:37">
      <c r="E32" s="33" t="s">
        <v>833</v>
      </c>
      <c r="F32" s="79">
        <v>44868</v>
      </c>
      <c r="G32" s="33">
        <v>272230</v>
      </c>
      <c r="H32" s="33" t="s">
        <v>1001</v>
      </c>
      <c r="I32" s="33" t="s">
        <v>2271</v>
      </c>
      <c r="J32" s="33" t="s">
        <v>394</v>
      </c>
      <c r="K32" s="33"/>
      <c r="L32" s="33" t="s">
        <v>2739</v>
      </c>
      <c r="M32" s="33" t="s">
        <v>366</v>
      </c>
      <c r="N32" s="33"/>
      <c r="O32" s="33"/>
      <c r="P32" s="33"/>
      <c r="Q32" s="33"/>
      <c r="R32" s="33"/>
      <c r="S32" s="33"/>
      <c r="T32" s="33"/>
      <c r="U32" s="33"/>
      <c r="V32" s="33"/>
      <c r="W32" s="33"/>
      <c r="X32" s="33"/>
      <c r="Y32" s="33"/>
      <c r="Z32" s="33"/>
      <c r="AA32" s="33"/>
      <c r="AB32" s="33"/>
      <c r="AC32" s="33"/>
      <c r="AD32" s="33"/>
      <c r="AE32" s="33"/>
      <c r="AF32" s="33"/>
      <c r="AG32" s="33"/>
      <c r="AH32" s="33"/>
      <c r="AI32" s="33" t="s">
        <v>50</v>
      </c>
      <c r="AJ32" s="331">
        <v>44869</v>
      </c>
      <c r="AK32" s="288"/>
    </row>
    <row r="33" spans="5:37">
      <c r="E33" s="33" t="s">
        <v>833</v>
      </c>
      <c r="F33" s="79">
        <v>44868</v>
      </c>
      <c r="G33" s="33">
        <v>272245</v>
      </c>
      <c r="H33" s="33" t="s">
        <v>1155</v>
      </c>
      <c r="I33" s="33" t="s">
        <v>2743</v>
      </c>
      <c r="J33" s="33" t="s">
        <v>394</v>
      </c>
      <c r="K33" s="33"/>
      <c r="L33" s="33" t="s">
        <v>2739</v>
      </c>
      <c r="M33" s="33" t="s">
        <v>2246</v>
      </c>
      <c r="N33" s="33" t="s">
        <v>50</v>
      </c>
      <c r="O33" s="33"/>
      <c r="P33" s="33"/>
      <c r="Q33" s="33"/>
      <c r="R33" s="33"/>
      <c r="S33" s="33"/>
      <c r="T33" s="33"/>
      <c r="U33" s="33"/>
      <c r="V33" s="33"/>
      <c r="W33" s="33"/>
      <c r="X33" s="33"/>
      <c r="Y33" s="33"/>
      <c r="Z33" s="33"/>
      <c r="AA33" s="33"/>
      <c r="AB33" s="33"/>
      <c r="AC33" s="33"/>
      <c r="AD33" s="33"/>
      <c r="AE33" s="33"/>
      <c r="AF33" s="33"/>
      <c r="AG33" s="33"/>
      <c r="AH33" s="33"/>
      <c r="AI33" s="33" t="s">
        <v>50</v>
      </c>
      <c r="AJ33" s="331">
        <v>44870</v>
      </c>
      <c r="AK33" s="288"/>
    </row>
    <row r="34" spans="5:37" ht="46.5" customHeight="1">
      <c r="E34" s="33" t="s">
        <v>833</v>
      </c>
      <c r="F34" s="79">
        <v>44868</v>
      </c>
      <c r="G34" s="33">
        <v>271882</v>
      </c>
      <c r="H34" s="33" t="s">
        <v>2728</v>
      </c>
      <c r="I34" s="33" t="s">
        <v>1704</v>
      </c>
      <c r="J34" s="33" t="s">
        <v>394</v>
      </c>
      <c r="K34" s="33"/>
      <c r="L34" s="33" t="s">
        <v>2406</v>
      </c>
      <c r="M34" s="34" t="s">
        <v>2750</v>
      </c>
      <c r="N34" s="34" t="s">
        <v>2674</v>
      </c>
      <c r="O34" s="34" t="s">
        <v>1466</v>
      </c>
      <c r="P34" s="34" t="s">
        <v>2526</v>
      </c>
      <c r="Q34" s="34"/>
      <c r="R34" s="34"/>
      <c r="S34" s="34"/>
      <c r="T34" s="34"/>
      <c r="U34" s="34"/>
      <c r="V34" s="34"/>
      <c r="W34" s="34"/>
      <c r="X34" s="34"/>
      <c r="Y34" s="34"/>
      <c r="Z34" s="34"/>
      <c r="AA34" s="34"/>
      <c r="AB34" s="34"/>
      <c r="AC34" s="34"/>
      <c r="AD34" s="34"/>
      <c r="AE34" s="34"/>
      <c r="AF34" s="34"/>
      <c r="AG34" s="34"/>
      <c r="AH34" s="34"/>
      <c r="AI34" s="33" t="s">
        <v>50</v>
      </c>
      <c r="AJ34" s="331">
        <v>44873</v>
      </c>
      <c r="AK34" s="288"/>
    </row>
    <row r="35" spans="5:37">
      <c r="E35" s="86" t="s">
        <v>833</v>
      </c>
      <c r="F35" s="340">
        <v>44865</v>
      </c>
      <c r="G35" s="86">
        <v>270850</v>
      </c>
      <c r="H35" s="86" t="s">
        <v>1909</v>
      </c>
      <c r="I35" s="86" t="s">
        <v>440</v>
      </c>
      <c r="J35" s="86" t="s">
        <v>394</v>
      </c>
      <c r="K35" s="33"/>
      <c r="L35" s="33" t="s">
        <v>1466</v>
      </c>
      <c r="M35" s="33" t="s">
        <v>50</v>
      </c>
      <c r="N35" s="33"/>
      <c r="O35" s="33" t="s">
        <v>394</v>
      </c>
      <c r="P35" s="33"/>
      <c r="Q35" s="33"/>
      <c r="R35" s="33"/>
      <c r="S35" s="33"/>
      <c r="T35" s="33"/>
      <c r="U35" s="33"/>
      <c r="V35" s="33"/>
      <c r="W35" s="33"/>
      <c r="X35" s="33"/>
      <c r="Y35" s="33"/>
      <c r="Z35" s="33"/>
      <c r="AA35" s="33"/>
      <c r="AB35" s="33"/>
      <c r="AC35" s="33"/>
      <c r="AD35" s="33"/>
      <c r="AE35" s="33"/>
      <c r="AF35" s="33"/>
      <c r="AG35" s="33"/>
      <c r="AH35" s="33"/>
      <c r="AI35" s="33" t="s">
        <v>50</v>
      </c>
      <c r="AJ35" s="331">
        <v>44869</v>
      </c>
      <c r="AK35" s="288"/>
    </row>
    <row r="36" spans="5:37" ht="60">
      <c r="E36" s="33" t="s">
        <v>833</v>
      </c>
      <c r="F36" s="79">
        <v>44868</v>
      </c>
      <c r="G36" s="111">
        <v>272049</v>
      </c>
      <c r="H36" s="111" t="s">
        <v>2744</v>
      </c>
      <c r="I36" s="111" t="s">
        <v>2258</v>
      </c>
      <c r="J36" s="111" t="s">
        <v>394</v>
      </c>
      <c r="K36" s="33"/>
      <c r="L36" s="34" t="s">
        <v>2745</v>
      </c>
      <c r="M36" s="34" t="s">
        <v>50</v>
      </c>
      <c r="N36" s="34"/>
      <c r="O36" s="34"/>
      <c r="P36" s="34"/>
      <c r="Q36" s="34"/>
      <c r="R36" s="34"/>
      <c r="S36" s="34"/>
      <c r="T36" s="34"/>
      <c r="U36" s="34"/>
      <c r="V36" s="34"/>
      <c r="W36" s="34"/>
      <c r="X36" s="34"/>
      <c r="Y36" s="34"/>
      <c r="Z36" s="34"/>
      <c r="AA36" s="34"/>
      <c r="AB36" s="34"/>
      <c r="AC36" s="34"/>
      <c r="AD36" s="34"/>
      <c r="AE36" s="34"/>
      <c r="AF36" s="34"/>
      <c r="AG36" s="34"/>
      <c r="AH36" s="34"/>
      <c r="AI36" s="33" t="s">
        <v>50</v>
      </c>
      <c r="AJ36" s="331">
        <v>44869</v>
      </c>
      <c r="AK36" s="288"/>
    </row>
    <row r="37" spans="5:37">
      <c r="E37" s="33" t="s">
        <v>18</v>
      </c>
      <c r="F37" s="79">
        <v>44869</v>
      </c>
      <c r="G37" s="33">
        <v>272487</v>
      </c>
      <c r="H37" s="33" t="s">
        <v>2746</v>
      </c>
      <c r="I37" s="33" t="s">
        <v>289</v>
      </c>
      <c r="J37" s="33" t="s">
        <v>394</v>
      </c>
      <c r="K37" s="33"/>
      <c r="L37" s="33"/>
      <c r="M37" s="33" t="s">
        <v>1466</v>
      </c>
      <c r="N37" s="33"/>
      <c r="O37" s="33" t="s">
        <v>50</v>
      </c>
      <c r="P37" s="33"/>
      <c r="Q37" s="33"/>
      <c r="R37" s="33"/>
      <c r="S37" s="33"/>
      <c r="T37" s="33"/>
      <c r="U37" s="33"/>
      <c r="V37" s="33"/>
      <c r="W37" s="33"/>
      <c r="X37" s="33"/>
      <c r="Y37" s="33"/>
      <c r="Z37" s="33"/>
      <c r="AA37" s="33"/>
      <c r="AB37" s="33"/>
      <c r="AC37" s="33"/>
      <c r="AD37" s="33"/>
      <c r="AE37" s="33"/>
      <c r="AF37" s="33"/>
      <c r="AG37" s="33"/>
      <c r="AH37" s="33"/>
      <c r="AI37" s="33" t="s">
        <v>50</v>
      </c>
      <c r="AJ37" s="331">
        <v>44872</v>
      </c>
      <c r="AK37" s="288"/>
    </row>
    <row r="38" spans="5:37">
      <c r="E38" s="33" t="s">
        <v>833</v>
      </c>
      <c r="F38" s="79">
        <v>44869</v>
      </c>
      <c r="G38" s="33">
        <v>272238</v>
      </c>
      <c r="H38" s="33" t="s">
        <v>2747</v>
      </c>
      <c r="I38" s="33" t="s">
        <v>1944</v>
      </c>
      <c r="J38" s="33" t="s">
        <v>394</v>
      </c>
      <c r="K38" s="33"/>
      <c r="L38" s="33"/>
      <c r="M38" s="33" t="s">
        <v>1466</v>
      </c>
      <c r="N38" s="33" t="s">
        <v>50</v>
      </c>
      <c r="O38" s="33"/>
      <c r="P38" s="33"/>
      <c r="Q38" s="33"/>
      <c r="R38" s="33"/>
      <c r="S38" s="33"/>
      <c r="T38" s="33"/>
      <c r="U38" s="33"/>
      <c r="V38" s="33"/>
      <c r="W38" s="33"/>
      <c r="X38" s="33"/>
      <c r="Y38" s="33"/>
      <c r="Z38" s="33"/>
      <c r="AA38" s="33"/>
      <c r="AB38" s="33"/>
      <c r="AC38" s="33"/>
      <c r="AD38" s="33"/>
      <c r="AE38" s="33"/>
      <c r="AF38" s="33"/>
      <c r="AG38" s="33"/>
      <c r="AH38" s="33"/>
      <c r="AI38" s="33" t="s">
        <v>50</v>
      </c>
      <c r="AJ38" s="331"/>
      <c r="AK38" s="288"/>
    </row>
    <row r="39" spans="5:37">
      <c r="E39" s="33" t="s">
        <v>833</v>
      </c>
      <c r="F39" s="79">
        <v>44869</v>
      </c>
      <c r="G39" s="33">
        <v>272361</v>
      </c>
      <c r="H39" s="33" t="s">
        <v>2748</v>
      </c>
      <c r="I39" s="33" t="s">
        <v>2749</v>
      </c>
      <c r="J39" s="33" t="s">
        <v>394</v>
      </c>
      <c r="K39" s="33"/>
      <c r="L39" s="33"/>
      <c r="M39" s="33" t="s">
        <v>394</v>
      </c>
      <c r="N39" s="33" t="s">
        <v>366</v>
      </c>
      <c r="O39" s="33"/>
      <c r="P39" s="33"/>
      <c r="Q39" s="33"/>
      <c r="R39" s="33"/>
      <c r="S39" s="33"/>
      <c r="T39" s="33"/>
      <c r="U39" s="33"/>
      <c r="V39" s="33"/>
      <c r="W39" s="33"/>
      <c r="X39" s="33"/>
      <c r="Y39" s="33"/>
      <c r="Z39" s="33"/>
      <c r="AA39" s="33"/>
      <c r="AB39" s="33"/>
      <c r="AC39" s="33"/>
      <c r="AD39" s="33"/>
      <c r="AE39" s="33"/>
      <c r="AF39" s="33"/>
      <c r="AG39" s="33"/>
      <c r="AH39" s="33"/>
      <c r="AI39" s="33" t="s">
        <v>50</v>
      </c>
      <c r="AJ39" s="79">
        <v>44870</v>
      </c>
    </row>
    <row r="40" spans="5:37">
      <c r="E40" s="33" t="s">
        <v>833</v>
      </c>
      <c r="F40" s="79">
        <v>44869</v>
      </c>
      <c r="G40" s="33">
        <v>272407</v>
      </c>
      <c r="H40" s="33" t="s">
        <v>1972</v>
      </c>
      <c r="I40" s="33" t="s">
        <v>2743</v>
      </c>
      <c r="J40" s="33" t="s">
        <v>394</v>
      </c>
      <c r="K40" s="33"/>
      <c r="L40" s="33"/>
      <c r="M40" s="33" t="s">
        <v>2739</v>
      </c>
      <c r="N40" s="33" t="s">
        <v>394</v>
      </c>
      <c r="O40" s="33" t="s">
        <v>2754</v>
      </c>
      <c r="P40" s="33"/>
      <c r="Q40" s="33"/>
      <c r="R40" s="33"/>
      <c r="S40" s="33"/>
      <c r="T40" s="33"/>
      <c r="U40" s="33"/>
      <c r="V40" s="33"/>
      <c r="W40" s="33"/>
      <c r="X40" s="33"/>
      <c r="Y40" s="33"/>
      <c r="Z40" s="33"/>
      <c r="AA40" s="33"/>
      <c r="AB40" s="33"/>
      <c r="AC40" s="33"/>
      <c r="AD40" s="33"/>
      <c r="AE40" s="33"/>
      <c r="AF40" s="33"/>
      <c r="AG40" s="33"/>
      <c r="AH40" s="33"/>
      <c r="AI40" s="33" t="s">
        <v>50</v>
      </c>
      <c r="AJ40" s="331">
        <v>44872</v>
      </c>
      <c r="AK40" s="288"/>
    </row>
    <row r="41" spans="5:37">
      <c r="E41" s="33" t="s">
        <v>833</v>
      </c>
      <c r="F41" s="79">
        <v>44861</v>
      </c>
      <c r="G41" s="33">
        <v>269912</v>
      </c>
      <c r="H41" s="33" t="s">
        <v>734</v>
      </c>
      <c r="I41" s="33" t="s">
        <v>2659</v>
      </c>
      <c r="J41" s="33" t="s">
        <v>394</v>
      </c>
      <c r="K41" s="31"/>
      <c r="L41" s="31" t="s">
        <v>1410</v>
      </c>
      <c r="M41" s="33" t="s">
        <v>50</v>
      </c>
      <c r="N41" s="33"/>
      <c r="O41" s="33" t="s">
        <v>1410</v>
      </c>
      <c r="P41" s="33"/>
      <c r="Q41" s="33"/>
      <c r="R41" s="33" t="s">
        <v>1466</v>
      </c>
      <c r="S41" s="33"/>
      <c r="T41" s="33"/>
      <c r="U41" s="33"/>
      <c r="V41" s="33"/>
      <c r="W41" s="33"/>
      <c r="X41" s="33"/>
      <c r="Y41" s="33"/>
      <c r="Z41" s="33"/>
      <c r="AA41" s="33"/>
      <c r="AB41" s="33"/>
      <c r="AC41" s="33"/>
      <c r="AD41" s="33"/>
      <c r="AE41" s="33"/>
      <c r="AF41" s="33"/>
      <c r="AG41" s="33"/>
      <c r="AH41" s="33"/>
      <c r="AI41" s="33" t="s">
        <v>2067</v>
      </c>
      <c r="AJ41" s="331">
        <v>44869</v>
      </c>
      <c r="AK41" s="341">
        <v>44876</v>
      </c>
    </row>
    <row r="42" spans="5:37">
      <c r="E42" s="33" t="s">
        <v>833</v>
      </c>
      <c r="F42" s="79">
        <v>44863</v>
      </c>
      <c r="G42" s="33">
        <v>270097</v>
      </c>
      <c r="H42" s="33" t="s">
        <v>1005</v>
      </c>
      <c r="I42" s="33" t="s">
        <v>2271</v>
      </c>
      <c r="J42" s="33" t="s">
        <v>394</v>
      </c>
      <c r="K42" s="33"/>
      <c r="L42" s="33"/>
      <c r="M42" s="33" t="s">
        <v>1466</v>
      </c>
      <c r="N42" s="33" t="s">
        <v>50</v>
      </c>
      <c r="O42" s="33"/>
      <c r="P42" s="33"/>
      <c r="Q42" s="33"/>
      <c r="R42" s="33"/>
      <c r="S42" s="33"/>
      <c r="T42" s="33"/>
      <c r="U42" s="33"/>
      <c r="V42" s="33"/>
      <c r="W42" s="33"/>
      <c r="X42" s="33"/>
      <c r="Y42" s="33"/>
      <c r="Z42" s="33"/>
      <c r="AA42" s="33"/>
      <c r="AB42" s="33"/>
      <c r="AC42" s="33"/>
      <c r="AD42" s="33"/>
      <c r="AE42" s="33"/>
      <c r="AF42" s="33"/>
      <c r="AG42" s="33"/>
      <c r="AH42" s="33"/>
      <c r="AI42" s="33" t="s">
        <v>50</v>
      </c>
      <c r="AJ42" s="331">
        <v>44870</v>
      </c>
      <c r="AK42" s="288"/>
    </row>
    <row r="43" spans="5:37">
      <c r="E43" s="33" t="s">
        <v>833</v>
      </c>
      <c r="F43" s="79">
        <v>44870</v>
      </c>
      <c r="G43" s="33">
        <v>272582</v>
      </c>
      <c r="H43" s="33" t="s">
        <v>781</v>
      </c>
      <c r="I43" s="33" t="s">
        <v>2751</v>
      </c>
      <c r="J43" s="33" t="s">
        <v>394</v>
      </c>
      <c r="K43" s="33"/>
      <c r="L43" s="33"/>
      <c r="M43" s="33"/>
      <c r="N43" s="33" t="s">
        <v>2674</v>
      </c>
      <c r="O43" s="33" t="s">
        <v>2501</v>
      </c>
      <c r="P43" s="33"/>
      <c r="Q43" s="33"/>
      <c r="R43" s="33"/>
      <c r="S43" s="33"/>
      <c r="T43" s="33"/>
      <c r="U43" s="33"/>
      <c r="V43" s="33"/>
      <c r="W43" s="33"/>
      <c r="X43" s="33"/>
      <c r="Y43" s="33"/>
      <c r="Z43" s="33"/>
      <c r="AA43" s="33"/>
      <c r="AB43" s="33"/>
      <c r="AC43" s="33"/>
      <c r="AD43" s="33"/>
      <c r="AE43" s="33"/>
      <c r="AF43" s="33"/>
      <c r="AG43" s="33"/>
      <c r="AH43" s="33"/>
      <c r="AI43" s="33" t="s">
        <v>50</v>
      </c>
      <c r="AJ43" s="341">
        <v>44873</v>
      </c>
      <c r="AK43" s="288"/>
    </row>
    <row r="44" spans="5:37">
      <c r="E44" s="33" t="s">
        <v>833</v>
      </c>
      <c r="F44" s="79">
        <v>44870</v>
      </c>
      <c r="G44" s="33">
        <v>272590</v>
      </c>
      <c r="H44" s="33" t="s">
        <v>781</v>
      </c>
      <c r="I44" s="33" t="s">
        <v>2751</v>
      </c>
      <c r="J44" s="33" t="s">
        <v>394</v>
      </c>
      <c r="K44" s="33"/>
      <c r="L44" s="33"/>
      <c r="M44" s="33"/>
      <c r="N44" s="33" t="s">
        <v>2752</v>
      </c>
      <c r="O44" s="33" t="s">
        <v>2501</v>
      </c>
      <c r="P44" s="33"/>
      <c r="Q44" s="33"/>
      <c r="R44" s="33"/>
      <c r="S44" s="33"/>
      <c r="T44" s="33"/>
      <c r="U44" s="33"/>
      <c r="V44" s="33"/>
      <c r="W44" s="33"/>
      <c r="X44" s="33"/>
      <c r="Y44" s="33"/>
      <c r="Z44" s="33"/>
      <c r="AA44" s="33"/>
      <c r="AB44" s="33"/>
      <c r="AC44" s="33"/>
      <c r="AD44" s="33"/>
      <c r="AE44" s="33"/>
      <c r="AF44" s="33"/>
      <c r="AG44" s="33"/>
      <c r="AH44" s="33"/>
      <c r="AI44" s="33" t="s">
        <v>50</v>
      </c>
      <c r="AJ44" s="331">
        <v>44873</v>
      </c>
      <c r="AK44" s="288"/>
    </row>
    <row r="45" spans="5:37" ht="37.5" customHeight="1">
      <c r="E45" s="33" t="s">
        <v>833</v>
      </c>
      <c r="F45" s="79">
        <v>44865</v>
      </c>
      <c r="G45" s="33">
        <v>270942</v>
      </c>
      <c r="H45" s="33" t="s">
        <v>1995</v>
      </c>
      <c r="I45" s="33" t="s">
        <v>440</v>
      </c>
      <c r="J45" s="33" t="s">
        <v>394</v>
      </c>
      <c r="K45" s="33"/>
      <c r="L45" s="33"/>
      <c r="M45" s="33"/>
      <c r="N45" s="33"/>
      <c r="O45" s="33" t="s">
        <v>394</v>
      </c>
      <c r="P45" s="33"/>
      <c r="Q45" s="33"/>
      <c r="R45" s="33" t="s">
        <v>50</v>
      </c>
      <c r="S45" s="33"/>
      <c r="T45" s="33"/>
      <c r="U45" s="33"/>
      <c r="V45" s="33"/>
      <c r="W45" s="33"/>
      <c r="X45" s="33"/>
      <c r="Y45" s="33"/>
      <c r="Z45" s="33"/>
      <c r="AA45" s="33"/>
      <c r="AB45" s="33"/>
      <c r="AC45" s="33"/>
      <c r="AD45" s="33"/>
      <c r="AE45" s="33"/>
      <c r="AF45" s="33"/>
      <c r="AG45" s="33"/>
      <c r="AH45" s="33"/>
      <c r="AI45" s="33" t="s">
        <v>50</v>
      </c>
      <c r="AJ45" s="331">
        <v>44875</v>
      </c>
      <c r="AK45" s="288"/>
    </row>
    <row r="46" spans="5:37">
      <c r="E46" s="33" t="s">
        <v>18</v>
      </c>
      <c r="F46" s="79">
        <v>44872</v>
      </c>
      <c r="G46" s="33">
        <v>273274</v>
      </c>
      <c r="H46" s="33" t="s">
        <v>2753</v>
      </c>
      <c r="I46" s="33" t="s">
        <v>1135</v>
      </c>
      <c r="J46" s="33" t="s">
        <v>394</v>
      </c>
      <c r="K46" s="33"/>
      <c r="L46" s="33"/>
      <c r="M46" s="33"/>
      <c r="N46" s="33"/>
      <c r="O46" s="33" t="s">
        <v>1466</v>
      </c>
      <c r="P46" s="33" t="s">
        <v>394</v>
      </c>
      <c r="Q46" s="33"/>
      <c r="R46" s="33"/>
      <c r="S46" s="33"/>
      <c r="T46" s="33"/>
      <c r="U46" s="33"/>
      <c r="V46" s="33"/>
      <c r="W46" s="33"/>
      <c r="X46" s="33"/>
      <c r="Y46" s="33"/>
      <c r="Z46" s="33"/>
      <c r="AA46" s="33"/>
      <c r="AB46" s="33"/>
      <c r="AC46" s="33"/>
      <c r="AD46" s="33"/>
      <c r="AE46" s="33"/>
      <c r="AF46" s="33"/>
      <c r="AG46" s="33"/>
      <c r="AH46" s="33"/>
      <c r="AI46" s="33" t="s">
        <v>50</v>
      </c>
      <c r="AJ46" s="331">
        <v>44873</v>
      </c>
      <c r="AK46" s="288"/>
    </row>
    <row r="47" spans="5:37">
      <c r="E47" s="33" t="s">
        <v>833</v>
      </c>
      <c r="F47" s="79">
        <v>44872</v>
      </c>
      <c r="G47" s="33">
        <v>273144</v>
      </c>
      <c r="H47" s="33" t="s">
        <v>1510</v>
      </c>
      <c r="I47" s="33" t="s">
        <v>440</v>
      </c>
      <c r="J47" s="33" t="s">
        <v>394</v>
      </c>
      <c r="K47" s="33"/>
      <c r="L47" s="33"/>
      <c r="M47" s="33"/>
      <c r="N47" s="33"/>
      <c r="O47" s="33" t="s">
        <v>2051</v>
      </c>
      <c r="P47" s="33"/>
      <c r="Q47" s="33"/>
      <c r="R47" s="33"/>
      <c r="S47" s="33"/>
      <c r="T47" s="33"/>
      <c r="U47" s="33"/>
      <c r="V47" s="33"/>
      <c r="W47" s="33"/>
      <c r="X47" s="33"/>
      <c r="Y47" s="33"/>
      <c r="Z47" s="33"/>
      <c r="AA47" s="33"/>
      <c r="AB47" s="33"/>
      <c r="AC47" s="33"/>
      <c r="AD47" s="33"/>
      <c r="AE47" s="33"/>
      <c r="AF47" s="33"/>
      <c r="AG47" s="33"/>
      <c r="AH47" s="33"/>
      <c r="AI47" s="33" t="s">
        <v>50</v>
      </c>
      <c r="AJ47" s="331">
        <v>44874</v>
      </c>
      <c r="AK47" s="331"/>
    </row>
    <row r="48" spans="5:37">
      <c r="E48" s="33" t="s">
        <v>833</v>
      </c>
      <c r="F48" s="79">
        <v>44872</v>
      </c>
      <c r="G48" s="33">
        <v>273302</v>
      </c>
      <c r="H48" s="33" t="s">
        <v>1546</v>
      </c>
      <c r="I48" s="33" t="s">
        <v>440</v>
      </c>
      <c r="J48" s="33" t="s">
        <v>394</v>
      </c>
      <c r="K48" s="33"/>
      <c r="L48" s="33"/>
      <c r="M48" s="33"/>
      <c r="N48" s="33"/>
      <c r="O48" s="33" t="s">
        <v>2755</v>
      </c>
      <c r="P48" s="33" t="s">
        <v>1410</v>
      </c>
      <c r="Q48" s="33" t="s">
        <v>2764</v>
      </c>
      <c r="R48" s="33"/>
      <c r="S48" s="33"/>
      <c r="T48" s="33"/>
      <c r="U48" s="33"/>
      <c r="V48" s="33"/>
      <c r="W48" s="33"/>
      <c r="X48" s="33"/>
      <c r="Y48" s="33"/>
      <c r="Z48" s="33"/>
      <c r="AA48" s="33"/>
      <c r="AB48" s="33"/>
      <c r="AC48" s="33"/>
      <c r="AD48" s="33"/>
      <c r="AE48" s="33"/>
      <c r="AF48" s="33"/>
      <c r="AG48" s="33"/>
      <c r="AH48" s="33"/>
      <c r="AI48" s="33" t="s">
        <v>50</v>
      </c>
      <c r="AJ48" s="331">
        <v>44874</v>
      </c>
      <c r="AK48" s="288"/>
    </row>
    <row r="49" spans="5:37" ht="45">
      <c r="E49" s="33" t="s">
        <v>833</v>
      </c>
      <c r="F49" s="79">
        <v>44872</v>
      </c>
      <c r="G49" s="33">
        <v>273318</v>
      </c>
      <c r="H49" s="33" t="s">
        <v>2441</v>
      </c>
      <c r="I49" s="33" t="s">
        <v>2756</v>
      </c>
      <c r="J49" s="33" t="s">
        <v>394</v>
      </c>
      <c r="K49" s="33"/>
      <c r="L49" s="33"/>
      <c r="M49" s="33"/>
      <c r="N49" s="33"/>
      <c r="O49" s="34" t="s">
        <v>2757</v>
      </c>
      <c r="P49" s="34"/>
      <c r="Q49" s="34"/>
      <c r="R49" s="34"/>
      <c r="S49" s="34"/>
      <c r="T49" s="34"/>
      <c r="U49" s="34"/>
      <c r="V49" s="34"/>
      <c r="W49" s="34"/>
      <c r="X49" s="34"/>
      <c r="Y49" s="34"/>
      <c r="Z49" s="34"/>
      <c r="AA49" s="34"/>
      <c r="AB49" s="34"/>
      <c r="AC49" s="34"/>
      <c r="AD49" s="34"/>
      <c r="AE49" s="34"/>
      <c r="AF49" s="34"/>
      <c r="AG49" s="34"/>
      <c r="AH49" s="34"/>
      <c r="AI49" s="33" t="s">
        <v>50</v>
      </c>
      <c r="AJ49" s="331">
        <v>44873</v>
      </c>
      <c r="AK49" s="288"/>
    </row>
    <row r="50" spans="5:37">
      <c r="E50" s="33" t="s">
        <v>833</v>
      </c>
      <c r="F50" s="79">
        <v>44872</v>
      </c>
      <c r="G50" s="33">
        <v>272848</v>
      </c>
      <c r="H50" s="33" t="s">
        <v>1546</v>
      </c>
      <c r="I50" s="33" t="s">
        <v>2736</v>
      </c>
      <c r="J50" s="33" t="s">
        <v>394</v>
      </c>
      <c r="K50" s="33"/>
      <c r="L50" s="33"/>
      <c r="M50" s="33"/>
      <c r="N50" s="33"/>
      <c r="O50" s="33" t="s">
        <v>2051</v>
      </c>
      <c r="P50" s="33"/>
      <c r="Q50" s="33"/>
      <c r="R50" s="33" t="s">
        <v>2765</v>
      </c>
      <c r="S50" s="33"/>
      <c r="T50" s="33"/>
      <c r="U50" s="33"/>
      <c r="V50" s="33"/>
      <c r="W50" s="33"/>
      <c r="X50" s="33"/>
      <c r="Y50" s="33"/>
      <c r="Z50" s="33"/>
      <c r="AA50" s="33"/>
      <c r="AB50" s="33"/>
      <c r="AC50" s="33"/>
      <c r="AD50" s="33"/>
      <c r="AE50" s="33"/>
      <c r="AF50" s="33"/>
      <c r="AG50" s="33"/>
      <c r="AH50" s="33"/>
      <c r="AI50" s="33" t="s">
        <v>50</v>
      </c>
      <c r="AJ50" s="331">
        <v>44880</v>
      </c>
      <c r="AK50" s="288"/>
    </row>
    <row r="51" spans="5:37">
      <c r="E51" s="33" t="s">
        <v>833</v>
      </c>
      <c r="F51" s="79">
        <v>44872</v>
      </c>
      <c r="G51" s="33">
        <v>273050</v>
      </c>
      <c r="H51" s="33" t="s">
        <v>2434</v>
      </c>
      <c r="I51" s="33" t="s">
        <v>1704</v>
      </c>
      <c r="J51" s="33" t="s">
        <v>394</v>
      </c>
      <c r="K51" s="33"/>
      <c r="L51" s="33"/>
      <c r="M51" s="33"/>
      <c r="N51" s="33"/>
      <c r="O51" s="33" t="s">
        <v>2051</v>
      </c>
      <c r="P51" s="33"/>
      <c r="Q51" s="33"/>
      <c r="R51" s="33" t="s">
        <v>50</v>
      </c>
      <c r="S51" s="33"/>
      <c r="T51" s="33"/>
      <c r="U51" s="33"/>
      <c r="V51" s="33"/>
      <c r="W51" s="33"/>
      <c r="X51" s="33"/>
      <c r="Y51" s="33"/>
      <c r="Z51" s="33"/>
      <c r="AA51" s="33"/>
      <c r="AB51" s="33"/>
      <c r="AC51" s="33"/>
      <c r="AD51" s="33"/>
      <c r="AE51" s="33"/>
      <c r="AF51" s="33"/>
      <c r="AG51" s="33"/>
      <c r="AH51" s="33"/>
      <c r="AI51" s="33" t="s">
        <v>50</v>
      </c>
      <c r="AJ51" s="331">
        <v>44875</v>
      </c>
      <c r="AK51" s="288"/>
    </row>
    <row r="52" spans="5:37">
      <c r="E52" s="33" t="s">
        <v>833</v>
      </c>
      <c r="F52" s="79">
        <v>44872</v>
      </c>
      <c r="G52" s="33">
        <v>273389</v>
      </c>
      <c r="H52" s="33" t="s">
        <v>2758</v>
      </c>
      <c r="I52" s="33" t="s">
        <v>2271</v>
      </c>
      <c r="J52" s="33" t="s">
        <v>394</v>
      </c>
      <c r="K52" s="33"/>
      <c r="L52" s="33"/>
      <c r="M52" s="33"/>
      <c r="N52" s="33"/>
      <c r="O52" s="33" t="s">
        <v>2051</v>
      </c>
      <c r="P52" s="33"/>
      <c r="Q52" s="33"/>
      <c r="R52" s="33" t="s">
        <v>50</v>
      </c>
      <c r="S52" s="33"/>
      <c r="T52" s="33"/>
      <c r="U52" s="33"/>
      <c r="V52" s="33"/>
      <c r="W52" s="33"/>
      <c r="X52" s="33"/>
      <c r="Y52" s="33"/>
      <c r="Z52" s="33"/>
      <c r="AA52" s="33"/>
      <c r="AB52" s="33"/>
      <c r="AC52" s="33"/>
      <c r="AD52" s="33"/>
      <c r="AE52" s="33"/>
      <c r="AF52" s="33"/>
      <c r="AG52" s="33"/>
      <c r="AH52" s="33"/>
      <c r="AI52" s="33" t="s">
        <v>50</v>
      </c>
      <c r="AJ52" s="331">
        <v>44875</v>
      </c>
      <c r="AK52" s="288"/>
    </row>
    <row r="53" spans="5:37">
      <c r="E53" s="33" t="s">
        <v>833</v>
      </c>
      <c r="F53" s="79">
        <v>44872</v>
      </c>
      <c r="G53" s="33">
        <v>273410</v>
      </c>
      <c r="H53" s="33" t="s">
        <v>2748</v>
      </c>
      <c r="I53" s="33" t="s">
        <v>2271</v>
      </c>
      <c r="J53" s="33" t="s">
        <v>394</v>
      </c>
      <c r="K53" s="33"/>
      <c r="L53" s="33"/>
      <c r="M53" s="33"/>
      <c r="N53" s="33"/>
      <c r="O53" s="33" t="s">
        <v>1466</v>
      </c>
      <c r="P53" s="33" t="s">
        <v>394</v>
      </c>
      <c r="Q53" s="33"/>
      <c r="R53" s="33"/>
      <c r="S53" s="33"/>
      <c r="T53" s="33"/>
      <c r="U53" s="33"/>
      <c r="V53" s="33"/>
      <c r="W53" s="33"/>
      <c r="X53" s="33"/>
      <c r="Y53" s="33"/>
      <c r="Z53" s="33"/>
      <c r="AA53" s="33"/>
      <c r="AB53" s="33"/>
      <c r="AC53" s="33"/>
      <c r="AD53" s="33"/>
      <c r="AE53" s="33"/>
      <c r="AF53" s="33"/>
      <c r="AG53" s="33"/>
      <c r="AH53" s="33"/>
      <c r="AI53" s="33" t="s">
        <v>50</v>
      </c>
      <c r="AJ53" s="331">
        <v>44873</v>
      </c>
      <c r="AK53" s="288"/>
    </row>
    <row r="54" spans="5:37">
      <c r="E54" s="33" t="s">
        <v>833</v>
      </c>
      <c r="F54" s="79">
        <v>44872</v>
      </c>
      <c r="G54" s="33">
        <v>273084</v>
      </c>
      <c r="H54" s="33" t="s">
        <v>2759</v>
      </c>
      <c r="I54" s="33" t="s">
        <v>2271</v>
      </c>
      <c r="J54" s="33" t="s">
        <v>394</v>
      </c>
      <c r="K54" s="33"/>
      <c r="L54" s="33"/>
      <c r="M54" s="33"/>
      <c r="N54" s="33"/>
      <c r="O54" s="33" t="s">
        <v>1466</v>
      </c>
      <c r="P54" s="33"/>
      <c r="Q54" s="33"/>
      <c r="R54" s="33"/>
      <c r="S54" s="33"/>
      <c r="T54" s="33"/>
      <c r="U54" s="33"/>
      <c r="V54" s="33"/>
      <c r="W54" s="33"/>
      <c r="X54" s="33"/>
      <c r="Y54" s="33"/>
      <c r="Z54" s="33"/>
      <c r="AA54" s="33"/>
      <c r="AB54" s="33"/>
      <c r="AC54" s="33"/>
      <c r="AD54" s="33"/>
      <c r="AE54" s="33"/>
      <c r="AF54" s="33"/>
      <c r="AG54" s="33"/>
      <c r="AH54" s="33"/>
      <c r="AI54" s="33" t="s">
        <v>50</v>
      </c>
      <c r="AJ54" s="331">
        <v>44874</v>
      </c>
      <c r="AK54" s="288"/>
    </row>
    <row r="55" spans="5:37">
      <c r="E55" s="33" t="s">
        <v>833</v>
      </c>
      <c r="F55" s="79">
        <v>44873</v>
      </c>
      <c r="G55" s="33">
        <v>273735</v>
      </c>
      <c r="H55" s="33" t="s">
        <v>2760</v>
      </c>
      <c r="I55" s="33" t="s">
        <v>2271</v>
      </c>
      <c r="J55" s="33" t="s">
        <v>394</v>
      </c>
      <c r="K55" s="33"/>
      <c r="L55" s="33"/>
      <c r="M55" s="33"/>
      <c r="N55" s="33"/>
      <c r="O55" s="33" t="s">
        <v>2761</v>
      </c>
      <c r="P55" s="33" t="s">
        <v>366</v>
      </c>
      <c r="Q55" s="33"/>
      <c r="R55" s="33"/>
      <c r="S55" s="33"/>
      <c r="T55" s="33"/>
      <c r="U55" s="33"/>
      <c r="V55" s="33"/>
      <c r="W55" s="33"/>
      <c r="X55" s="33"/>
      <c r="Y55" s="33"/>
      <c r="Z55" s="33"/>
      <c r="AA55" s="33"/>
      <c r="AB55" s="33"/>
      <c r="AC55" s="33"/>
      <c r="AD55" s="33"/>
      <c r="AE55" s="33"/>
      <c r="AF55" s="33"/>
      <c r="AG55" s="33"/>
      <c r="AH55" s="33"/>
      <c r="AI55" s="33" t="s">
        <v>50</v>
      </c>
      <c r="AJ55" s="331"/>
      <c r="AK55" s="288"/>
    </row>
    <row r="56" spans="5:37">
      <c r="E56" s="33" t="s">
        <v>524</v>
      </c>
      <c r="F56" s="79">
        <v>44873</v>
      </c>
      <c r="G56" s="33">
        <v>273654</v>
      </c>
      <c r="H56" s="33" t="s">
        <v>658</v>
      </c>
      <c r="I56" s="33" t="s">
        <v>2271</v>
      </c>
      <c r="J56" s="33" t="s">
        <v>394</v>
      </c>
      <c r="K56" s="33"/>
      <c r="L56" s="33"/>
      <c r="M56" s="33"/>
      <c r="N56" s="33"/>
      <c r="O56" s="154"/>
      <c r="P56" s="33" t="s">
        <v>2051</v>
      </c>
      <c r="Q56" s="33"/>
      <c r="R56" s="33" t="s">
        <v>50</v>
      </c>
      <c r="S56" s="33"/>
      <c r="T56" s="33"/>
      <c r="U56" s="33"/>
      <c r="V56" s="33"/>
      <c r="W56" s="33"/>
      <c r="X56" s="33"/>
      <c r="Y56" s="33"/>
      <c r="Z56" s="33"/>
      <c r="AA56" s="33"/>
      <c r="AB56" s="33"/>
      <c r="AC56" s="33"/>
      <c r="AD56" s="33"/>
      <c r="AE56" s="33"/>
      <c r="AF56" s="33"/>
      <c r="AG56" s="33"/>
      <c r="AH56" s="33"/>
      <c r="AI56" s="33" t="s">
        <v>50</v>
      </c>
      <c r="AJ56" s="331">
        <v>44874</v>
      </c>
      <c r="AK56" s="288"/>
    </row>
    <row r="57" spans="5:37">
      <c r="E57" s="33" t="s">
        <v>524</v>
      </c>
      <c r="F57" s="79">
        <v>44873</v>
      </c>
      <c r="G57" s="33">
        <v>273804</v>
      </c>
      <c r="H57" s="33" t="s">
        <v>2762</v>
      </c>
      <c r="I57" s="33" t="s">
        <v>2271</v>
      </c>
      <c r="J57" s="33" t="s">
        <v>394</v>
      </c>
      <c r="K57" s="33"/>
      <c r="L57" s="33"/>
      <c r="M57" s="33"/>
      <c r="N57" s="33"/>
      <c r="O57" s="33"/>
      <c r="P57" s="33" t="s">
        <v>2051</v>
      </c>
      <c r="Q57" s="33"/>
      <c r="R57" s="33" t="s">
        <v>50</v>
      </c>
      <c r="S57" s="33"/>
      <c r="T57" s="33"/>
      <c r="U57" s="33"/>
      <c r="V57" s="33"/>
      <c r="W57" s="33"/>
      <c r="X57" s="33"/>
      <c r="Y57" s="33"/>
      <c r="Z57" s="33"/>
      <c r="AA57" s="33"/>
      <c r="AB57" s="33"/>
      <c r="AC57" s="33"/>
      <c r="AD57" s="33"/>
      <c r="AE57" s="33"/>
      <c r="AF57" s="33"/>
      <c r="AG57" s="33"/>
      <c r="AH57" s="33"/>
      <c r="AI57" s="33" t="s">
        <v>50</v>
      </c>
      <c r="AJ57" s="331">
        <v>44874</v>
      </c>
      <c r="AK57" s="288"/>
    </row>
    <row r="58" spans="5:37">
      <c r="E58" s="33" t="s">
        <v>524</v>
      </c>
      <c r="F58" s="79">
        <v>44873</v>
      </c>
      <c r="G58" s="33">
        <v>273871</v>
      </c>
      <c r="H58" s="33" t="s">
        <v>2013</v>
      </c>
      <c r="I58" s="33" t="s">
        <v>2271</v>
      </c>
      <c r="J58" s="33" t="s">
        <v>394</v>
      </c>
      <c r="K58" s="33"/>
      <c r="L58" s="33"/>
      <c r="M58" s="33"/>
      <c r="N58" s="33"/>
      <c r="O58" s="33"/>
      <c r="P58" s="33" t="s">
        <v>2763</v>
      </c>
      <c r="Q58" s="33" t="s">
        <v>394</v>
      </c>
      <c r="R58" s="33" t="s">
        <v>394</v>
      </c>
      <c r="S58" s="33"/>
      <c r="T58" s="33"/>
      <c r="U58" s="33"/>
      <c r="V58" s="33" t="s">
        <v>50</v>
      </c>
      <c r="W58" s="33"/>
      <c r="X58" s="33"/>
      <c r="Y58" s="33"/>
      <c r="Z58" s="33"/>
      <c r="AA58" s="33"/>
      <c r="AB58" s="33"/>
      <c r="AC58" s="33"/>
      <c r="AD58" s="33"/>
      <c r="AE58" s="33"/>
      <c r="AF58" s="33"/>
      <c r="AG58" s="33"/>
      <c r="AH58" s="33"/>
      <c r="AI58" s="33" t="s">
        <v>50</v>
      </c>
      <c r="AJ58" s="331">
        <v>44879</v>
      </c>
      <c r="AK58" s="288"/>
    </row>
    <row r="59" spans="5:37">
      <c r="E59" s="33" t="s">
        <v>524</v>
      </c>
      <c r="F59" s="79">
        <v>44873</v>
      </c>
      <c r="G59" s="33">
        <v>273918</v>
      </c>
      <c r="H59" s="33" t="s">
        <v>1546</v>
      </c>
      <c r="I59" s="33" t="s">
        <v>2271</v>
      </c>
      <c r="J59" s="33" t="s">
        <v>394</v>
      </c>
      <c r="K59" s="33"/>
      <c r="L59" s="33"/>
      <c r="M59" s="33"/>
      <c r="N59" s="33"/>
      <c r="O59" s="33"/>
      <c r="P59" s="33" t="s">
        <v>2051</v>
      </c>
      <c r="Q59" s="33" t="s">
        <v>394</v>
      </c>
      <c r="R59" s="33"/>
      <c r="S59" s="33"/>
      <c r="T59" s="33"/>
      <c r="U59" s="33"/>
      <c r="V59" s="33"/>
      <c r="W59" s="33"/>
      <c r="X59" s="33"/>
      <c r="Y59" s="33"/>
      <c r="Z59" s="33"/>
      <c r="AA59" s="33"/>
      <c r="AB59" s="33"/>
      <c r="AC59" s="33"/>
      <c r="AD59" s="33"/>
      <c r="AE59" s="33"/>
      <c r="AF59" s="33"/>
      <c r="AG59" s="33"/>
      <c r="AH59" s="33"/>
      <c r="AI59" s="33" t="s">
        <v>50</v>
      </c>
      <c r="AJ59" s="331">
        <v>44877</v>
      </c>
      <c r="AK59" s="288"/>
    </row>
    <row r="60" spans="5:37">
      <c r="E60" s="33" t="s">
        <v>833</v>
      </c>
      <c r="F60" s="79">
        <v>44874</v>
      </c>
      <c r="G60" s="33">
        <v>274101</v>
      </c>
      <c r="H60" s="33" t="s">
        <v>2065</v>
      </c>
      <c r="I60" s="33" t="s">
        <v>440</v>
      </c>
      <c r="J60" s="33" t="s">
        <v>394</v>
      </c>
      <c r="K60" s="33"/>
      <c r="L60" s="33"/>
      <c r="M60" s="33"/>
      <c r="N60" s="33"/>
      <c r="O60" s="33"/>
      <c r="P60" s="33" t="s">
        <v>2051</v>
      </c>
      <c r="Q60" s="33" t="s">
        <v>394</v>
      </c>
      <c r="R60" s="33" t="s">
        <v>50</v>
      </c>
      <c r="S60" s="33"/>
      <c r="T60" s="33"/>
      <c r="U60" s="33"/>
      <c r="V60" s="33"/>
      <c r="W60" s="33"/>
      <c r="X60" s="33"/>
      <c r="Y60" s="33"/>
      <c r="Z60" s="33"/>
      <c r="AA60" s="33"/>
      <c r="AB60" s="33"/>
      <c r="AC60" s="33"/>
      <c r="AD60" s="33"/>
      <c r="AE60" s="33"/>
      <c r="AF60" s="33"/>
      <c r="AG60" s="33"/>
      <c r="AH60" s="33"/>
      <c r="AI60" s="33" t="s">
        <v>50</v>
      </c>
      <c r="AJ60" s="331">
        <v>44874</v>
      </c>
      <c r="AK60" s="331"/>
    </row>
    <row r="61" spans="5:37">
      <c r="E61" s="33" t="s">
        <v>833</v>
      </c>
      <c r="F61" s="79">
        <v>44875</v>
      </c>
      <c r="G61" s="33">
        <v>274008</v>
      </c>
      <c r="H61" s="33" t="s">
        <v>2655</v>
      </c>
      <c r="I61" s="33" t="s">
        <v>2271</v>
      </c>
      <c r="J61" s="33" t="s">
        <v>394</v>
      </c>
      <c r="K61" s="288"/>
      <c r="L61" s="288"/>
      <c r="M61" s="288"/>
      <c r="N61" s="288"/>
      <c r="O61" s="33"/>
      <c r="P61" s="33"/>
      <c r="Q61" s="33"/>
      <c r="R61" s="33" t="s">
        <v>2051</v>
      </c>
      <c r="S61" s="33"/>
      <c r="T61" s="33"/>
      <c r="U61" s="33"/>
      <c r="V61" s="33"/>
      <c r="W61" s="33"/>
      <c r="X61" s="33"/>
      <c r="Y61" s="33"/>
      <c r="Z61" s="33"/>
      <c r="AA61" s="33"/>
      <c r="AB61" s="33"/>
      <c r="AC61" s="33"/>
      <c r="AD61" s="33"/>
      <c r="AE61" s="33"/>
      <c r="AF61" s="33"/>
      <c r="AG61" s="33"/>
      <c r="AH61" s="33"/>
      <c r="AI61" s="33" t="s">
        <v>50</v>
      </c>
      <c r="AJ61" s="331">
        <v>44874</v>
      </c>
      <c r="AK61" s="288"/>
    </row>
    <row r="62" spans="5:37">
      <c r="E62" s="33" t="s">
        <v>833</v>
      </c>
      <c r="F62" s="79">
        <v>44875</v>
      </c>
      <c r="G62" s="33">
        <v>274210</v>
      </c>
      <c r="H62" s="33" t="s">
        <v>886</v>
      </c>
      <c r="I62" s="33" t="s">
        <v>2271</v>
      </c>
      <c r="J62" s="33" t="s">
        <v>394</v>
      </c>
      <c r="K62" s="288"/>
      <c r="L62" s="288"/>
      <c r="M62" s="288"/>
      <c r="N62" s="288"/>
      <c r="O62" s="33"/>
      <c r="P62" s="33"/>
      <c r="Q62" s="33"/>
      <c r="R62" s="33" t="s">
        <v>2766</v>
      </c>
      <c r="S62" s="33"/>
      <c r="T62" s="33"/>
      <c r="U62" s="33"/>
      <c r="V62" s="33"/>
      <c r="W62" s="33"/>
      <c r="X62" s="33"/>
      <c r="Y62" s="33"/>
      <c r="Z62" s="33"/>
      <c r="AA62" s="33"/>
      <c r="AB62" s="33"/>
      <c r="AC62" s="33"/>
      <c r="AD62" s="33"/>
      <c r="AE62" s="33"/>
      <c r="AF62" s="33"/>
      <c r="AG62" s="33"/>
      <c r="AH62" s="33"/>
      <c r="AI62" s="33" t="s">
        <v>50</v>
      </c>
      <c r="AJ62" s="331">
        <v>44877</v>
      </c>
      <c r="AK62" s="288"/>
    </row>
    <row r="63" spans="5:37">
      <c r="E63" s="33" t="s">
        <v>333</v>
      </c>
      <c r="F63" s="79">
        <v>44875</v>
      </c>
      <c r="G63" s="33">
        <v>274194</v>
      </c>
      <c r="H63" s="33" t="s">
        <v>506</v>
      </c>
      <c r="I63" s="33" t="s">
        <v>2767</v>
      </c>
      <c r="J63" s="33" t="s">
        <v>394</v>
      </c>
      <c r="K63" s="288"/>
      <c r="L63" s="288"/>
      <c r="M63" s="288"/>
      <c r="N63" s="288"/>
      <c r="O63" s="33"/>
      <c r="P63" s="33"/>
      <c r="Q63" s="33"/>
      <c r="R63" s="33" t="s">
        <v>1466</v>
      </c>
      <c r="S63" s="33"/>
      <c r="T63" s="33"/>
      <c r="U63" s="33"/>
      <c r="V63" s="33" t="s">
        <v>2774</v>
      </c>
      <c r="W63" s="33"/>
      <c r="X63" s="33"/>
      <c r="Y63" s="33"/>
      <c r="Z63" s="33"/>
      <c r="AA63" s="33"/>
      <c r="AB63" s="33"/>
      <c r="AC63" s="33"/>
      <c r="AD63" s="33"/>
      <c r="AE63" s="33"/>
      <c r="AF63" s="33"/>
      <c r="AG63" s="33"/>
      <c r="AH63" s="33"/>
      <c r="AI63" s="33" t="s">
        <v>50</v>
      </c>
      <c r="AJ63" s="331">
        <v>44879</v>
      </c>
      <c r="AK63" s="288"/>
    </row>
    <row r="64" spans="5:37">
      <c r="E64" s="33" t="s">
        <v>18</v>
      </c>
      <c r="F64" s="79">
        <v>44876</v>
      </c>
      <c r="G64" s="33">
        <v>274644</v>
      </c>
      <c r="H64" s="33" t="s">
        <v>2768</v>
      </c>
      <c r="I64" s="33" t="s">
        <v>2537</v>
      </c>
      <c r="J64" s="33" t="s">
        <v>394</v>
      </c>
      <c r="K64" s="288"/>
      <c r="L64" s="288"/>
      <c r="M64" s="288"/>
      <c r="N64" s="288"/>
      <c r="O64" s="33"/>
      <c r="P64" s="33"/>
      <c r="Q64" s="33"/>
      <c r="R64" s="33"/>
      <c r="S64" s="33" t="s">
        <v>1466</v>
      </c>
      <c r="T64" s="33" t="s">
        <v>50</v>
      </c>
      <c r="U64" s="33"/>
      <c r="V64" s="33"/>
      <c r="W64" s="33"/>
      <c r="X64" s="33"/>
      <c r="Y64" s="33"/>
      <c r="Z64" s="33"/>
      <c r="AA64" s="33"/>
      <c r="AB64" s="33"/>
      <c r="AC64" s="33"/>
      <c r="AD64" s="33"/>
      <c r="AE64" s="33"/>
      <c r="AF64" s="33"/>
      <c r="AG64" s="33"/>
      <c r="AH64" s="33"/>
      <c r="AI64" s="33" t="s">
        <v>50</v>
      </c>
      <c r="AJ64" s="331">
        <v>44877</v>
      </c>
      <c r="AK64" s="288"/>
    </row>
    <row r="65" spans="5:37">
      <c r="E65" s="33" t="s">
        <v>333</v>
      </c>
      <c r="F65" s="79">
        <v>44876</v>
      </c>
      <c r="G65" s="33">
        <v>274734</v>
      </c>
      <c r="H65" s="33" t="s">
        <v>2259</v>
      </c>
      <c r="I65" s="33" t="s">
        <v>1704</v>
      </c>
      <c r="J65" s="33" t="s">
        <v>394</v>
      </c>
      <c r="K65" s="288"/>
      <c r="L65" s="288"/>
      <c r="M65" s="288"/>
      <c r="N65" s="288"/>
      <c r="O65" s="33"/>
      <c r="P65" s="33"/>
      <c r="Q65" s="33"/>
      <c r="R65" s="33"/>
      <c r="S65" s="33" t="s">
        <v>1466</v>
      </c>
      <c r="T65" s="33"/>
      <c r="U65" s="33"/>
      <c r="V65" s="33" t="s">
        <v>2526</v>
      </c>
      <c r="W65" s="33"/>
      <c r="X65" s="33"/>
      <c r="Y65" s="33"/>
      <c r="Z65" s="33"/>
      <c r="AA65" s="33"/>
      <c r="AB65" s="33"/>
      <c r="AC65" s="33"/>
      <c r="AD65" s="33"/>
      <c r="AE65" s="33"/>
      <c r="AF65" s="33"/>
      <c r="AG65" s="33"/>
      <c r="AH65" s="33"/>
      <c r="AI65" s="33" t="s">
        <v>50</v>
      </c>
      <c r="AJ65" s="331">
        <v>44881</v>
      </c>
      <c r="AK65" s="288"/>
    </row>
    <row r="66" spans="5:37">
      <c r="E66" s="33" t="s">
        <v>833</v>
      </c>
      <c r="F66" s="79">
        <v>44877</v>
      </c>
      <c r="G66" s="33">
        <v>274313</v>
      </c>
      <c r="H66" s="33" t="s">
        <v>2212</v>
      </c>
      <c r="I66" s="33" t="s">
        <v>1704</v>
      </c>
      <c r="J66" s="33" t="s">
        <v>394</v>
      </c>
      <c r="K66" s="288"/>
      <c r="L66" s="288"/>
      <c r="M66" s="288"/>
      <c r="N66" s="288"/>
      <c r="O66" s="33"/>
      <c r="P66" s="33"/>
      <c r="Q66" s="33"/>
      <c r="R66" s="33"/>
      <c r="S66" s="154"/>
      <c r="T66" s="33" t="s">
        <v>2051</v>
      </c>
      <c r="U66" s="33"/>
      <c r="V66" s="33" t="s">
        <v>50</v>
      </c>
      <c r="W66" s="33"/>
      <c r="X66" s="33"/>
      <c r="Y66" s="33"/>
      <c r="Z66" s="33"/>
      <c r="AA66" s="33"/>
      <c r="AB66" s="33"/>
      <c r="AC66" s="33"/>
      <c r="AD66" s="33"/>
      <c r="AE66" s="33"/>
      <c r="AF66" s="33"/>
      <c r="AG66" s="33"/>
      <c r="AH66" s="33"/>
      <c r="AI66" s="33" t="s">
        <v>50</v>
      </c>
      <c r="AJ66" s="331">
        <v>44879</v>
      </c>
      <c r="AK66" s="288"/>
    </row>
    <row r="67" spans="5:37">
      <c r="E67" s="33" t="s">
        <v>833</v>
      </c>
      <c r="F67" s="79">
        <v>44877</v>
      </c>
      <c r="G67" s="33">
        <v>274664</v>
      </c>
      <c r="H67" s="33" t="s">
        <v>2769</v>
      </c>
      <c r="I67" s="33" t="s">
        <v>2533</v>
      </c>
      <c r="J67" s="33" t="s">
        <v>394</v>
      </c>
      <c r="K67" s="288"/>
      <c r="L67" s="288"/>
      <c r="M67" s="288"/>
      <c r="N67" s="288"/>
      <c r="O67" s="31"/>
      <c r="P67" s="31"/>
      <c r="Q67" s="31"/>
      <c r="R67" s="31"/>
      <c r="S67" s="33"/>
      <c r="T67" s="33" t="s">
        <v>1939</v>
      </c>
      <c r="U67" s="33"/>
      <c r="V67" s="33" t="s">
        <v>2783</v>
      </c>
      <c r="W67" s="33"/>
      <c r="X67" s="33"/>
      <c r="Y67" s="33"/>
      <c r="Z67" s="33"/>
      <c r="AA67" s="33"/>
      <c r="AB67" s="33"/>
      <c r="AC67" s="33"/>
      <c r="AD67" s="33"/>
      <c r="AE67" s="33"/>
      <c r="AF67" s="33"/>
      <c r="AG67" s="33"/>
      <c r="AH67" s="33"/>
      <c r="AI67" s="33" t="s">
        <v>50</v>
      </c>
      <c r="AJ67" s="331">
        <v>44880</v>
      </c>
      <c r="AK67" s="288"/>
    </row>
    <row r="68" spans="5:37">
      <c r="E68" s="33" t="s">
        <v>833</v>
      </c>
      <c r="F68" s="79">
        <v>44877</v>
      </c>
      <c r="G68" s="33">
        <v>274954</v>
      </c>
      <c r="H68" s="33" t="s">
        <v>1001</v>
      </c>
      <c r="I68" s="33" t="s">
        <v>440</v>
      </c>
      <c r="J68" s="33" t="s">
        <v>394</v>
      </c>
      <c r="K68" s="288"/>
      <c r="L68" s="288"/>
      <c r="M68" s="288"/>
      <c r="N68" s="288"/>
      <c r="O68" s="31"/>
      <c r="P68" s="31"/>
      <c r="Q68" s="31"/>
      <c r="R68" s="31"/>
      <c r="S68" s="33"/>
      <c r="T68" s="33" t="s">
        <v>1410</v>
      </c>
      <c r="U68" s="33"/>
      <c r="V68" s="33"/>
      <c r="W68" s="33" t="s">
        <v>1466</v>
      </c>
      <c r="X68" s="33" t="s">
        <v>394</v>
      </c>
      <c r="Y68" s="33" t="s">
        <v>394</v>
      </c>
      <c r="Z68" s="33"/>
      <c r="AA68" s="33"/>
      <c r="AB68" s="33"/>
      <c r="AC68" s="33"/>
      <c r="AD68" s="33"/>
      <c r="AE68" s="33"/>
      <c r="AF68" s="33"/>
      <c r="AG68" s="33"/>
      <c r="AH68" s="33"/>
      <c r="AI68" s="33" t="s">
        <v>50</v>
      </c>
      <c r="AJ68" s="331">
        <v>44883</v>
      </c>
      <c r="AK68" s="288"/>
    </row>
    <row r="69" spans="5:37">
      <c r="E69" s="33" t="s">
        <v>336</v>
      </c>
      <c r="F69" s="79">
        <v>44877</v>
      </c>
      <c r="G69" s="33">
        <v>275008</v>
      </c>
      <c r="H69" s="33" t="s">
        <v>2771</v>
      </c>
      <c r="I69" s="33" t="s">
        <v>2770</v>
      </c>
      <c r="J69" s="33" t="s">
        <v>394</v>
      </c>
      <c r="K69" s="288"/>
      <c r="L69" s="288"/>
      <c r="M69" s="288"/>
      <c r="N69" s="288"/>
      <c r="O69" s="33"/>
      <c r="P69" s="33"/>
      <c r="Q69" s="33"/>
      <c r="R69" s="33"/>
      <c r="S69" s="33"/>
      <c r="T69" s="33" t="s">
        <v>1466</v>
      </c>
      <c r="U69" s="33"/>
      <c r="V69" s="33" t="s">
        <v>50</v>
      </c>
      <c r="W69" s="33"/>
      <c r="X69" s="33"/>
      <c r="Y69" s="33"/>
      <c r="Z69" s="33"/>
      <c r="AA69" s="33"/>
      <c r="AB69" s="33"/>
      <c r="AC69" s="33"/>
      <c r="AD69" s="33"/>
      <c r="AE69" s="33"/>
      <c r="AF69" s="33"/>
      <c r="AG69" s="33"/>
      <c r="AH69" s="33"/>
      <c r="AI69" s="33" t="s">
        <v>50</v>
      </c>
      <c r="AJ69" s="331">
        <v>44879</v>
      </c>
      <c r="AK69" s="288"/>
    </row>
    <row r="70" spans="5:37">
      <c r="E70" s="33" t="s">
        <v>336</v>
      </c>
      <c r="F70" s="79">
        <v>44879</v>
      </c>
      <c r="G70" s="33">
        <v>275121</v>
      </c>
      <c r="H70" s="33" t="s">
        <v>2753</v>
      </c>
      <c r="I70" s="33" t="s">
        <v>1135</v>
      </c>
      <c r="J70" s="33" t="s">
        <v>394</v>
      </c>
      <c r="K70" s="288"/>
      <c r="L70" s="288"/>
      <c r="M70" s="288"/>
      <c r="N70" s="288"/>
      <c r="O70" s="288"/>
      <c r="P70" s="288"/>
      <c r="Q70" s="288"/>
      <c r="R70" s="33"/>
      <c r="S70" s="33"/>
      <c r="T70" s="154"/>
      <c r="U70" s="154"/>
      <c r="V70" s="154" t="s">
        <v>2772</v>
      </c>
      <c r="W70" s="154"/>
      <c r="X70" s="154"/>
      <c r="Y70" s="154"/>
      <c r="Z70" s="154"/>
      <c r="AA70" s="154"/>
      <c r="AB70" s="154"/>
      <c r="AC70" s="154"/>
      <c r="AD70" s="154"/>
      <c r="AE70" s="154"/>
      <c r="AF70" s="154"/>
      <c r="AG70" s="154"/>
      <c r="AH70" s="154"/>
      <c r="AI70" s="33" t="s">
        <v>50</v>
      </c>
      <c r="AJ70" s="341">
        <v>44880</v>
      </c>
      <c r="AK70" s="288"/>
    </row>
    <row r="71" spans="5:37">
      <c r="E71" s="33" t="s">
        <v>336</v>
      </c>
      <c r="F71" s="79">
        <v>44879</v>
      </c>
      <c r="G71" s="33">
        <v>275124</v>
      </c>
      <c r="H71" s="33" t="s">
        <v>2773</v>
      </c>
      <c r="I71" s="33" t="s">
        <v>1135</v>
      </c>
      <c r="J71" s="33" t="s">
        <v>394</v>
      </c>
      <c r="K71" s="288"/>
      <c r="L71" s="288"/>
      <c r="M71" s="288"/>
      <c r="N71" s="288"/>
      <c r="O71" s="288"/>
      <c r="P71" s="288"/>
      <c r="Q71" s="288"/>
      <c r="R71" s="288"/>
      <c r="S71" s="33"/>
      <c r="T71" s="33"/>
      <c r="U71" s="33"/>
      <c r="V71" s="33" t="s">
        <v>1466</v>
      </c>
      <c r="W71" s="33"/>
      <c r="X71" s="33"/>
      <c r="Y71" s="33"/>
      <c r="Z71" s="33"/>
      <c r="AA71" s="33"/>
      <c r="AB71" s="33"/>
      <c r="AC71" s="33"/>
      <c r="AD71" s="33"/>
      <c r="AE71" s="33"/>
      <c r="AF71" s="33"/>
      <c r="AG71" s="33"/>
      <c r="AH71" s="33"/>
      <c r="AI71" s="33" t="s">
        <v>50</v>
      </c>
      <c r="AJ71" s="331">
        <v>44880</v>
      </c>
      <c r="AK71" s="288"/>
    </row>
    <row r="72" spans="5:37">
      <c r="E72" s="33" t="s">
        <v>833</v>
      </c>
      <c r="F72" s="79">
        <v>44879</v>
      </c>
      <c r="G72" s="33">
        <v>275116</v>
      </c>
      <c r="H72" s="33" t="s">
        <v>1276</v>
      </c>
      <c r="I72" s="33" t="s">
        <v>2775</v>
      </c>
      <c r="J72" s="33" t="s">
        <v>394</v>
      </c>
      <c r="K72" s="288"/>
      <c r="L72" s="288"/>
      <c r="M72" s="288"/>
      <c r="N72" s="288"/>
      <c r="O72" s="288"/>
      <c r="P72" s="288"/>
      <c r="Q72" s="288"/>
      <c r="R72" s="288"/>
      <c r="S72" s="33"/>
      <c r="T72" s="33"/>
      <c r="U72" s="33"/>
      <c r="V72" s="33" t="s">
        <v>1466</v>
      </c>
      <c r="W72" s="33" t="s">
        <v>394</v>
      </c>
      <c r="X72" s="33"/>
      <c r="Y72" s="33"/>
      <c r="Z72" s="33"/>
      <c r="AA72" s="33"/>
      <c r="AB72" s="33"/>
      <c r="AC72" s="33"/>
      <c r="AD72" s="33"/>
      <c r="AE72" s="33"/>
      <c r="AF72" s="33"/>
      <c r="AG72" s="33"/>
      <c r="AH72" s="33"/>
      <c r="AI72" s="33" t="s">
        <v>50</v>
      </c>
      <c r="AJ72" s="331">
        <v>44880</v>
      </c>
      <c r="AK72" s="288"/>
    </row>
    <row r="73" spans="5:37">
      <c r="E73" s="33" t="s">
        <v>833</v>
      </c>
      <c r="F73" s="79">
        <v>44879</v>
      </c>
      <c r="G73" s="33">
        <v>275440</v>
      </c>
      <c r="H73" s="33" t="s">
        <v>658</v>
      </c>
      <c r="I73" s="33" t="s">
        <v>440</v>
      </c>
      <c r="J73" s="33" t="s">
        <v>394</v>
      </c>
      <c r="K73" s="288"/>
      <c r="L73" s="288"/>
      <c r="M73" s="288"/>
      <c r="N73" s="288"/>
      <c r="O73" s="288"/>
      <c r="P73" s="288"/>
      <c r="Q73" s="288"/>
      <c r="R73" s="288"/>
      <c r="S73" s="33"/>
      <c r="T73" s="33"/>
      <c r="U73" s="33"/>
      <c r="V73" s="33" t="s">
        <v>2051</v>
      </c>
      <c r="W73" s="33"/>
      <c r="X73" s="33"/>
      <c r="Y73" s="33"/>
      <c r="Z73" s="33"/>
      <c r="AA73" s="33"/>
      <c r="AB73" s="33"/>
      <c r="AC73" s="33"/>
      <c r="AD73" s="33"/>
      <c r="AE73" s="33"/>
      <c r="AF73" s="33"/>
      <c r="AG73" s="33"/>
      <c r="AH73" s="33"/>
      <c r="AI73" s="33" t="s">
        <v>2067</v>
      </c>
      <c r="AJ73" s="331">
        <v>44880</v>
      </c>
      <c r="AK73" s="341">
        <v>44885</v>
      </c>
    </row>
    <row r="74" spans="5:37" ht="45">
      <c r="E74" s="33" t="s">
        <v>833</v>
      </c>
      <c r="F74" s="79">
        <v>44879</v>
      </c>
      <c r="G74" s="33">
        <v>275119</v>
      </c>
      <c r="H74" s="33" t="s">
        <v>2776</v>
      </c>
      <c r="I74" s="33" t="s">
        <v>2271</v>
      </c>
      <c r="J74" s="33" t="s">
        <v>394</v>
      </c>
      <c r="K74" s="288"/>
      <c r="L74" s="288"/>
      <c r="M74" s="288"/>
      <c r="N74" s="288"/>
      <c r="O74" s="288"/>
      <c r="P74" s="288"/>
      <c r="Q74" s="288"/>
      <c r="R74" s="288"/>
      <c r="S74" s="33"/>
      <c r="T74" s="33"/>
      <c r="U74" s="33"/>
      <c r="V74" s="34" t="s">
        <v>2777</v>
      </c>
      <c r="W74" s="34"/>
      <c r="X74" s="34"/>
      <c r="Y74" s="34"/>
      <c r="Z74" s="34"/>
      <c r="AA74" s="34"/>
      <c r="AB74" s="34"/>
      <c r="AC74" s="34"/>
      <c r="AD74" s="34"/>
      <c r="AE74" s="34"/>
      <c r="AF74" s="34"/>
      <c r="AG74" s="34"/>
      <c r="AH74" s="34"/>
      <c r="AI74" s="33" t="s">
        <v>50</v>
      </c>
      <c r="AJ74" s="331">
        <v>44880</v>
      </c>
      <c r="AK74" s="288"/>
    </row>
    <row r="75" spans="5:37" ht="30">
      <c r="E75" s="33" t="s">
        <v>833</v>
      </c>
      <c r="F75" s="79">
        <v>44879</v>
      </c>
      <c r="G75" s="33">
        <v>275131</v>
      </c>
      <c r="H75" s="33" t="s">
        <v>2004</v>
      </c>
      <c r="I75" s="33" t="s">
        <v>2271</v>
      </c>
      <c r="J75" s="33" t="s">
        <v>394</v>
      </c>
      <c r="K75" s="288"/>
      <c r="L75" s="288"/>
      <c r="M75" s="288"/>
      <c r="N75" s="288"/>
      <c r="O75" s="288"/>
      <c r="P75" s="288"/>
      <c r="Q75" s="288"/>
      <c r="R75" s="288"/>
      <c r="S75" s="33"/>
      <c r="T75" s="33"/>
      <c r="U75" s="33"/>
      <c r="V75" s="34" t="s">
        <v>2778</v>
      </c>
      <c r="W75" s="34" t="s">
        <v>50</v>
      </c>
      <c r="X75" s="34"/>
      <c r="Y75" s="34"/>
      <c r="Z75" s="34"/>
      <c r="AA75" s="34"/>
      <c r="AB75" s="34"/>
      <c r="AC75" s="34"/>
      <c r="AD75" s="34"/>
      <c r="AE75" s="34"/>
      <c r="AF75" s="34"/>
      <c r="AG75" s="34"/>
      <c r="AH75" s="34"/>
      <c r="AI75" s="33" t="s">
        <v>50</v>
      </c>
      <c r="AJ75" s="331">
        <v>44880</v>
      </c>
      <c r="AK75" s="288"/>
    </row>
    <row r="76" spans="5:37">
      <c r="E76" s="33" t="s">
        <v>336</v>
      </c>
      <c r="F76" s="79">
        <v>44879</v>
      </c>
      <c r="G76" s="33">
        <v>274963</v>
      </c>
      <c r="H76" s="33" t="s">
        <v>2667</v>
      </c>
      <c r="I76" s="33" t="s">
        <v>1135</v>
      </c>
      <c r="J76" s="33" t="s">
        <v>394</v>
      </c>
      <c r="K76" s="288"/>
      <c r="L76" s="288"/>
      <c r="M76" s="288"/>
      <c r="N76" s="288"/>
      <c r="O76" s="288"/>
      <c r="P76" s="288"/>
      <c r="Q76" s="288"/>
      <c r="R76" s="288"/>
      <c r="S76" s="33"/>
      <c r="T76" s="33"/>
      <c r="U76" s="33"/>
      <c r="V76" s="33" t="s">
        <v>2779</v>
      </c>
      <c r="W76" s="33"/>
      <c r="X76" s="33"/>
      <c r="Y76" s="33"/>
      <c r="Z76" s="33"/>
      <c r="AA76" s="33"/>
      <c r="AB76" s="33"/>
      <c r="AC76" s="33"/>
      <c r="AD76" s="33"/>
      <c r="AE76" s="33"/>
      <c r="AF76" s="33"/>
      <c r="AG76" s="33"/>
      <c r="AH76" s="33"/>
      <c r="AI76" s="33" t="s">
        <v>50</v>
      </c>
      <c r="AJ76" s="331"/>
      <c r="AK76" s="288"/>
    </row>
    <row r="77" spans="5:37">
      <c r="E77" s="33" t="s">
        <v>833</v>
      </c>
      <c r="F77" s="79">
        <v>44880</v>
      </c>
      <c r="G77" s="33">
        <v>275075</v>
      </c>
      <c r="H77" s="33" t="s">
        <v>2780</v>
      </c>
      <c r="I77" s="33" t="s">
        <v>2781</v>
      </c>
      <c r="J77" s="33" t="s">
        <v>394</v>
      </c>
      <c r="K77" s="288"/>
      <c r="L77" s="288"/>
      <c r="M77" s="288"/>
      <c r="N77" s="288"/>
      <c r="O77" s="288"/>
      <c r="P77" s="288"/>
      <c r="Q77" s="288"/>
      <c r="R77" s="288"/>
      <c r="S77" s="33"/>
      <c r="T77" s="33"/>
      <c r="U77" s="33"/>
      <c r="V77" s="33" t="s">
        <v>1466</v>
      </c>
      <c r="W77" s="33" t="s">
        <v>2246</v>
      </c>
      <c r="X77" s="33"/>
      <c r="Y77" s="33"/>
      <c r="Z77" s="33"/>
      <c r="AA77" s="33"/>
      <c r="AB77" s="33"/>
      <c r="AC77" s="33"/>
      <c r="AD77" s="33"/>
      <c r="AE77" s="33"/>
      <c r="AF77" s="33"/>
      <c r="AG77" s="33"/>
      <c r="AH77" s="33"/>
      <c r="AI77" s="33" t="s">
        <v>50</v>
      </c>
      <c r="AJ77" s="331">
        <v>44880</v>
      </c>
      <c r="AK77" s="288"/>
    </row>
    <row r="78" spans="5:37">
      <c r="E78" s="33" t="s">
        <v>833</v>
      </c>
      <c r="F78" s="79">
        <v>44880</v>
      </c>
      <c r="G78" s="33">
        <v>275433</v>
      </c>
      <c r="H78" s="33" t="s">
        <v>2782</v>
      </c>
      <c r="I78" s="33" t="s">
        <v>2271</v>
      </c>
      <c r="J78" s="33" t="s">
        <v>394</v>
      </c>
      <c r="K78" s="288"/>
      <c r="L78" s="288"/>
      <c r="M78" s="288"/>
      <c r="N78" s="288"/>
      <c r="O78" s="288"/>
      <c r="P78" s="288"/>
      <c r="Q78" s="288"/>
      <c r="R78" s="288"/>
      <c r="S78" s="33"/>
      <c r="T78" s="33"/>
      <c r="U78" s="33"/>
      <c r="V78" s="33" t="s">
        <v>2051</v>
      </c>
      <c r="W78" s="33" t="s">
        <v>2541</v>
      </c>
      <c r="X78" s="33"/>
      <c r="Y78" s="33"/>
      <c r="Z78" s="33"/>
      <c r="AA78" s="33"/>
      <c r="AB78" s="33"/>
      <c r="AC78" s="33"/>
      <c r="AD78" s="33"/>
      <c r="AE78" s="33"/>
      <c r="AF78" s="33"/>
      <c r="AG78" s="33"/>
      <c r="AH78" s="33"/>
      <c r="AI78" s="33" t="s">
        <v>50</v>
      </c>
      <c r="AJ78" s="331">
        <v>44880</v>
      </c>
      <c r="AK78" s="288"/>
    </row>
    <row r="79" spans="5:37">
      <c r="E79" s="33" t="s">
        <v>336</v>
      </c>
      <c r="F79" s="79">
        <v>44880</v>
      </c>
      <c r="G79" s="33">
        <v>276092</v>
      </c>
      <c r="H79" s="33" t="s">
        <v>2784</v>
      </c>
      <c r="I79" s="33" t="s">
        <v>442</v>
      </c>
      <c r="J79" s="33" t="s">
        <v>748</v>
      </c>
      <c r="K79" s="288"/>
      <c r="L79" s="288"/>
      <c r="M79" s="288"/>
      <c r="N79" s="288"/>
      <c r="O79" s="288"/>
      <c r="P79" s="288"/>
      <c r="Q79" s="288"/>
      <c r="R79" s="288"/>
      <c r="S79" s="33"/>
      <c r="T79" s="33"/>
      <c r="U79" s="33"/>
      <c r="V79" s="33"/>
      <c r="W79" s="33" t="s">
        <v>1410</v>
      </c>
      <c r="X79" s="33"/>
      <c r="Y79" s="33"/>
      <c r="Z79" s="33"/>
      <c r="AA79" s="33"/>
      <c r="AB79" s="33"/>
      <c r="AC79" s="33"/>
      <c r="AD79" s="33"/>
      <c r="AE79" s="33"/>
      <c r="AF79" s="33"/>
      <c r="AG79" s="33"/>
      <c r="AH79" s="33"/>
      <c r="AI79" s="33" t="s">
        <v>2785</v>
      </c>
      <c r="AJ79" s="331">
        <v>44880</v>
      </c>
      <c r="AK79" s="288"/>
    </row>
    <row r="80" spans="5:37">
      <c r="E80" s="33" t="s">
        <v>833</v>
      </c>
      <c r="F80" s="79">
        <v>44881</v>
      </c>
      <c r="G80" s="33">
        <v>276182</v>
      </c>
      <c r="H80" s="33" t="s">
        <v>2786</v>
      </c>
      <c r="I80" s="33" t="s">
        <v>2271</v>
      </c>
      <c r="J80" s="33" t="s">
        <v>394</v>
      </c>
      <c r="K80" s="288"/>
      <c r="L80" s="288"/>
      <c r="M80" s="288"/>
      <c r="N80" s="288"/>
      <c r="O80" s="288"/>
      <c r="P80" s="288"/>
      <c r="Q80" s="288"/>
      <c r="R80" s="288"/>
      <c r="S80" s="33"/>
      <c r="T80" s="33"/>
      <c r="U80" s="33"/>
      <c r="V80" s="33"/>
      <c r="W80" s="33"/>
      <c r="X80" s="33" t="s">
        <v>2051</v>
      </c>
      <c r="Y80" s="33"/>
      <c r="Z80" s="33"/>
      <c r="AA80" s="33"/>
      <c r="AB80" s="33"/>
      <c r="AC80" s="33"/>
      <c r="AD80" s="33"/>
      <c r="AE80" s="33"/>
      <c r="AF80" s="33"/>
      <c r="AG80" s="33"/>
      <c r="AH80" s="33"/>
      <c r="AI80" s="33" t="s">
        <v>50</v>
      </c>
      <c r="AJ80" s="331">
        <v>44882</v>
      </c>
      <c r="AK80" s="288"/>
    </row>
    <row r="81" spans="5:37">
      <c r="E81" s="33" t="s">
        <v>833</v>
      </c>
      <c r="F81" s="79">
        <v>44881</v>
      </c>
      <c r="G81" s="33">
        <v>276283</v>
      </c>
      <c r="H81" s="33" t="s">
        <v>1276</v>
      </c>
      <c r="I81" s="33" t="s">
        <v>2736</v>
      </c>
      <c r="J81" s="33" t="s">
        <v>394</v>
      </c>
      <c r="K81" s="288"/>
      <c r="L81" s="288"/>
      <c r="M81" s="288"/>
      <c r="N81" s="288"/>
      <c r="O81" s="288"/>
      <c r="P81" s="288"/>
      <c r="Q81" s="288"/>
      <c r="R81" s="288"/>
      <c r="S81" s="31"/>
      <c r="T81" s="31"/>
      <c r="U81" s="31"/>
      <c r="V81" s="33"/>
      <c r="W81" s="33"/>
      <c r="X81" s="33" t="s">
        <v>394</v>
      </c>
      <c r="Y81" s="33"/>
      <c r="Z81" s="33" t="s">
        <v>1466</v>
      </c>
      <c r="AA81" s="33"/>
      <c r="AB81" s="33"/>
      <c r="AC81" s="33"/>
      <c r="AD81" s="33"/>
      <c r="AE81" s="33"/>
      <c r="AF81" s="33"/>
      <c r="AG81" s="33"/>
      <c r="AH81" s="33"/>
      <c r="AI81" s="33" t="s">
        <v>50</v>
      </c>
      <c r="AJ81" s="331">
        <v>44884</v>
      </c>
      <c r="AK81" s="288"/>
    </row>
    <row r="82" spans="5:37">
      <c r="E82" s="33" t="s">
        <v>833</v>
      </c>
      <c r="F82" s="79">
        <v>44876</v>
      </c>
      <c r="G82" s="33">
        <v>274816</v>
      </c>
      <c r="H82" s="33" t="s">
        <v>192</v>
      </c>
      <c r="I82" s="33" t="s">
        <v>2271</v>
      </c>
      <c r="J82" s="33" t="s">
        <v>394</v>
      </c>
      <c r="K82" s="288"/>
      <c r="L82" s="288"/>
      <c r="M82" s="288"/>
      <c r="N82" s="288"/>
      <c r="O82" s="288"/>
      <c r="P82" s="288"/>
      <c r="Q82" s="288"/>
      <c r="R82" s="288"/>
      <c r="S82" s="33"/>
      <c r="T82" s="33"/>
      <c r="U82" s="33"/>
      <c r="V82" s="33"/>
      <c r="W82" s="33"/>
      <c r="X82" s="33" t="s">
        <v>2051</v>
      </c>
      <c r="Y82" s="33"/>
      <c r="Z82" s="33"/>
      <c r="AA82" s="33"/>
      <c r="AB82" s="33"/>
      <c r="AC82" s="33"/>
      <c r="AD82" s="33"/>
      <c r="AE82" s="33"/>
      <c r="AF82" s="33"/>
      <c r="AG82" s="33"/>
      <c r="AH82" s="33"/>
      <c r="AI82" s="33" t="s">
        <v>50</v>
      </c>
      <c r="AJ82" s="331">
        <v>44882</v>
      </c>
      <c r="AK82" s="288"/>
    </row>
    <row r="83" spans="5:37">
      <c r="E83" s="33" t="s">
        <v>833</v>
      </c>
      <c r="F83" s="79">
        <v>44881</v>
      </c>
      <c r="G83" s="33">
        <v>276064</v>
      </c>
      <c r="H83" s="33" t="s">
        <v>2004</v>
      </c>
      <c r="I83" s="33" t="s">
        <v>2271</v>
      </c>
      <c r="J83" s="33" t="s">
        <v>394</v>
      </c>
      <c r="K83" s="288"/>
      <c r="L83" s="288"/>
      <c r="M83" s="288"/>
      <c r="N83" s="288"/>
      <c r="O83" s="288"/>
      <c r="P83" s="288"/>
      <c r="Q83" s="288"/>
      <c r="R83" s="288"/>
      <c r="S83" s="33"/>
      <c r="T83" s="33"/>
      <c r="U83" s="33"/>
      <c r="V83" s="33"/>
      <c r="W83" s="33"/>
      <c r="X83" s="33" t="s">
        <v>2051</v>
      </c>
      <c r="Y83" s="33"/>
      <c r="Z83" s="33"/>
      <c r="AA83" s="33"/>
      <c r="AB83" s="33"/>
      <c r="AC83" s="33"/>
      <c r="AD83" s="33"/>
      <c r="AE83" s="33"/>
      <c r="AF83" s="33"/>
      <c r="AG83" s="33"/>
      <c r="AH83" s="33"/>
      <c r="AI83" s="33" t="s">
        <v>50</v>
      </c>
      <c r="AJ83" s="331">
        <v>44882</v>
      </c>
      <c r="AK83" s="288"/>
    </row>
    <row r="84" spans="5:37">
      <c r="E84" s="33" t="s">
        <v>333</v>
      </c>
      <c r="F84" s="79">
        <v>44882</v>
      </c>
      <c r="G84" s="33">
        <v>276162</v>
      </c>
      <c r="H84" s="33" t="s">
        <v>506</v>
      </c>
      <c r="I84" s="33" t="s">
        <v>2271</v>
      </c>
      <c r="J84" s="33" t="s">
        <v>394</v>
      </c>
      <c r="K84" s="288"/>
      <c r="L84" s="288"/>
      <c r="M84" s="288"/>
      <c r="N84" s="288"/>
      <c r="O84" s="288"/>
      <c r="P84" s="288"/>
      <c r="Q84" s="288"/>
      <c r="R84" s="288"/>
      <c r="S84" s="31"/>
      <c r="T84" s="31"/>
      <c r="U84" s="31"/>
      <c r="V84" s="31"/>
      <c r="W84" s="33"/>
      <c r="X84" s="33"/>
      <c r="Y84" s="33" t="s">
        <v>1410</v>
      </c>
      <c r="Z84" s="33" t="s">
        <v>1466</v>
      </c>
      <c r="AA84" s="33"/>
      <c r="AB84" s="33"/>
      <c r="AC84" s="33"/>
      <c r="AD84" s="33"/>
      <c r="AE84" s="33"/>
      <c r="AF84" s="33"/>
      <c r="AG84" s="33"/>
      <c r="AH84" s="33"/>
      <c r="AI84" s="33" t="s">
        <v>50</v>
      </c>
      <c r="AJ84" s="331">
        <v>44887</v>
      </c>
      <c r="AK84" s="288"/>
    </row>
    <row r="85" spans="5:37">
      <c r="E85" s="33" t="s">
        <v>336</v>
      </c>
      <c r="F85" s="79">
        <v>44882</v>
      </c>
      <c r="G85" s="33">
        <v>276751</v>
      </c>
      <c r="H85" s="33" t="s">
        <v>2787</v>
      </c>
      <c r="I85" s="33" t="s">
        <v>1135</v>
      </c>
      <c r="J85" s="33" t="s">
        <v>394</v>
      </c>
      <c r="K85" s="288"/>
      <c r="L85" s="288"/>
      <c r="M85" s="288"/>
      <c r="N85" s="288"/>
      <c r="O85" s="288"/>
      <c r="P85" s="288"/>
      <c r="Q85" s="288"/>
      <c r="R85" s="288"/>
      <c r="S85" s="33"/>
      <c r="T85" s="33"/>
      <c r="U85" s="33"/>
      <c r="V85" s="33"/>
      <c r="W85" s="33"/>
      <c r="X85" s="33"/>
      <c r="Y85" s="33" t="s">
        <v>2501</v>
      </c>
      <c r="Z85" s="33"/>
      <c r="AA85" s="33"/>
      <c r="AB85" s="33"/>
      <c r="AC85" s="33"/>
      <c r="AD85" s="33"/>
      <c r="AE85" s="33"/>
      <c r="AF85" s="33"/>
      <c r="AG85" s="33"/>
      <c r="AH85" s="33"/>
      <c r="AI85" s="33" t="s">
        <v>50</v>
      </c>
      <c r="AJ85" s="331">
        <v>44883</v>
      </c>
      <c r="AK85" s="288"/>
    </row>
    <row r="86" spans="5:37">
      <c r="E86" s="33" t="s">
        <v>2788</v>
      </c>
      <c r="F86" s="79">
        <v>44882</v>
      </c>
      <c r="G86" s="33">
        <v>276695</v>
      </c>
      <c r="H86" s="33" t="s">
        <v>2789</v>
      </c>
      <c r="I86" s="33" t="s">
        <v>2790</v>
      </c>
      <c r="J86" s="33" t="s">
        <v>394</v>
      </c>
      <c r="K86" s="288"/>
      <c r="L86" s="288"/>
      <c r="M86" s="288"/>
      <c r="N86" s="288"/>
      <c r="O86" s="288"/>
      <c r="P86" s="288"/>
      <c r="Q86" s="288"/>
      <c r="R86" s="288"/>
      <c r="S86" s="33"/>
      <c r="T86" s="33"/>
      <c r="U86" s="33"/>
      <c r="V86" s="33"/>
      <c r="W86" s="33"/>
      <c r="X86" s="33"/>
      <c r="Y86" s="33" t="s">
        <v>1466</v>
      </c>
      <c r="Z86" s="33"/>
      <c r="AA86" s="33"/>
      <c r="AB86" s="33"/>
      <c r="AC86" s="33" t="s">
        <v>50</v>
      </c>
      <c r="AD86" s="33"/>
      <c r="AE86" s="33"/>
      <c r="AF86" s="33"/>
      <c r="AG86" s="33"/>
      <c r="AH86" s="33"/>
      <c r="AI86" s="33" t="s">
        <v>50</v>
      </c>
      <c r="AJ86" s="331">
        <v>44887</v>
      </c>
      <c r="AK86" s="333"/>
    </row>
    <row r="87" spans="5:37">
      <c r="E87" s="33" t="s">
        <v>833</v>
      </c>
      <c r="F87" s="79">
        <v>44883</v>
      </c>
      <c r="G87" s="33">
        <v>276936</v>
      </c>
      <c r="H87" s="33" t="s">
        <v>2791</v>
      </c>
      <c r="I87" s="33" t="s">
        <v>2271</v>
      </c>
      <c r="J87" s="33" t="s">
        <v>394</v>
      </c>
      <c r="K87" s="288"/>
      <c r="L87" s="288"/>
      <c r="M87" s="288"/>
      <c r="N87" s="288"/>
      <c r="O87" s="288"/>
      <c r="P87" s="288"/>
      <c r="Q87" s="288"/>
      <c r="R87" s="288"/>
      <c r="S87" s="288"/>
      <c r="T87" s="288"/>
      <c r="U87" s="288"/>
      <c r="V87" s="31"/>
      <c r="W87" s="33"/>
      <c r="X87" s="33"/>
      <c r="Y87" s="33"/>
      <c r="Z87" s="33" t="s">
        <v>2645</v>
      </c>
      <c r="AA87" s="33" t="s">
        <v>1466</v>
      </c>
      <c r="AB87" s="33" t="s">
        <v>394</v>
      </c>
      <c r="AC87" s="33" t="s">
        <v>394</v>
      </c>
      <c r="AD87" s="33"/>
      <c r="AE87" s="33"/>
      <c r="AF87" s="33"/>
      <c r="AG87" s="33"/>
      <c r="AH87" s="33"/>
      <c r="AI87" s="33" t="s">
        <v>50</v>
      </c>
      <c r="AJ87" s="331">
        <v>44890</v>
      </c>
      <c r="AK87" s="289"/>
    </row>
    <row r="88" spans="5:37">
      <c r="E88" s="33" t="s">
        <v>833</v>
      </c>
      <c r="F88" s="79">
        <v>44884</v>
      </c>
      <c r="G88" s="33">
        <v>277008</v>
      </c>
      <c r="H88" s="33" t="s">
        <v>2748</v>
      </c>
      <c r="I88" s="33" t="s">
        <v>2271</v>
      </c>
      <c r="J88" s="33" t="s">
        <v>394</v>
      </c>
      <c r="K88" s="288"/>
      <c r="L88" s="288"/>
      <c r="M88" s="288"/>
      <c r="N88" s="288"/>
      <c r="O88" s="288"/>
      <c r="P88" s="288"/>
      <c r="Q88" s="288"/>
      <c r="R88" s="288"/>
      <c r="S88" s="288"/>
      <c r="T88" s="288"/>
      <c r="U88" s="31"/>
      <c r="V88" s="31"/>
      <c r="W88" s="33"/>
      <c r="X88" s="33"/>
      <c r="Y88" s="33"/>
      <c r="Z88" s="33"/>
      <c r="AA88" s="33" t="s">
        <v>2051</v>
      </c>
      <c r="AB88" s="33"/>
      <c r="AC88" s="33"/>
      <c r="AD88" s="33"/>
      <c r="AE88" s="33"/>
      <c r="AF88" s="33"/>
      <c r="AG88" s="33"/>
      <c r="AH88" s="33"/>
      <c r="AI88" s="33" t="s">
        <v>50</v>
      </c>
      <c r="AJ88" s="331">
        <v>44885</v>
      </c>
      <c r="AK88" s="289"/>
    </row>
    <row r="89" spans="5:37">
      <c r="E89" s="33" t="s">
        <v>833</v>
      </c>
      <c r="F89" s="79">
        <v>44884</v>
      </c>
      <c r="G89" s="33">
        <v>277201</v>
      </c>
      <c r="H89" s="33" t="s">
        <v>1408</v>
      </c>
      <c r="I89" s="33" t="s">
        <v>2271</v>
      </c>
      <c r="J89" s="33" t="s">
        <v>394</v>
      </c>
      <c r="K89" s="288"/>
      <c r="L89" s="288"/>
      <c r="M89" s="288"/>
      <c r="N89" s="288"/>
      <c r="O89" s="288"/>
      <c r="P89" s="288"/>
      <c r="Q89" s="288"/>
      <c r="R89" s="288"/>
      <c r="S89" s="288"/>
      <c r="T89" s="288"/>
      <c r="U89" s="31"/>
      <c r="V89" s="31"/>
      <c r="W89" s="33"/>
      <c r="X89" s="33"/>
      <c r="Y89" s="33"/>
      <c r="Z89" s="33"/>
      <c r="AA89" s="33" t="s">
        <v>2051</v>
      </c>
      <c r="AB89" s="33"/>
      <c r="AC89" s="33"/>
      <c r="AD89" s="33"/>
      <c r="AE89" s="33"/>
      <c r="AF89" s="33"/>
      <c r="AG89" s="33"/>
      <c r="AH89" s="33"/>
      <c r="AI89" s="33" t="s">
        <v>50</v>
      </c>
      <c r="AJ89" s="331">
        <v>44885</v>
      </c>
      <c r="AK89" s="289"/>
    </row>
    <row r="90" spans="5:37">
      <c r="E90" s="33" t="s">
        <v>336</v>
      </c>
      <c r="F90" s="79">
        <v>44884</v>
      </c>
      <c r="G90" s="33">
        <v>277093</v>
      </c>
      <c r="H90" s="33" t="s">
        <v>2792</v>
      </c>
      <c r="I90" s="33" t="s">
        <v>1135</v>
      </c>
      <c r="J90" s="33" t="s">
        <v>394</v>
      </c>
      <c r="K90" s="288"/>
      <c r="L90" s="288"/>
      <c r="M90" s="288"/>
      <c r="N90" s="288"/>
      <c r="O90" s="288"/>
      <c r="P90" s="288"/>
      <c r="Q90" s="288"/>
      <c r="R90" s="288"/>
      <c r="S90" s="288"/>
      <c r="T90" s="288"/>
      <c r="U90" s="288"/>
      <c r="V90" s="288"/>
      <c r="W90" s="33"/>
      <c r="X90" s="33"/>
      <c r="Y90" s="33"/>
      <c r="Z90" s="33"/>
      <c r="AA90" s="33" t="s">
        <v>1466</v>
      </c>
      <c r="AB90" s="33"/>
      <c r="AC90" s="33" t="s">
        <v>2526</v>
      </c>
      <c r="AD90" s="33"/>
      <c r="AE90" s="33"/>
      <c r="AF90" s="33"/>
      <c r="AG90" s="33"/>
      <c r="AH90" s="33"/>
      <c r="AI90" s="33" t="s">
        <v>50</v>
      </c>
      <c r="AJ90" s="331">
        <v>44889</v>
      </c>
      <c r="AK90" s="289"/>
    </row>
    <row r="91" spans="5:37">
      <c r="E91" s="33" t="s">
        <v>124</v>
      </c>
      <c r="F91" s="79">
        <v>44886</v>
      </c>
      <c r="G91" s="33">
        <v>277342</v>
      </c>
      <c r="H91" s="33" t="s">
        <v>2793</v>
      </c>
      <c r="I91" s="33" t="s">
        <v>2794</v>
      </c>
      <c r="J91" s="33" t="s">
        <v>394</v>
      </c>
      <c r="K91" s="288"/>
      <c r="L91" s="288"/>
      <c r="M91" s="288"/>
      <c r="N91" s="288"/>
      <c r="O91" s="288"/>
      <c r="P91" s="288"/>
      <c r="Q91" s="288"/>
      <c r="R91" s="288"/>
      <c r="S91" s="288"/>
      <c r="T91" s="288"/>
      <c r="U91" s="288"/>
      <c r="V91" s="288"/>
      <c r="W91" s="33"/>
      <c r="X91" s="33"/>
      <c r="Y91" s="33"/>
      <c r="Z91" s="33"/>
      <c r="AA91" s="33"/>
      <c r="AB91" s="33" t="s">
        <v>2795</v>
      </c>
      <c r="AC91" s="33" t="s">
        <v>50</v>
      </c>
      <c r="AD91" s="33"/>
      <c r="AE91" s="33"/>
      <c r="AF91" s="33"/>
      <c r="AG91" s="33"/>
      <c r="AH91" s="33"/>
      <c r="AI91" s="33" t="s">
        <v>50</v>
      </c>
      <c r="AJ91" s="331">
        <v>44887</v>
      </c>
      <c r="AK91" s="289"/>
    </row>
    <row r="92" spans="5:37">
      <c r="E92" s="33" t="s">
        <v>833</v>
      </c>
      <c r="F92" s="79">
        <v>44886</v>
      </c>
      <c r="G92" s="33">
        <v>277467</v>
      </c>
      <c r="H92" s="33" t="s">
        <v>658</v>
      </c>
      <c r="I92" s="33" t="s">
        <v>2258</v>
      </c>
      <c r="J92" s="33" t="s">
        <v>394</v>
      </c>
      <c r="K92" s="288"/>
      <c r="L92" s="288"/>
      <c r="M92" s="288"/>
      <c r="N92" s="288"/>
      <c r="O92" s="288"/>
      <c r="P92" s="288"/>
      <c r="Q92" s="288"/>
      <c r="R92" s="288"/>
      <c r="S92" s="288"/>
      <c r="T92" s="288"/>
      <c r="U92" s="288"/>
      <c r="V92" s="288"/>
      <c r="W92" s="33"/>
      <c r="X92" s="33"/>
      <c r="Y92" s="33"/>
      <c r="Z92" s="33"/>
      <c r="AA92" s="33"/>
      <c r="AB92" s="33" t="s">
        <v>1466</v>
      </c>
      <c r="AC92" s="33"/>
      <c r="AD92" s="33"/>
      <c r="AE92" s="33"/>
      <c r="AF92" s="33"/>
      <c r="AG92" s="33"/>
      <c r="AH92" s="33"/>
      <c r="AI92" s="33" t="s">
        <v>50</v>
      </c>
      <c r="AJ92" s="331">
        <v>44888</v>
      </c>
      <c r="AK92" s="289"/>
    </row>
    <row r="93" spans="5:37">
      <c r="E93" s="33" t="s">
        <v>124</v>
      </c>
      <c r="F93" s="79">
        <v>44886</v>
      </c>
      <c r="G93" s="33">
        <v>277343</v>
      </c>
      <c r="H93" s="33" t="s">
        <v>2796</v>
      </c>
      <c r="I93" s="33" t="s">
        <v>2797</v>
      </c>
      <c r="J93" s="33" t="s">
        <v>394</v>
      </c>
      <c r="K93" s="288"/>
      <c r="L93" s="288"/>
      <c r="M93" s="288"/>
      <c r="N93" s="288"/>
      <c r="O93" s="288"/>
      <c r="P93" s="288"/>
      <c r="Q93" s="288"/>
      <c r="R93" s="288"/>
      <c r="S93" s="288"/>
      <c r="T93" s="288"/>
      <c r="U93" s="288"/>
      <c r="V93" s="288"/>
      <c r="W93" s="33"/>
      <c r="X93" s="33"/>
      <c r="Y93" s="33"/>
      <c r="Z93" s="33"/>
      <c r="AA93" s="33"/>
      <c r="AB93" s="33" t="s">
        <v>394</v>
      </c>
      <c r="AC93" s="33" t="s">
        <v>2772</v>
      </c>
      <c r="AD93" s="33"/>
      <c r="AE93" s="33"/>
      <c r="AF93" s="33"/>
      <c r="AG93" s="33"/>
      <c r="AH93" s="33"/>
      <c r="AI93" s="33" t="s">
        <v>50</v>
      </c>
      <c r="AJ93" s="331">
        <v>44887</v>
      </c>
      <c r="AK93" s="289"/>
    </row>
    <row r="94" spans="5:37">
      <c r="E94" s="33" t="s">
        <v>833</v>
      </c>
      <c r="F94" s="79">
        <v>44887</v>
      </c>
      <c r="G94" s="33">
        <v>278296</v>
      </c>
      <c r="H94" s="33" t="s">
        <v>1909</v>
      </c>
      <c r="I94" s="33" t="s">
        <v>2301</v>
      </c>
      <c r="J94" s="33" t="s">
        <v>394</v>
      </c>
      <c r="K94" s="288"/>
      <c r="L94" s="288"/>
      <c r="M94" s="288"/>
      <c r="N94" s="288"/>
      <c r="O94" s="288"/>
      <c r="P94" s="288"/>
      <c r="Q94" s="288"/>
      <c r="R94" s="288"/>
      <c r="S94" s="288"/>
      <c r="T94" s="288"/>
      <c r="U94" s="288"/>
      <c r="V94" s="288"/>
      <c r="W94" s="33"/>
      <c r="X94" s="33"/>
      <c r="Y94" s="33"/>
      <c r="Z94" s="33"/>
      <c r="AA94" s="33"/>
      <c r="AB94" s="33"/>
      <c r="AC94" s="33" t="s">
        <v>2798</v>
      </c>
      <c r="AD94" s="33"/>
      <c r="AE94" s="33"/>
      <c r="AF94" s="33"/>
      <c r="AG94" s="33"/>
      <c r="AH94" s="33"/>
      <c r="AI94" s="33" t="s">
        <v>2819</v>
      </c>
      <c r="AJ94" s="331"/>
      <c r="AK94" s="289"/>
    </row>
    <row r="95" spans="5:37">
      <c r="E95" s="33" t="s">
        <v>336</v>
      </c>
      <c r="F95" s="79">
        <v>44887</v>
      </c>
      <c r="G95" s="33">
        <v>278150</v>
      </c>
      <c r="H95" s="33" t="s">
        <v>2799</v>
      </c>
      <c r="I95" s="33" t="s">
        <v>1135</v>
      </c>
      <c r="J95" s="33" t="s">
        <v>394</v>
      </c>
      <c r="K95" s="288"/>
      <c r="L95" s="288"/>
      <c r="M95" s="288"/>
      <c r="N95" s="288"/>
      <c r="O95" s="288"/>
      <c r="P95" s="288"/>
      <c r="Q95" s="288"/>
      <c r="R95" s="288"/>
      <c r="S95" s="288"/>
      <c r="T95" s="288"/>
      <c r="U95" s="288"/>
      <c r="V95" s="288"/>
      <c r="W95" s="33"/>
      <c r="X95" s="33"/>
      <c r="Y95" s="33"/>
      <c r="Z95" s="33"/>
      <c r="AA95" s="33"/>
      <c r="AB95" s="33"/>
      <c r="AC95" s="33" t="s">
        <v>1410</v>
      </c>
      <c r="AD95" s="33" t="s">
        <v>2246</v>
      </c>
      <c r="AE95" s="33"/>
      <c r="AF95" s="33"/>
      <c r="AG95" s="33"/>
      <c r="AH95" s="33"/>
      <c r="AI95" s="33" t="s">
        <v>50</v>
      </c>
      <c r="AJ95" s="331">
        <v>44889</v>
      </c>
      <c r="AK95" s="289"/>
    </row>
    <row r="96" spans="5:37">
      <c r="E96" s="33" t="s">
        <v>833</v>
      </c>
      <c r="F96" s="79">
        <v>44888</v>
      </c>
      <c r="G96" s="33">
        <v>278428</v>
      </c>
      <c r="H96" s="33" t="s">
        <v>1998</v>
      </c>
      <c r="I96" s="33" t="s">
        <v>2809</v>
      </c>
      <c r="J96" s="33" t="s">
        <v>394</v>
      </c>
      <c r="K96" s="288"/>
      <c r="L96" s="288"/>
      <c r="M96" s="288"/>
      <c r="N96" s="288"/>
      <c r="O96" s="288"/>
      <c r="P96" s="288"/>
      <c r="Q96" s="288"/>
      <c r="R96" s="288"/>
      <c r="S96" s="288"/>
      <c r="T96" s="288"/>
      <c r="U96" s="288"/>
      <c r="V96" s="288"/>
      <c r="W96" s="288"/>
      <c r="X96" s="31"/>
      <c r="Y96" s="31"/>
      <c r="Z96" s="31"/>
      <c r="AA96" s="33"/>
      <c r="AB96" s="33"/>
      <c r="AC96" s="33"/>
      <c r="AD96" s="33" t="s">
        <v>2810</v>
      </c>
      <c r="AE96" s="33"/>
      <c r="AF96" s="33"/>
      <c r="AG96" s="33" t="s">
        <v>50</v>
      </c>
      <c r="AH96" s="33"/>
      <c r="AI96" s="33" t="s">
        <v>50</v>
      </c>
      <c r="AJ96" s="331"/>
      <c r="AK96" s="289"/>
    </row>
    <row r="97" spans="4:37">
      <c r="E97" s="33" t="s">
        <v>336</v>
      </c>
      <c r="F97" s="79">
        <v>44889</v>
      </c>
      <c r="G97" s="33">
        <v>278499</v>
      </c>
      <c r="H97" s="33" t="s">
        <v>2532</v>
      </c>
      <c r="I97" s="33" t="s">
        <v>1135</v>
      </c>
      <c r="J97" s="33" t="s">
        <v>394</v>
      </c>
      <c r="K97" s="288"/>
      <c r="L97" s="288"/>
      <c r="M97" s="288"/>
      <c r="N97" s="288"/>
      <c r="O97" s="288"/>
      <c r="P97" s="288"/>
      <c r="Q97" s="288"/>
      <c r="R97" s="288"/>
      <c r="S97" s="288"/>
      <c r="T97" s="288"/>
      <c r="U97" s="288"/>
      <c r="V97" s="288"/>
      <c r="W97" s="288"/>
      <c r="X97" s="31"/>
      <c r="Y97" s="31"/>
      <c r="Z97" s="31"/>
      <c r="AA97" s="33"/>
      <c r="AB97" s="33"/>
      <c r="AC97" s="33"/>
      <c r="AD97" s="154"/>
      <c r="AE97" s="33" t="s">
        <v>1466</v>
      </c>
      <c r="AF97" s="33" t="s">
        <v>50</v>
      </c>
      <c r="AG97" s="33"/>
      <c r="AH97" s="33"/>
      <c r="AI97" s="33" t="s">
        <v>50</v>
      </c>
      <c r="AJ97" s="331">
        <v>44891</v>
      </c>
      <c r="AK97" s="289"/>
    </row>
    <row r="98" spans="4:37">
      <c r="E98" s="33" t="s">
        <v>333</v>
      </c>
      <c r="F98" s="79">
        <v>44890</v>
      </c>
      <c r="G98" s="33">
        <v>279074</v>
      </c>
      <c r="H98" s="33" t="s">
        <v>506</v>
      </c>
      <c r="I98" s="33" t="s">
        <v>2834</v>
      </c>
      <c r="J98" s="33" t="s">
        <v>394</v>
      </c>
      <c r="K98" s="288"/>
      <c r="L98" s="288"/>
      <c r="M98" s="288"/>
      <c r="N98" s="288"/>
      <c r="O98" s="288"/>
      <c r="P98" s="288"/>
      <c r="Q98" s="288"/>
      <c r="R98" s="288"/>
      <c r="S98" s="288"/>
      <c r="T98" s="288"/>
      <c r="U98" s="288"/>
      <c r="V98" s="288"/>
      <c r="W98" s="288"/>
      <c r="X98" s="288"/>
      <c r="Y98" s="288"/>
      <c r="Z98" s="288"/>
      <c r="AA98" s="33"/>
      <c r="AB98" s="33"/>
      <c r="AC98" s="33"/>
      <c r="AD98" s="33"/>
      <c r="AE98" s="33"/>
      <c r="AF98" s="33" t="s">
        <v>1466</v>
      </c>
      <c r="AG98" s="33" t="s">
        <v>50</v>
      </c>
      <c r="AH98" s="33"/>
      <c r="AI98" s="33" t="s">
        <v>50</v>
      </c>
      <c r="AJ98" s="331">
        <v>44892</v>
      </c>
      <c r="AK98" s="289"/>
    </row>
    <row r="99" spans="4:37">
      <c r="E99" s="33" t="s">
        <v>333</v>
      </c>
      <c r="F99" s="79">
        <v>44890</v>
      </c>
      <c r="G99" s="33">
        <v>278971</v>
      </c>
      <c r="H99" s="33" t="s">
        <v>1443</v>
      </c>
      <c r="I99" s="33" t="s">
        <v>2300</v>
      </c>
      <c r="J99" s="33" t="s">
        <v>394</v>
      </c>
      <c r="K99" s="288"/>
      <c r="L99" s="288"/>
      <c r="M99" s="288"/>
      <c r="N99" s="288"/>
      <c r="O99" s="288"/>
      <c r="P99" s="288"/>
      <c r="Q99" s="288"/>
      <c r="R99" s="288"/>
      <c r="S99" s="288"/>
      <c r="T99" s="288"/>
      <c r="U99" s="288"/>
      <c r="V99" s="288"/>
      <c r="W99" s="288"/>
      <c r="X99" s="288"/>
      <c r="Y99" s="288"/>
      <c r="Z99" s="288"/>
      <c r="AA99" s="33"/>
      <c r="AB99" s="33"/>
      <c r="AC99" s="33"/>
      <c r="AD99" s="33"/>
      <c r="AE99" s="33"/>
      <c r="AF99" s="33" t="s">
        <v>2835</v>
      </c>
      <c r="AG99" s="33"/>
      <c r="AH99" s="33"/>
      <c r="AI99" s="33" t="s">
        <v>50</v>
      </c>
      <c r="AJ99" s="334"/>
      <c r="AK99" s="289"/>
    </row>
    <row r="100" spans="4:37">
      <c r="E100" s="33" t="s">
        <v>333</v>
      </c>
      <c r="F100" s="79">
        <v>44894</v>
      </c>
      <c r="G100" s="33">
        <v>279088</v>
      </c>
      <c r="H100" s="33" t="s">
        <v>1993</v>
      </c>
      <c r="I100" s="33" t="s">
        <v>1670</v>
      </c>
      <c r="J100" s="33" t="s">
        <v>394</v>
      </c>
      <c r="K100" s="288"/>
      <c r="L100" s="288"/>
      <c r="M100" s="288"/>
      <c r="N100" s="288"/>
      <c r="O100" s="288"/>
      <c r="P100" s="288"/>
      <c r="Q100" s="288"/>
      <c r="R100" s="288"/>
      <c r="S100" s="288"/>
      <c r="T100" s="288"/>
      <c r="U100" s="288"/>
      <c r="V100" s="288"/>
      <c r="W100" s="288"/>
      <c r="X100" s="288"/>
      <c r="Y100" s="288"/>
      <c r="Z100" s="288"/>
      <c r="AA100" s="33"/>
      <c r="AB100" s="33"/>
      <c r="AC100" s="33"/>
      <c r="AD100" s="33"/>
      <c r="AE100" s="33"/>
      <c r="AF100" s="33"/>
      <c r="AG100" s="33" t="s">
        <v>1466</v>
      </c>
      <c r="AH100" s="33"/>
      <c r="AI100" s="31" t="s">
        <v>49</v>
      </c>
      <c r="AJ100" s="331"/>
      <c r="AK100" s="289"/>
    </row>
    <row r="101" spans="4:37">
      <c r="E101" s="31" t="s">
        <v>833</v>
      </c>
      <c r="F101" s="75">
        <v>44894</v>
      </c>
      <c r="G101" s="31">
        <v>279383</v>
      </c>
      <c r="H101" s="31" t="s">
        <v>2728</v>
      </c>
      <c r="I101" s="31" t="s">
        <v>440</v>
      </c>
      <c r="J101" s="33" t="s">
        <v>394</v>
      </c>
      <c r="K101" s="288"/>
      <c r="L101" s="288"/>
      <c r="M101" s="288"/>
      <c r="N101" s="288"/>
      <c r="O101" s="288"/>
      <c r="P101" s="288"/>
      <c r="Q101" s="288"/>
      <c r="R101" s="288"/>
      <c r="S101" s="288"/>
      <c r="T101" s="288"/>
      <c r="U101" s="288"/>
      <c r="V101" s="288"/>
      <c r="W101" s="288"/>
      <c r="X101" s="288"/>
      <c r="Y101" s="288"/>
      <c r="Z101" s="288"/>
      <c r="AA101" s="31"/>
      <c r="AB101" s="31"/>
      <c r="AC101" s="31"/>
      <c r="AD101" s="31"/>
      <c r="AE101" s="31"/>
      <c r="AF101" s="31"/>
      <c r="AG101" s="31" t="s">
        <v>2847</v>
      </c>
      <c r="AH101" s="31" t="s">
        <v>1410</v>
      </c>
      <c r="AI101" s="31" t="s">
        <v>49</v>
      </c>
      <c r="AJ101" s="331"/>
      <c r="AK101" s="289"/>
    </row>
    <row r="102" spans="4:37">
      <c r="E102" s="33" t="s">
        <v>333</v>
      </c>
      <c r="F102" s="79">
        <v>44894</v>
      </c>
      <c r="G102" s="33">
        <v>279538</v>
      </c>
      <c r="H102" s="33" t="s">
        <v>2805</v>
      </c>
      <c r="I102" s="33" t="s">
        <v>440</v>
      </c>
      <c r="J102" s="33" t="s">
        <v>394</v>
      </c>
      <c r="K102" s="288"/>
      <c r="L102" s="288"/>
      <c r="M102" s="288"/>
      <c r="N102" s="288"/>
      <c r="O102" s="288"/>
      <c r="P102" s="288"/>
      <c r="Q102" s="288"/>
      <c r="R102" s="288"/>
      <c r="S102" s="288"/>
      <c r="T102" s="288"/>
      <c r="U102" s="288"/>
      <c r="V102" s="288"/>
      <c r="W102" s="288"/>
      <c r="X102" s="288"/>
      <c r="Y102" s="288"/>
      <c r="Z102" s="288"/>
      <c r="AA102" s="31"/>
      <c r="AB102" s="33"/>
      <c r="AC102" s="33"/>
      <c r="AD102" s="33"/>
      <c r="AE102" s="33"/>
      <c r="AF102" s="33"/>
      <c r="AG102" s="33" t="s">
        <v>2847</v>
      </c>
      <c r="AH102" s="33"/>
      <c r="AI102" s="33" t="s">
        <v>50</v>
      </c>
      <c r="AJ102" s="331">
        <v>44898</v>
      </c>
      <c r="AK102" s="289"/>
    </row>
    <row r="103" spans="4:37">
      <c r="E103" s="33" t="s">
        <v>333</v>
      </c>
      <c r="F103" s="79">
        <v>44894</v>
      </c>
      <c r="G103" s="33">
        <v>280224</v>
      </c>
      <c r="H103" s="33" t="s">
        <v>1510</v>
      </c>
      <c r="I103" s="33" t="s">
        <v>442</v>
      </c>
      <c r="J103" s="33" t="s">
        <v>394</v>
      </c>
      <c r="K103" s="288"/>
      <c r="L103" s="288"/>
      <c r="M103" s="288"/>
      <c r="N103" s="288"/>
      <c r="O103" s="288"/>
      <c r="P103" s="288"/>
      <c r="Q103" s="288"/>
      <c r="R103" s="288"/>
      <c r="S103" s="288"/>
      <c r="T103" s="288"/>
      <c r="U103" s="288"/>
      <c r="V103" s="288"/>
      <c r="W103" s="288"/>
      <c r="X103" s="288"/>
      <c r="Y103" s="288"/>
      <c r="Z103" s="288"/>
      <c r="AA103" s="33"/>
      <c r="AB103" s="33"/>
      <c r="AC103" s="33"/>
      <c r="AD103" s="33"/>
      <c r="AE103" s="33"/>
      <c r="AF103" s="33"/>
      <c r="AG103" s="33" t="s">
        <v>1466</v>
      </c>
      <c r="AH103" s="33"/>
      <c r="AI103" s="33" t="s">
        <v>50</v>
      </c>
      <c r="AJ103" s="331">
        <v>44897</v>
      </c>
      <c r="AK103" s="289"/>
    </row>
    <row r="104" spans="4:37">
      <c r="E104" s="33" t="s">
        <v>333</v>
      </c>
      <c r="F104" s="79">
        <v>44894</v>
      </c>
      <c r="G104" s="33">
        <v>280180</v>
      </c>
      <c r="H104" s="33" t="s">
        <v>1993</v>
      </c>
      <c r="I104" s="33" t="s">
        <v>2848</v>
      </c>
      <c r="J104" s="288" t="s">
        <v>394</v>
      </c>
      <c r="K104" s="288"/>
      <c r="L104" s="288"/>
      <c r="M104" s="288"/>
      <c r="N104" s="288"/>
      <c r="O104" s="288"/>
      <c r="P104" s="288"/>
      <c r="Q104" s="288"/>
      <c r="R104" s="288"/>
      <c r="S104" s="288"/>
      <c r="T104" s="288"/>
      <c r="U104" s="288"/>
      <c r="V104" s="288"/>
      <c r="W104" s="288"/>
      <c r="X104" s="288"/>
      <c r="Y104" s="288"/>
      <c r="Z104" s="288"/>
      <c r="AA104" s="33"/>
      <c r="AB104" s="33"/>
      <c r="AC104" s="33"/>
      <c r="AD104" s="33"/>
      <c r="AE104" s="33"/>
      <c r="AF104" s="33"/>
      <c r="AG104" s="33" t="s">
        <v>1466</v>
      </c>
      <c r="AH104" s="33"/>
      <c r="AI104" s="33" t="s">
        <v>50</v>
      </c>
      <c r="AJ104" s="331">
        <v>44897</v>
      </c>
      <c r="AK104" s="289"/>
    </row>
    <row r="105" spans="4:37">
      <c r="E105" s="288"/>
      <c r="F105" s="331"/>
      <c r="H105" s="288"/>
      <c r="I105" s="288"/>
      <c r="J105" s="288"/>
      <c r="K105" s="288"/>
      <c r="L105" s="288"/>
      <c r="M105" s="288"/>
      <c r="N105" s="288"/>
      <c r="O105" s="288"/>
      <c r="P105" s="288"/>
      <c r="Q105" s="288"/>
      <c r="R105" s="288"/>
      <c r="S105" s="288"/>
      <c r="T105" s="288"/>
      <c r="U105" s="288"/>
      <c r="V105" s="288"/>
      <c r="W105" s="288"/>
      <c r="X105" s="288"/>
      <c r="Y105" s="288"/>
      <c r="Z105" s="288"/>
      <c r="AA105" s="288"/>
      <c r="AB105" s="288"/>
      <c r="AC105" s="288"/>
      <c r="AD105" s="288"/>
      <c r="AE105" s="288"/>
      <c r="AF105" s="288"/>
      <c r="AG105" s="288"/>
      <c r="AH105" s="288"/>
      <c r="AI105" s="288"/>
      <c r="AJ105" s="331"/>
      <c r="AK105" s="289"/>
    </row>
    <row r="106" spans="4:37">
      <c r="E106" s="288"/>
      <c r="F106" s="331"/>
      <c r="G106" s="288"/>
      <c r="H106" s="288"/>
      <c r="I106" s="288"/>
      <c r="J106" s="288"/>
      <c r="K106" s="288"/>
      <c r="L106" s="288"/>
      <c r="M106" s="288"/>
      <c r="N106" s="288"/>
      <c r="O106" s="288"/>
      <c r="P106" s="288"/>
      <c r="Q106" s="288"/>
      <c r="R106" s="288"/>
      <c r="S106" s="288"/>
      <c r="T106" s="288"/>
      <c r="U106" s="288"/>
      <c r="V106" s="288"/>
      <c r="W106" s="288"/>
      <c r="X106" s="288"/>
      <c r="Y106" s="288"/>
      <c r="Z106" s="288"/>
      <c r="AA106" s="288"/>
      <c r="AB106" s="288"/>
      <c r="AC106" s="288"/>
      <c r="AD106" s="288"/>
      <c r="AE106" s="288"/>
      <c r="AF106" s="288"/>
      <c r="AG106" s="288"/>
      <c r="AH106" s="288"/>
      <c r="AI106" s="288"/>
      <c r="AJ106" s="331"/>
      <c r="AK106" s="289"/>
    </row>
    <row r="107" spans="4:37">
      <c r="E107" s="288"/>
      <c r="F107" s="331"/>
      <c r="G107" s="288"/>
      <c r="H107" s="288"/>
      <c r="I107" s="288"/>
      <c r="J107" s="288"/>
      <c r="K107" s="288"/>
      <c r="L107" s="288"/>
      <c r="M107" s="288"/>
      <c r="N107" s="288"/>
      <c r="O107" s="288"/>
      <c r="P107" s="288"/>
      <c r="Q107" s="288"/>
      <c r="R107" s="288"/>
      <c r="S107" s="288"/>
      <c r="T107" s="288"/>
      <c r="U107" s="288"/>
      <c r="V107" s="288"/>
      <c r="W107" s="288"/>
      <c r="X107" s="288"/>
      <c r="Y107" s="288"/>
      <c r="Z107" s="288"/>
      <c r="AA107" s="288"/>
      <c r="AB107" s="288"/>
      <c r="AC107" s="288"/>
      <c r="AD107" s="288"/>
      <c r="AE107" s="288"/>
      <c r="AF107" s="288"/>
      <c r="AG107" s="288"/>
      <c r="AH107" s="288"/>
      <c r="AI107" s="288"/>
      <c r="AJ107" s="331"/>
      <c r="AK107" s="289"/>
    </row>
    <row r="108" spans="4:37">
      <c r="E108" s="288"/>
      <c r="F108" s="331"/>
      <c r="G108" s="288"/>
      <c r="H108" s="288"/>
      <c r="I108" s="288"/>
      <c r="J108" s="288"/>
      <c r="K108" s="288"/>
      <c r="L108" s="288"/>
      <c r="M108" s="288"/>
      <c r="N108" s="288"/>
      <c r="O108" s="288"/>
      <c r="P108" s="288"/>
      <c r="Q108" s="288"/>
      <c r="R108" s="288"/>
      <c r="S108" s="288"/>
      <c r="T108" s="288"/>
      <c r="U108" s="288"/>
      <c r="V108" s="288"/>
      <c r="W108" s="288"/>
      <c r="X108" s="288"/>
      <c r="Y108" s="288"/>
      <c r="Z108" s="288"/>
      <c r="AA108" s="288"/>
      <c r="AB108" s="288"/>
      <c r="AC108" s="288"/>
      <c r="AD108" s="288"/>
      <c r="AE108" s="288"/>
      <c r="AF108" s="288"/>
      <c r="AG108" s="288"/>
      <c r="AH108" s="288"/>
      <c r="AI108" s="288"/>
      <c r="AJ108" s="288"/>
      <c r="AK108" s="289"/>
    </row>
    <row r="109" spans="4:37">
      <c r="E109" s="288"/>
      <c r="F109" s="331"/>
      <c r="G109" s="288"/>
      <c r="H109" s="288"/>
      <c r="I109" s="288"/>
      <c r="J109" s="288"/>
      <c r="K109" s="288"/>
      <c r="L109" s="288"/>
      <c r="M109" s="288"/>
      <c r="N109" s="288"/>
      <c r="O109" s="288"/>
      <c r="P109" s="288"/>
      <c r="Q109" s="288"/>
      <c r="R109" s="288"/>
      <c r="S109" s="288"/>
      <c r="T109" s="288"/>
      <c r="U109" s="288"/>
      <c r="V109" s="288"/>
      <c r="W109" s="288"/>
      <c r="X109" s="288"/>
      <c r="Y109" s="288"/>
      <c r="Z109" s="288"/>
      <c r="AA109" s="288"/>
      <c r="AB109" s="288"/>
      <c r="AC109" s="288"/>
      <c r="AD109" s="288"/>
      <c r="AE109" s="288"/>
      <c r="AF109" s="288"/>
      <c r="AG109" s="288"/>
      <c r="AH109" s="288"/>
      <c r="AI109" s="288"/>
      <c r="AJ109" s="288"/>
      <c r="AK109" s="289"/>
    </row>
    <row r="110" spans="4:37">
      <c r="E110" s="288"/>
      <c r="F110" s="331"/>
      <c r="G110" s="288"/>
      <c r="H110" s="288"/>
      <c r="I110" s="288"/>
      <c r="J110" s="288"/>
      <c r="K110" s="288"/>
      <c r="L110" s="288"/>
      <c r="M110" s="288"/>
      <c r="N110" s="288"/>
      <c r="O110" s="288"/>
      <c r="P110" s="288"/>
      <c r="Q110" s="288"/>
      <c r="R110" s="288"/>
      <c r="S110" s="288"/>
      <c r="T110" s="288"/>
      <c r="U110" s="288"/>
      <c r="V110" s="288"/>
      <c r="W110" s="288"/>
      <c r="X110" s="288"/>
      <c r="Y110" s="288"/>
      <c r="Z110" s="288"/>
      <c r="AA110" s="288"/>
      <c r="AB110" s="288"/>
      <c r="AC110" s="288"/>
      <c r="AD110" s="288"/>
      <c r="AE110" s="288"/>
      <c r="AF110" s="288"/>
      <c r="AG110" s="288"/>
      <c r="AH110" s="288"/>
      <c r="AI110" s="288"/>
      <c r="AJ110" s="288"/>
      <c r="AK110" s="289"/>
    </row>
    <row r="111" spans="4:37">
      <c r="E111" s="288"/>
      <c r="F111" s="335"/>
      <c r="G111" s="336"/>
      <c r="H111" s="336"/>
      <c r="I111" s="336"/>
      <c r="J111" s="336"/>
      <c r="K111" s="336"/>
      <c r="L111" s="336"/>
      <c r="M111" s="336"/>
      <c r="N111" s="336"/>
      <c r="O111" s="336"/>
      <c r="P111" s="336"/>
      <c r="Q111" s="336"/>
      <c r="R111" s="336"/>
      <c r="S111" s="336"/>
      <c r="T111" s="336"/>
      <c r="U111" s="336"/>
      <c r="V111" s="336"/>
      <c r="W111" s="336"/>
      <c r="X111" s="336"/>
      <c r="Y111" s="336"/>
      <c r="Z111" s="336"/>
      <c r="AA111" s="336"/>
      <c r="AB111" s="336"/>
      <c r="AC111" s="336"/>
      <c r="AD111" s="336"/>
      <c r="AE111" s="336"/>
      <c r="AF111" s="336"/>
      <c r="AG111" s="336"/>
      <c r="AH111" s="336"/>
      <c r="AI111" s="288"/>
      <c r="AJ111" s="331"/>
      <c r="AK111" s="289"/>
    </row>
    <row r="112" spans="4:37">
      <c r="D112" s="67"/>
      <c r="E112" s="288"/>
      <c r="F112" s="331"/>
      <c r="G112" s="288"/>
      <c r="H112" s="288"/>
      <c r="I112" s="288"/>
      <c r="J112" s="288"/>
      <c r="K112" s="288"/>
      <c r="L112" s="288"/>
      <c r="M112" s="288"/>
      <c r="N112" s="288"/>
      <c r="O112" s="288"/>
      <c r="P112" s="288"/>
      <c r="Q112" s="288"/>
      <c r="R112" s="288"/>
      <c r="S112" s="288"/>
      <c r="T112" s="288"/>
      <c r="U112" s="288"/>
      <c r="V112" s="288"/>
      <c r="W112" s="288"/>
      <c r="X112" s="288"/>
      <c r="Y112" s="288"/>
      <c r="Z112" s="288"/>
      <c r="AA112" s="288"/>
      <c r="AB112" s="288"/>
      <c r="AC112" s="288"/>
      <c r="AD112" s="288"/>
      <c r="AE112" s="288"/>
      <c r="AF112" s="288"/>
      <c r="AG112" s="288"/>
      <c r="AH112" s="288"/>
      <c r="AI112" s="288"/>
      <c r="AJ112" s="288"/>
      <c r="AK112" s="289"/>
    </row>
    <row r="113" spans="2:37">
      <c r="E113" s="288"/>
      <c r="F113" s="331"/>
      <c r="G113" s="288"/>
      <c r="H113" s="288"/>
      <c r="I113" s="288"/>
      <c r="J113" s="288"/>
      <c r="K113" s="288"/>
      <c r="L113" s="288"/>
      <c r="M113" s="288"/>
      <c r="N113" s="288"/>
      <c r="O113" s="288"/>
      <c r="P113" s="288"/>
      <c r="Q113" s="288"/>
      <c r="R113" s="288"/>
      <c r="S113" s="288"/>
      <c r="T113" s="288"/>
      <c r="U113" s="288"/>
      <c r="V113" s="288"/>
      <c r="W113" s="288"/>
      <c r="X113" s="288"/>
      <c r="Y113" s="288"/>
      <c r="Z113" s="288"/>
      <c r="AA113" s="288"/>
      <c r="AB113" s="288"/>
      <c r="AC113" s="288"/>
      <c r="AD113" s="288"/>
      <c r="AE113" s="288"/>
      <c r="AF113" s="288"/>
      <c r="AG113" s="288"/>
      <c r="AH113" s="288"/>
      <c r="AI113" s="288"/>
      <c r="AJ113" s="288"/>
      <c r="AK113" s="289"/>
    </row>
    <row r="114" spans="2:37">
      <c r="B114" s="1"/>
      <c r="C114" s="1"/>
      <c r="D114" s="213"/>
      <c r="E114" s="288"/>
      <c r="F114" s="331"/>
      <c r="G114" s="288"/>
      <c r="H114" s="288"/>
      <c r="I114" s="288"/>
      <c r="J114" s="288"/>
      <c r="K114" s="288"/>
      <c r="L114" s="288"/>
      <c r="M114" s="288"/>
      <c r="N114" s="288"/>
      <c r="O114" s="288"/>
      <c r="P114" s="288"/>
      <c r="Q114" s="288"/>
      <c r="R114" s="288"/>
      <c r="S114" s="288"/>
      <c r="T114" s="288"/>
      <c r="U114" s="288"/>
      <c r="V114" s="288"/>
      <c r="W114" s="288"/>
      <c r="X114" s="288"/>
      <c r="Y114" s="288"/>
      <c r="Z114" s="288"/>
      <c r="AA114" s="288"/>
      <c r="AB114" s="288"/>
      <c r="AC114" s="288"/>
      <c r="AD114" s="288"/>
      <c r="AE114" s="288"/>
      <c r="AF114" s="288"/>
      <c r="AG114" s="288"/>
      <c r="AH114" s="288"/>
      <c r="AI114" s="288"/>
      <c r="AJ114" s="288"/>
      <c r="AK114" s="289"/>
    </row>
    <row r="115" spans="2:37">
      <c r="B115" s="1"/>
      <c r="C115" s="1"/>
      <c r="D115" s="213"/>
      <c r="E115" s="288"/>
      <c r="F115" s="331"/>
      <c r="G115" s="288"/>
      <c r="H115" s="288"/>
      <c r="I115" s="288"/>
      <c r="J115" s="288"/>
      <c r="K115" s="288"/>
      <c r="L115" s="288"/>
      <c r="M115" s="288"/>
      <c r="N115" s="288"/>
      <c r="O115" s="288"/>
      <c r="P115" s="288"/>
      <c r="Q115" s="288"/>
      <c r="R115" s="288"/>
      <c r="S115" s="288"/>
      <c r="T115" s="288"/>
      <c r="U115" s="288"/>
      <c r="V115" s="288"/>
      <c r="W115" s="288"/>
      <c r="X115" s="288"/>
      <c r="Y115" s="288"/>
      <c r="Z115" s="288"/>
      <c r="AA115" s="288"/>
      <c r="AB115" s="288"/>
      <c r="AC115" s="288"/>
      <c r="AD115" s="288"/>
      <c r="AE115" s="288"/>
      <c r="AF115" s="288"/>
      <c r="AG115" s="288"/>
      <c r="AH115" s="288"/>
      <c r="AI115" s="288"/>
      <c r="AJ115" s="288"/>
      <c r="AK115" s="289"/>
    </row>
    <row r="116" spans="2:37">
      <c r="E116" s="288"/>
      <c r="F116" s="331"/>
      <c r="G116" s="288"/>
      <c r="H116" s="288"/>
      <c r="I116" s="288"/>
      <c r="J116" s="288"/>
      <c r="K116" s="288"/>
      <c r="L116" s="288"/>
      <c r="M116" s="288"/>
      <c r="N116" s="288"/>
      <c r="O116" s="288"/>
      <c r="P116" s="288"/>
      <c r="Q116" s="288"/>
      <c r="R116" s="288"/>
      <c r="S116" s="288"/>
      <c r="T116" s="288"/>
      <c r="U116" s="288"/>
      <c r="V116" s="288"/>
      <c r="W116" s="288"/>
      <c r="X116" s="288"/>
      <c r="Y116" s="288"/>
      <c r="Z116" s="288"/>
      <c r="AA116" s="288"/>
      <c r="AB116" s="288"/>
      <c r="AC116" s="288"/>
      <c r="AD116" s="288"/>
      <c r="AE116" s="288"/>
      <c r="AF116" s="288"/>
      <c r="AG116" s="288"/>
      <c r="AH116" s="288"/>
      <c r="AI116" s="288"/>
      <c r="AJ116" s="331"/>
      <c r="AK116" s="289"/>
    </row>
    <row r="117" spans="2:37">
      <c r="E117" s="288"/>
      <c r="F117" s="331"/>
      <c r="G117" s="288"/>
      <c r="H117" s="288"/>
      <c r="I117" s="288"/>
      <c r="J117" s="288"/>
      <c r="K117" s="288"/>
      <c r="L117" s="288"/>
      <c r="M117" s="288"/>
      <c r="N117" s="288"/>
      <c r="O117" s="288"/>
      <c r="P117" s="288"/>
      <c r="Q117" s="288"/>
      <c r="R117" s="288"/>
      <c r="S117" s="288"/>
      <c r="T117" s="288"/>
      <c r="U117" s="288"/>
      <c r="V117" s="288"/>
      <c r="W117" s="288"/>
      <c r="X117" s="288"/>
      <c r="Y117" s="288"/>
      <c r="Z117" s="288"/>
      <c r="AA117" s="288"/>
      <c r="AB117" s="288"/>
      <c r="AC117" s="288"/>
      <c r="AD117" s="288"/>
      <c r="AE117" s="288"/>
      <c r="AF117" s="288"/>
      <c r="AG117" s="288"/>
      <c r="AH117" s="288"/>
      <c r="AI117" s="288"/>
      <c r="AJ117" s="288"/>
      <c r="AK117" s="289"/>
    </row>
    <row r="118" spans="2:37">
      <c r="E118" s="288"/>
      <c r="F118" s="331"/>
      <c r="G118" s="288"/>
      <c r="H118" s="288"/>
      <c r="I118" s="288"/>
      <c r="J118" s="288"/>
      <c r="K118" s="288"/>
      <c r="L118" s="288"/>
      <c r="M118" s="288"/>
      <c r="N118" s="288"/>
      <c r="O118" s="288"/>
      <c r="P118" s="288"/>
      <c r="Q118" s="288"/>
      <c r="R118" s="288"/>
      <c r="S118" s="288"/>
      <c r="T118" s="288"/>
      <c r="U118" s="288"/>
      <c r="V118" s="288"/>
      <c r="W118" s="288"/>
      <c r="X118" s="288"/>
      <c r="Y118" s="288"/>
      <c r="Z118" s="288"/>
      <c r="AA118" s="288"/>
      <c r="AB118" s="288"/>
      <c r="AC118" s="288"/>
      <c r="AD118" s="288"/>
      <c r="AE118" s="288"/>
      <c r="AF118" s="288"/>
      <c r="AG118" s="288"/>
      <c r="AH118" s="288"/>
      <c r="AI118" s="288"/>
      <c r="AJ118" s="288"/>
      <c r="AK118" s="289"/>
    </row>
    <row r="119" spans="2:37">
      <c r="E119" s="288"/>
      <c r="F119" s="331"/>
      <c r="G119" s="288"/>
      <c r="H119" s="288"/>
      <c r="I119" s="288"/>
      <c r="J119" s="288"/>
      <c r="K119" s="288"/>
      <c r="L119" s="288"/>
      <c r="M119" s="288"/>
      <c r="N119" s="288"/>
      <c r="O119" s="288"/>
      <c r="P119" s="288"/>
      <c r="Q119" s="288"/>
      <c r="R119" s="288"/>
      <c r="S119" s="288"/>
      <c r="T119" s="288"/>
      <c r="U119" s="288"/>
      <c r="V119" s="288"/>
      <c r="W119" s="288"/>
      <c r="X119" s="288"/>
      <c r="Y119" s="288"/>
      <c r="Z119" s="288"/>
      <c r="AA119" s="288"/>
      <c r="AB119" s="288"/>
      <c r="AC119" s="288"/>
      <c r="AD119" s="288"/>
      <c r="AE119" s="288"/>
      <c r="AF119" s="288"/>
      <c r="AG119" s="288"/>
      <c r="AH119" s="288"/>
      <c r="AI119" s="288"/>
      <c r="AJ119" s="331"/>
      <c r="AK119" s="289"/>
    </row>
    <row r="120" spans="2:37">
      <c r="E120" s="288"/>
      <c r="F120" s="331"/>
      <c r="G120" s="288"/>
      <c r="H120" s="288"/>
      <c r="I120" s="288"/>
      <c r="J120" s="288"/>
      <c r="K120" s="288"/>
      <c r="L120" s="288"/>
      <c r="M120" s="288"/>
      <c r="N120" s="288"/>
      <c r="O120" s="288"/>
      <c r="P120" s="288"/>
      <c r="Q120" s="288"/>
      <c r="R120" s="288"/>
      <c r="S120" s="288"/>
      <c r="T120" s="288"/>
      <c r="U120" s="288"/>
      <c r="V120" s="288"/>
      <c r="W120" s="288"/>
      <c r="X120" s="288"/>
      <c r="Y120" s="288"/>
      <c r="Z120" s="288"/>
      <c r="AA120" s="288"/>
      <c r="AB120" s="288"/>
      <c r="AC120" s="288"/>
      <c r="AD120" s="288"/>
      <c r="AE120" s="288"/>
      <c r="AF120" s="288"/>
      <c r="AG120" s="288"/>
      <c r="AH120" s="288"/>
      <c r="AI120" s="288"/>
      <c r="AJ120" s="288"/>
      <c r="AK120" s="289"/>
    </row>
    <row r="121" spans="2:37">
      <c r="E121" s="288"/>
      <c r="F121" s="331"/>
      <c r="G121" s="288"/>
      <c r="H121" s="288"/>
      <c r="I121" s="288"/>
      <c r="J121" s="288"/>
      <c r="K121" s="288"/>
      <c r="L121" s="288"/>
      <c r="M121" s="288"/>
      <c r="N121" s="288"/>
      <c r="O121" s="288"/>
      <c r="P121" s="288"/>
      <c r="Q121" s="288"/>
      <c r="R121" s="288"/>
      <c r="S121" s="288"/>
      <c r="T121" s="288"/>
      <c r="U121" s="288"/>
      <c r="V121" s="288"/>
      <c r="W121" s="288"/>
      <c r="X121" s="288"/>
      <c r="Y121" s="288"/>
      <c r="Z121" s="288"/>
      <c r="AA121" s="288"/>
      <c r="AB121" s="288"/>
      <c r="AC121" s="288"/>
      <c r="AD121" s="288"/>
      <c r="AE121" s="288"/>
      <c r="AF121" s="288"/>
      <c r="AG121" s="288"/>
      <c r="AH121" s="288"/>
      <c r="AI121" s="288"/>
      <c r="AJ121" s="288"/>
      <c r="AK121" s="289"/>
    </row>
    <row r="122" spans="2:37">
      <c r="E122" s="288"/>
      <c r="F122" s="331"/>
      <c r="G122" s="288"/>
      <c r="H122" s="288"/>
      <c r="I122" s="288"/>
      <c r="J122" s="288"/>
      <c r="K122" s="288"/>
      <c r="L122" s="288"/>
      <c r="M122" s="288"/>
      <c r="N122" s="288"/>
      <c r="O122" s="288"/>
      <c r="P122" s="288"/>
      <c r="Q122" s="288"/>
      <c r="R122" s="288"/>
      <c r="S122" s="288"/>
      <c r="T122" s="288"/>
      <c r="U122" s="288"/>
      <c r="V122" s="288"/>
      <c r="W122" s="288"/>
      <c r="X122" s="288"/>
      <c r="Y122" s="288"/>
      <c r="Z122" s="288"/>
      <c r="AA122" s="288"/>
      <c r="AB122" s="288"/>
      <c r="AC122" s="288"/>
      <c r="AD122" s="288"/>
      <c r="AE122" s="288"/>
      <c r="AF122" s="288"/>
      <c r="AG122" s="288"/>
      <c r="AH122" s="288"/>
      <c r="AI122" s="288"/>
      <c r="AJ122" s="288"/>
      <c r="AK122" s="289"/>
    </row>
    <row r="123" spans="2:37">
      <c r="E123" s="288"/>
      <c r="F123" s="331"/>
      <c r="G123" s="288"/>
      <c r="H123" s="288"/>
      <c r="I123" s="288"/>
      <c r="J123" s="288"/>
      <c r="K123" s="288"/>
      <c r="L123" s="288"/>
      <c r="M123" s="288"/>
      <c r="N123" s="288"/>
      <c r="O123" s="288"/>
      <c r="P123" s="288"/>
      <c r="Q123" s="288"/>
      <c r="R123" s="288"/>
      <c r="S123" s="288"/>
      <c r="T123" s="288"/>
      <c r="U123" s="288"/>
      <c r="V123" s="288"/>
      <c r="W123" s="288"/>
      <c r="X123" s="288"/>
      <c r="Y123" s="288"/>
      <c r="Z123" s="288"/>
      <c r="AA123" s="288"/>
      <c r="AB123" s="288"/>
      <c r="AC123" s="288"/>
      <c r="AD123" s="288"/>
      <c r="AE123" s="288"/>
      <c r="AF123" s="288"/>
      <c r="AG123" s="288"/>
      <c r="AH123" s="288"/>
      <c r="AI123" s="288"/>
      <c r="AJ123" s="288"/>
      <c r="AK123" s="289"/>
    </row>
    <row r="124" spans="2:37">
      <c r="E124" s="337"/>
      <c r="F124" s="338"/>
      <c r="G124" s="337"/>
      <c r="H124" s="337"/>
      <c r="I124" s="337"/>
      <c r="J124" s="337"/>
      <c r="K124" s="337"/>
      <c r="L124" s="337"/>
      <c r="M124" s="337"/>
      <c r="N124" s="337"/>
      <c r="O124" s="337"/>
      <c r="P124" s="337"/>
      <c r="Q124" s="337"/>
      <c r="R124" s="337"/>
      <c r="S124" s="337"/>
      <c r="T124" s="337"/>
      <c r="U124" s="337"/>
      <c r="V124" s="337"/>
      <c r="W124" s="337"/>
      <c r="X124" s="337"/>
      <c r="Y124" s="337"/>
      <c r="Z124" s="337"/>
      <c r="AA124" s="337"/>
      <c r="AB124" s="337"/>
      <c r="AC124" s="337"/>
      <c r="AD124" s="337"/>
      <c r="AE124" s="337"/>
      <c r="AF124" s="337"/>
      <c r="AG124" s="337"/>
      <c r="AH124" s="337"/>
      <c r="AI124" s="288"/>
      <c r="AJ124" s="288"/>
      <c r="AK124" s="289"/>
    </row>
    <row r="125" spans="2:37">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1"/>
      <c r="AJ125" s="1"/>
    </row>
    <row r="126" spans="2:37">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7">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7">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5:36">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5:36">
      <c r="E130" s="1"/>
      <c r="F130" s="1"/>
      <c r="G130" s="1"/>
      <c r="H130" s="1"/>
      <c r="I130" s="1"/>
      <c r="J130" s="1"/>
    </row>
    <row r="131" spans="5:36">
      <c r="E131" s="1"/>
      <c r="F131" s="1"/>
      <c r="G131" s="1"/>
      <c r="H131" s="1"/>
      <c r="I131" s="1"/>
      <c r="J131" s="1"/>
    </row>
    <row r="132" spans="5:36">
      <c r="E132" s="1"/>
      <c r="F132" s="1"/>
      <c r="G132" s="1"/>
      <c r="H132" s="1"/>
      <c r="I132" s="1"/>
      <c r="J132" s="1"/>
    </row>
    <row r="133" spans="5:36">
      <c r="E133" s="1"/>
      <c r="F133" s="1"/>
      <c r="G133" s="1"/>
      <c r="H133" s="1"/>
      <c r="I133" s="1"/>
      <c r="J133" s="1"/>
    </row>
    <row r="134" spans="5:36">
      <c r="E134" s="1"/>
      <c r="F134" s="1"/>
      <c r="G134" s="1"/>
      <c r="H134" s="1"/>
      <c r="I134" s="1"/>
      <c r="J134" s="1"/>
    </row>
    <row r="135" spans="5:36">
      <c r="E135" s="1"/>
      <c r="F135" s="1"/>
      <c r="G135" s="1"/>
      <c r="H135" s="1"/>
      <c r="I135" s="1"/>
      <c r="J135" s="1"/>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9E76-469F-4CC0-9FA7-CE8912F40FB9}">
  <dimension ref="B6:AL135"/>
  <sheetViews>
    <sheetView topLeftCell="U52" zoomScale="85" zoomScaleNormal="85" workbookViewId="0">
      <selection activeCell="AK76" sqref="AK76"/>
    </sheetView>
  </sheetViews>
  <sheetFormatPr defaultRowHeight="15"/>
  <cols>
    <col min="5" max="5" width="10.85546875" customWidth="1"/>
    <col min="6" max="6" width="10.5703125" bestFit="1" customWidth="1"/>
    <col min="7" max="7" width="8.140625" bestFit="1" customWidth="1"/>
    <col min="8" max="8" width="14.7109375" customWidth="1"/>
    <col min="9" max="9" width="18.28515625" bestFit="1" customWidth="1"/>
    <col min="10" max="10" width="11" customWidth="1"/>
    <col min="11" max="27" width="12.5703125" customWidth="1"/>
    <col min="28" max="31" width="16.28515625" customWidth="1"/>
    <col min="32" max="32" width="4.7109375" customWidth="1"/>
    <col min="33" max="33" width="10.42578125" bestFit="1" customWidth="1"/>
    <col min="34" max="34" width="10.42578125" customWidth="1"/>
    <col min="35" max="35" width="18.28515625" bestFit="1" customWidth="1"/>
    <col min="36" max="37" width="10.5703125" bestFit="1" customWidth="1"/>
  </cols>
  <sheetData>
    <row r="6" spans="5:37">
      <c r="F6" s="154"/>
      <c r="G6" s="154"/>
      <c r="J6" s="225" t="s">
        <v>0</v>
      </c>
      <c r="K6" s="288"/>
      <c r="L6" s="289"/>
      <c r="M6" s="289"/>
      <c r="N6" s="289"/>
      <c r="O6" s="289"/>
      <c r="P6" s="289"/>
      <c r="Q6" s="289"/>
      <c r="R6" s="289"/>
      <c r="S6" s="289"/>
      <c r="T6" s="289"/>
      <c r="U6" s="289"/>
      <c r="V6" s="289"/>
      <c r="W6" s="289"/>
      <c r="X6" s="289"/>
      <c r="Y6" s="289"/>
      <c r="Z6" s="289"/>
      <c r="AA6" s="289"/>
      <c r="AB6" s="289"/>
      <c r="AC6" s="289"/>
      <c r="AD6" s="289"/>
      <c r="AE6" s="289"/>
      <c r="AF6" s="289"/>
      <c r="AG6" s="289"/>
      <c r="AH6" s="289"/>
      <c r="AI6" s="124"/>
    </row>
    <row r="7" spans="5:37" ht="45">
      <c r="E7" s="3" t="s">
        <v>15</v>
      </c>
      <c r="F7" s="87" t="s">
        <v>339</v>
      </c>
      <c r="G7" s="88" t="s">
        <v>256</v>
      </c>
      <c r="H7" s="3" t="s">
        <v>11</v>
      </c>
      <c r="I7" s="88" t="s">
        <v>43</v>
      </c>
      <c r="J7" s="211" t="s">
        <v>258</v>
      </c>
      <c r="K7" s="331">
        <v>44900</v>
      </c>
      <c r="L7" s="331">
        <v>44902</v>
      </c>
      <c r="M7" s="331">
        <v>44903</v>
      </c>
      <c r="N7" s="331">
        <v>44904</v>
      </c>
      <c r="O7" s="331">
        <v>44905</v>
      </c>
      <c r="P7" s="331">
        <v>44907</v>
      </c>
      <c r="Q7" s="331">
        <v>44908</v>
      </c>
      <c r="R7" s="331">
        <v>44909</v>
      </c>
      <c r="S7" s="331">
        <v>44910</v>
      </c>
      <c r="T7" s="331">
        <v>44911</v>
      </c>
      <c r="U7" s="331">
        <v>44912</v>
      </c>
      <c r="V7" s="331">
        <v>44914</v>
      </c>
      <c r="W7" s="331">
        <v>44915</v>
      </c>
      <c r="X7" s="331">
        <v>44916</v>
      </c>
      <c r="Y7" s="331">
        <v>44917</v>
      </c>
      <c r="Z7" s="331">
        <v>44918</v>
      </c>
      <c r="AA7" s="331">
        <v>44919</v>
      </c>
      <c r="AB7" s="331" t="s">
        <v>2918</v>
      </c>
      <c r="AC7" s="331">
        <v>44921</v>
      </c>
      <c r="AD7" s="331">
        <v>44922</v>
      </c>
      <c r="AE7" s="331">
        <v>44923</v>
      </c>
      <c r="AF7" s="331">
        <v>44924</v>
      </c>
      <c r="AG7" s="331">
        <v>44925</v>
      </c>
      <c r="AH7" s="331">
        <v>44926</v>
      </c>
      <c r="AI7" s="257" t="s">
        <v>2056</v>
      </c>
      <c r="AJ7" s="257"/>
      <c r="AK7" s="1"/>
    </row>
    <row r="8" spans="5:37">
      <c r="E8" s="33" t="s">
        <v>833</v>
      </c>
      <c r="F8" s="79">
        <v>44894</v>
      </c>
      <c r="G8" s="33">
        <v>279383</v>
      </c>
      <c r="H8" s="33" t="s">
        <v>2728</v>
      </c>
      <c r="I8" s="33" t="s">
        <v>440</v>
      </c>
      <c r="J8" s="86" t="s">
        <v>1466</v>
      </c>
      <c r="K8" s="345" t="s">
        <v>1466</v>
      </c>
      <c r="L8" s="345"/>
      <c r="M8" s="345"/>
      <c r="N8" s="345"/>
      <c r="O8" s="345"/>
      <c r="P8" s="345"/>
      <c r="Q8" s="345"/>
      <c r="R8" s="345"/>
      <c r="S8" s="345"/>
      <c r="T8" s="345"/>
      <c r="U8" s="345"/>
      <c r="V8" s="345"/>
      <c r="W8" s="345"/>
      <c r="X8" s="345"/>
      <c r="Y8" s="345"/>
      <c r="Z8" s="345"/>
      <c r="AA8" s="345"/>
      <c r="AB8" s="345"/>
      <c r="AC8" s="345"/>
      <c r="AD8" s="345"/>
      <c r="AE8" s="345"/>
      <c r="AF8" s="345"/>
      <c r="AG8" s="345"/>
      <c r="AH8" s="345"/>
      <c r="AI8" s="33" t="s">
        <v>50</v>
      </c>
      <c r="AJ8" s="331">
        <v>44903</v>
      </c>
      <c r="AK8" s="288"/>
    </row>
    <row r="9" spans="5:37">
      <c r="E9" s="33" t="s">
        <v>833</v>
      </c>
      <c r="F9" s="79">
        <v>44900</v>
      </c>
      <c r="G9" s="33">
        <v>280188</v>
      </c>
      <c r="H9" s="33" t="s">
        <v>2849</v>
      </c>
      <c r="I9" s="33" t="s">
        <v>440</v>
      </c>
      <c r="J9" s="33" t="s">
        <v>394</v>
      </c>
      <c r="K9" s="33" t="s">
        <v>1466</v>
      </c>
      <c r="L9" s="33" t="s">
        <v>50</v>
      </c>
      <c r="M9" s="33"/>
      <c r="N9" s="33"/>
      <c r="O9" s="33"/>
      <c r="P9" s="33"/>
      <c r="Q9" s="33"/>
      <c r="R9" s="33"/>
      <c r="S9" s="33"/>
      <c r="T9" s="33"/>
      <c r="U9" s="33"/>
      <c r="V9" s="33"/>
      <c r="W9" s="33"/>
      <c r="X9" s="33"/>
      <c r="Y9" s="33"/>
      <c r="Z9" s="33"/>
      <c r="AA9" s="33"/>
      <c r="AB9" s="33"/>
      <c r="AC9" s="33"/>
      <c r="AD9" s="33"/>
      <c r="AE9" s="33"/>
      <c r="AF9" s="33"/>
      <c r="AG9" s="33"/>
      <c r="AH9" s="33"/>
      <c r="AI9" s="33" t="s">
        <v>50</v>
      </c>
      <c r="AJ9" s="331"/>
      <c r="AK9" s="288"/>
    </row>
    <row r="10" spans="5:37">
      <c r="E10" s="33" t="s">
        <v>245</v>
      </c>
      <c r="F10" s="79">
        <v>44902</v>
      </c>
      <c r="G10" s="33">
        <v>282599</v>
      </c>
      <c r="H10" s="33" t="s">
        <v>2850</v>
      </c>
      <c r="I10" s="33" t="s">
        <v>2851</v>
      </c>
      <c r="J10" s="33" t="s">
        <v>1466</v>
      </c>
      <c r="K10" s="33"/>
      <c r="L10" s="33" t="s">
        <v>1466</v>
      </c>
      <c r="M10" s="33"/>
      <c r="N10" s="33"/>
      <c r="O10" s="33"/>
      <c r="P10" s="33"/>
      <c r="Q10" s="33"/>
      <c r="R10" s="33"/>
      <c r="S10" s="33"/>
      <c r="T10" s="33"/>
      <c r="U10" s="33"/>
      <c r="V10" s="33"/>
      <c r="W10" s="33"/>
      <c r="X10" s="33"/>
      <c r="Y10" s="33"/>
      <c r="Z10" s="33"/>
      <c r="AA10" s="33"/>
      <c r="AB10" s="33"/>
      <c r="AC10" s="33"/>
      <c r="AD10" s="33"/>
      <c r="AE10" s="33"/>
      <c r="AF10" s="33"/>
      <c r="AG10" s="33"/>
      <c r="AH10" s="33"/>
      <c r="AI10" s="31" t="s">
        <v>49</v>
      </c>
      <c r="AJ10" s="331"/>
      <c r="AK10" s="288"/>
    </row>
    <row r="11" spans="5:37">
      <c r="E11" s="33" t="s">
        <v>833</v>
      </c>
      <c r="F11" s="79">
        <v>44898</v>
      </c>
      <c r="G11" s="33">
        <v>281766</v>
      </c>
      <c r="H11" s="33" t="s">
        <v>2034</v>
      </c>
      <c r="I11" s="33" t="s">
        <v>440</v>
      </c>
      <c r="J11" s="33" t="s">
        <v>1466</v>
      </c>
      <c r="K11" s="33"/>
      <c r="L11" s="33" t="s">
        <v>2062</v>
      </c>
      <c r="M11" s="33"/>
      <c r="N11" s="33"/>
      <c r="O11" s="33"/>
      <c r="P11" s="33"/>
      <c r="Q11" s="33"/>
      <c r="R11" s="33"/>
      <c r="S11" s="33"/>
      <c r="T11" s="33"/>
      <c r="U11" s="33"/>
      <c r="V11" s="33"/>
      <c r="W11" s="33"/>
      <c r="X11" s="33"/>
      <c r="Y11" s="33"/>
      <c r="Z11" s="33"/>
      <c r="AA11" s="33"/>
      <c r="AB11" s="33"/>
      <c r="AC11" s="33"/>
      <c r="AD11" s="33"/>
      <c r="AE11" s="33"/>
      <c r="AF11" s="33"/>
      <c r="AG11" s="33"/>
      <c r="AH11" s="33"/>
      <c r="AI11" s="33" t="s">
        <v>50</v>
      </c>
      <c r="AJ11" s="331"/>
      <c r="AK11" s="288"/>
    </row>
    <row r="12" spans="5:37">
      <c r="E12" s="33" t="s">
        <v>59</v>
      </c>
      <c r="F12" s="79">
        <v>44903</v>
      </c>
      <c r="G12" s="33">
        <v>283415</v>
      </c>
      <c r="H12" s="33" t="s">
        <v>2852</v>
      </c>
      <c r="I12" s="33" t="s">
        <v>924</v>
      </c>
      <c r="J12" s="33" t="s">
        <v>1466</v>
      </c>
      <c r="K12" s="33"/>
      <c r="L12" s="33"/>
      <c r="M12" s="33" t="s">
        <v>1466</v>
      </c>
      <c r="N12" s="33"/>
      <c r="O12" s="33"/>
      <c r="P12" s="33"/>
      <c r="Q12" s="33"/>
      <c r="R12" s="33"/>
      <c r="S12" s="33"/>
      <c r="T12" s="33"/>
      <c r="U12" s="33"/>
      <c r="V12" s="33"/>
      <c r="W12" s="33"/>
      <c r="X12" s="33"/>
      <c r="Y12" s="33"/>
      <c r="Z12" s="33"/>
      <c r="AA12" s="33"/>
      <c r="AB12" s="33"/>
      <c r="AC12" s="33"/>
      <c r="AD12" s="33"/>
      <c r="AE12" s="33"/>
      <c r="AF12" s="33"/>
      <c r="AG12" s="33"/>
      <c r="AH12" s="33"/>
      <c r="AI12" s="316" t="s">
        <v>50</v>
      </c>
      <c r="AJ12" s="331">
        <v>44905</v>
      </c>
      <c r="AK12" s="288"/>
    </row>
    <row r="13" spans="5:37">
      <c r="E13" s="33" t="s">
        <v>59</v>
      </c>
      <c r="F13" s="79">
        <v>44903</v>
      </c>
      <c r="G13" s="33">
        <v>283022</v>
      </c>
      <c r="H13" s="33" t="s">
        <v>2853</v>
      </c>
      <c r="I13" s="33" t="s">
        <v>787</v>
      </c>
      <c r="J13" s="33" t="s">
        <v>394</v>
      </c>
      <c r="K13" s="33"/>
      <c r="L13" s="33"/>
      <c r="M13" s="33" t="s">
        <v>1410</v>
      </c>
      <c r="N13" s="33"/>
      <c r="O13" s="33"/>
      <c r="P13" s="33" t="s">
        <v>1466</v>
      </c>
      <c r="Q13" s="33"/>
      <c r="R13" s="33"/>
      <c r="S13" s="33"/>
      <c r="T13" s="33"/>
      <c r="U13" s="33"/>
      <c r="V13" s="33"/>
      <c r="W13" s="33"/>
      <c r="X13" s="33"/>
      <c r="Y13" s="33"/>
      <c r="Z13" s="33"/>
      <c r="AA13" s="33"/>
      <c r="AB13" s="33"/>
      <c r="AC13" s="33"/>
      <c r="AD13" s="33"/>
      <c r="AE13" s="33"/>
      <c r="AF13" s="33"/>
      <c r="AG13" s="33"/>
      <c r="AH13" s="33"/>
      <c r="AI13" s="34" t="s">
        <v>50</v>
      </c>
      <c r="AJ13" s="332">
        <v>44907</v>
      </c>
      <c r="AK13" s="288"/>
    </row>
    <row r="14" spans="5:37">
      <c r="E14" s="33" t="s">
        <v>833</v>
      </c>
      <c r="F14" s="79">
        <v>44903</v>
      </c>
      <c r="G14" s="33">
        <v>283230</v>
      </c>
      <c r="H14" s="33" t="s">
        <v>2854</v>
      </c>
      <c r="I14" s="33" t="s">
        <v>2271</v>
      </c>
      <c r="J14" s="33" t="s">
        <v>394</v>
      </c>
      <c r="K14" s="33"/>
      <c r="L14" s="33"/>
      <c r="M14" s="33" t="s">
        <v>2051</v>
      </c>
      <c r="N14" s="33"/>
      <c r="O14" s="33"/>
      <c r="P14" s="33"/>
      <c r="Q14" s="33"/>
      <c r="R14" s="33"/>
      <c r="S14" s="33"/>
      <c r="T14" s="33"/>
      <c r="U14" s="33"/>
      <c r="V14" s="33"/>
      <c r="W14" s="33"/>
      <c r="X14" s="33"/>
      <c r="Y14" s="33"/>
      <c r="Z14" s="33"/>
      <c r="AA14" s="33"/>
      <c r="AB14" s="33"/>
      <c r="AC14" s="33"/>
      <c r="AD14" s="33"/>
      <c r="AE14" s="33"/>
      <c r="AF14" s="33"/>
      <c r="AG14" s="33"/>
      <c r="AH14" s="33"/>
      <c r="AI14" s="33" t="s">
        <v>50</v>
      </c>
      <c r="AJ14" s="331">
        <v>44905</v>
      </c>
      <c r="AK14" s="288"/>
    </row>
    <row r="15" spans="5:37">
      <c r="E15" s="33" t="s">
        <v>245</v>
      </c>
      <c r="F15" s="79">
        <v>44903</v>
      </c>
      <c r="G15" s="33">
        <v>283350</v>
      </c>
      <c r="H15" s="33" t="s">
        <v>2850</v>
      </c>
      <c r="I15" s="33" t="s">
        <v>2855</v>
      </c>
      <c r="J15" s="33" t="s">
        <v>394</v>
      </c>
      <c r="K15" s="33"/>
      <c r="L15" s="33"/>
      <c r="M15" s="33" t="s">
        <v>394</v>
      </c>
      <c r="N15" s="33"/>
      <c r="O15" s="33"/>
      <c r="P15" s="33"/>
      <c r="Q15" s="33"/>
      <c r="R15" s="33"/>
      <c r="S15" s="33"/>
      <c r="T15" s="33"/>
      <c r="U15" s="33"/>
      <c r="V15" s="33"/>
      <c r="W15" s="33"/>
      <c r="X15" s="33"/>
      <c r="Y15" s="33"/>
      <c r="Z15" s="33"/>
      <c r="AA15" s="33"/>
      <c r="AB15" s="33"/>
      <c r="AC15" s="33"/>
      <c r="AD15" s="33"/>
      <c r="AE15" s="33"/>
      <c r="AF15" s="33"/>
      <c r="AG15" s="33"/>
      <c r="AH15" s="33"/>
      <c r="AI15" s="315" t="s">
        <v>50</v>
      </c>
      <c r="AJ15" s="331"/>
      <c r="AK15" s="288"/>
    </row>
    <row r="16" spans="5:37">
      <c r="E16" s="33" t="s">
        <v>245</v>
      </c>
      <c r="F16" s="79">
        <v>44903</v>
      </c>
      <c r="G16" s="33">
        <v>283258</v>
      </c>
      <c r="H16" s="33" t="s">
        <v>2856</v>
      </c>
      <c r="I16" s="33" t="s">
        <v>2857</v>
      </c>
      <c r="J16" s="33" t="s">
        <v>394</v>
      </c>
      <c r="K16" s="33"/>
      <c r="L16" s="33" t="s">
        <v>1466</v>
      </c>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33" t="s">
        <v>50</v>
      </c>
      <c r="AJ16" s="331">
        <v>44902</v>
      </c>
      <c r="AK16" s="288"/>
    </row>
    <row r="17" spans="5:37">
      <c r="E17" s="33" t="s">
        <v>2858</v>
      </c>
      <c r="F17" s="79">
        <v>44902</v>
      </c>
      <c r="G17" s="33">
        <v>281767</v>
      </c>
      <c r="H17" s="33" t="s">
        <v>2859</v>
      </c>
      <c r="I17" s="33" t="s">
        <v>787</v>
      </c>
      <c r="J17" s="33" t="s">
        <v>394</v>
      </c>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t="s">
        <v>2860</v>
      </c>
      <c r="AJ17" s="331">
        <v>44902</v>
      </c>
      <c r="AK17" s="288"/>
    </row>
    <row r="18" spans="5:37">
      <c r="E18" s="33" t="s">
        <v>245</v>
      </c>
      <c r="F18" s="79">
        <v>44902</v>
      </c>
      <c r="G18" s="33">
        <v>283467</v>
      </c>
      <c r="H18" s="33" t="s">
        <v>524</v>
      </c>
      <c r="I18" s="33" t="s">
        <v>2861</v>
      </c>
      <c r="J18" s="33" t="s">
        <v>394</v>
      </c>
      <c r="K18" s="33"/>
      <c r="L18" s="33"/>
      <c r="M18" s="33" t="s">
        <v>2862</v>
      </c>
      <c r="N18" s="33"/>
      <c r="O18" s="33"/>
      <c r="P18" s="33"/>
      <c r="Q18" s="33"/>
      <c r="R18" s="33"/>
      <c r="S18" s="33"/>
      <c r="T18" s="33"/>
      <c r="U18" s="33"/>
      <c r="V18" s="33"/>
      <c r="W18" s="33"/>
      <c r="X18" s="33"/>
      <c r="Y18" s="33"/>
      <c r="Z18" s="33"/>
      <c r="AA18" s="33"/>
      <c r="AB18" s="33"/>
      <c r="AC18" s="33"/>
      <c r="AD18" s="33"/>
      <c r="AE18" s="33"/>
      <c r="AF18" s="33"/>
      <c r="AG18" s="33"/>
      <c r="AH18" s="33"/>
      <c r="AI18" s="33" t="s">
        <v>50</v>
      </c>
      <c r="AJ18" s="331">
        <v>44902</v>
      </c>
      <c r="AK18" s="288"/>
    </row>
    <row r="19" spans="5:37">
      <c r="E19" s="33" t="s">
        <v>59</v>
      </c>
      <c r="F19" s="79">
        <v>44903</v>
      </c>
      <c r="G19" s="33">
        <v>283586</v>
      </c>
      <c r="H19" s="33" t="s">
        <v>2436</v>
      </c>
      <c r="I19" s="33" t="s">
        <v>787</v>
      </c>
      <c r="J19" s="33" t="s">
        <v>394</v>
      </c>
      <c r="K19" s="31"/>
      <c r="L19" s="31"/>
      <c r="M19" s="33"/>
      <c r="N19" s="33" t="s">
        <v>1410</v>
      </c>
      <c r="O19" s="33"/>
      <c r="P19" s="33"/>
      <c r="Q19" s="33"/>
      <c r="R19" s="33"/>
      <c r="S19" s="33"/>
      <c r="T19" s="33" t="s">
        <v>1466</v>
      </c>
      <c r="U19" s="33"/>
      <c r="V19" s="33" t="s">
        <v>394</v>
      </c>
      <c r="W19" s="33" t="s">
        <v>2246</v>
      </c>
      <c r="X19" s="33"/>
      <c r="Y19" s="33"/>
      <c r="Z19" s="33"/>
      <c r="AA19" s="33"/>
      <c r="AB19" s="33"/>
      <c r="AC19" s="33"/>
      <c r="AD19" s="33"/>
      <c r="AE19" s="33"/>
      <c r="AF19" s="33"/>
      <c r="AG19" s="33"/>
      <c r="AH19" s="33"/>
      <c r="AI19" s="33" t="s">
        <v>50</v>
      </c>
      <c r="AJ19" s="331">
        <v>44915</v>
      </c>
      <c r="AK19" s="288"/>
    </row>
    <row r="20" spans="5:37">
      <c r="E20" s="33" t="s">
        <v>59</v>
      </c>
      <c r="F20" s="79">
        <v>44904</v>
      </c>
      <c r="G20" s="86">
        <v>283677</v>
      </c>
      <c r="H20" s="86" t="s">
        <v>2864</v>
      </c>
      <c r="I20" s="86" t="s">
        <v>787</v>
      </c>
      <c r="J20" s="86" t="s">
        <v>394</v>
      </c>
      <c r="K20" s="33"/>
      <c r="L20" s="33"/>
      <c r="M20" s="33"/>
      <c r="N20" s="33" t="s">
        <v>2863</v>
      </c>
      <c r="O20" s="33"/>
      <c r="P20" s="33"/>
      <c r="Q20" s="33"/>
      <c r="R20" s="33"/>
      <c r="S20" s="33"/>
      <c r="T20" s="33"/>
      <c r="U20" s="33"/>
      <c r="V20" s="33"/>
      <c r="W20" s="33"/>
      <c r="X20" s="33"/>
      <c r="Y20" s="33"/>
      <c r="Z20" s="33"/>
      <c r="AA20" s="33"/>
      <c r="AB20" s="33"/>
      <c r="AC20" s="33"/>
      <c r="AD20" s="33"/>
      <c r="AE20" s="33"/>
      <c r="AF20" s="33"/>
      <c r="AG20" s="33"/>
      <c r="AH20" s="33"/>
      <c r="AI20" s="33" t="s">
        <v>50</v>
      </c>
      <c r="AJ20" s="331">
        <v>44904</v>
      </c>
      <c r="AK20" s="288"/>
    </row>
    <row r="21" spans="5:37">
      <c r="E21" s="33" t="s">
        <v>833</v>
      </c>
      <c r="F21" s="79">
        <v>44905</v>
      </c>
      <c r="G21" s="33">
        <v>283625</v>
      </c>
      <c r="H21" s="33" t="s">
        <v>2261</v>
      </c>
      <c r="I21" s="33" t="s">
        <v>440</v>
      </c>
      <c r="J21" s="33" t="s">
        <v>394</v>
      </c>
      <c r="K21" s="33"/>
      <c r="L21" s="33"/>
      <c r="M21" s="33"/>
      <c r="N21" s="33" t="s">
        <v>394</v>
      </c>
      <c r="O21" s="33" t="s">
        <v>1466</v>
      </c>
      <c r="P21" s="33"/>
      <c r="Q21" s="33"/>
      <c r="R21" s="33"/>
      <c r="S21" s="33"/>
      <c r="T21" s="33"/>
      <c r="U21" s="33"/>
      <c r="V21" s="33"/>
      <c r="W21" s="33"/>
      <c r="X21" s="33"/>
      <c r="Y21" s="33"/>
      <c r="Z21" s="33"/>
      <c r="AA21" s="33"/>
      <c r="AB21" s="33"/>
      <c r="AC21" s="33"/>
      <c r="AD21" s="33"/>
      <c r="AE21" s="33"/>
      <c r="AF21" s="33"/>
      <c r="AG21" s="33"/>
      <c r="AH21" s="33"/>
      <c r="AI21" s="33" t="s">
        <v>50</v>
      </c>
      <c r="AJ21" s="331">
        <v>44905</v>
      </c>
      <c r="AK21" s="288"/>
    </row>
    <row r="22" spans="5:37">
      <c r="E22" s="33" t="s">
        <v>59</v>
      </c>
      <c r="F22" s="79">
        <v>44905</v>
      </c>
      <c r="G22" s="33">
        <v>284289</v>
      </c>
      <c r="H22" s="33" t="s">
        <v>2852</v>
      </c>
      <c r="I22" s="33" t="s">
        <v>787</v>
      </c>
      <c r="J22" s="33" t="s">
        <v>394</v>
      </c>
      <c r="K22" s="33"/>
      <c r="L22" s="33"/>
      <c r="M22" s="33"/>
      <c r="N22" s="33"/>
      <c r="O22" s="33" t="s">
        <v>394</v>
      </c>
      <c r="P22" s="33" t="s">
        <v>2406</v>
      </c>
      <c r="Q22" s="33" t="s">
        <v>2062</v>
      </c>
      <c r="R22" s="33"/>
      <c r="S22" s="33"/>
      <c r="T22" s="33"/>
      <c r="U22" s="33"/>
      <c r="V22" s="33"/>
      <c r="W22" s="33"/>
      <c r="X22" s="33"/>
      <c r="Y22" s="33"/>
      <c r="Z22" s="33"/>
      <c r="AA22" s="33"/>
      <c r="AB22" s="33"/>
      <c r="AC22" s="33"/>
      <c r="AD22" s="33"/>
      <c r="AE22" s="33"/>
      <c r="AF22" s="33"/>
      <c r="AG22" s="33"/>
      <c r="AH22" s="33"/>
      <c r="AI22" s="33" t="s">
        <v>50</v>
      </c>
      <c r="AJ22" s="331">
        <v>44907</v>
      </c>
      <c r="AK22" s="288"/>
    </row>
    <row r="23" spans="5:37">
      <c r="E23" s="33" t="s">
        <v>833</v>
      </c>
      <c r="F23" s="79">
        <v>44900</v>
      </c>
      <c r="G23" s="33">
        <v>282512</v>
      </c>
      <c r="H23" s="33" t="s">
        <v>1536</v>
      </c>
      <c r="I23" s="33" t="s">
        <v>2865</v>
      </c>
      <c r="J23" s="33" t="s">
        <v>394</v>
      </c>
      <c r="K23" s="33"/>
      <c r="L23" s="33"/>
      <c r="M23" s="33"/>
      <c r="N23" s="33"/>
      <c r="O23" s="33" t="s">
        <v>1466</v>
      </c>
      <c r="P23" s="33"/>
      <c r="Q23" s="33"/>
      <c r="R23" s="33"/>
      <c r="S23" s="33"/>
      <c r="T23" s="33"/>
      <c r="U23" s="33"/>
      <c r="V23" s="33"/>
      <c r="W23" s="33"/>
      <c r="X23" s="33"/>
      <c r="Y23" s="33"/>
      <c r="Z23" s="33"/>
      <c r="AA23" s="33"/>
      <c r="AB23" s="33"/>
      <c r="AC23" s="33"/>
      <c r="AD23" s="33"/>
      <c r="AE23" s="33"/>
      <c r="AF23" s="33"/>
      <c r="AG23" s="33"/>
      <c r="AH23" s="33"/>
      <c r="AI23" s="33" t="s">
        <v>50</v>
      </c>
      <c r="AJ23" s="331">
        <v>44905</v>
      </c>
      <c r="AK23" s="288"/>
    </row>
    <row r="24" spans="5:37">
      <c r="E24" s="33" t="s">
        <v>2867</v>
      </c>
      <c r="F24" s="79">
        <v>44902</v>
      </c>
      <c r="G24" s="33">
        <v>283445</v>
      </c>
      <c r="H24" s="33" t="s">
        <v>2866</v>
      </c>
      <c r="I24" s="33" t="s">
        <v>440</v>
      </c>
      <c r="J24" s="33" t="s">
        <v>394</v>
      </c>
      <c r="K24" s="31"/>
      <c r="L24" s="31"/>
      <c r="M24" s="33"/>
      <c r="N24" s="33"/>
      <c r="O24" s="33"/>
      <c r="P24" s="33" t="s">
        <v>1466</v>
      </c>
      <c r="Q24" s="33"/>
      <c r="R24" s="33"/>
      <c r="S24" s="33"/>
      <c r="T24" s="33"/>
      <c r="U24" s="33"/>
      <c r="V24" s="33"/>
      <c r="W24" s="33"/>
      <c r="X24" s="33"/>
      <c r="Y24" s="33"/>
      <c r="Z24" s="33"/>
      <c r="AA24" s="33"/>
      <c r="AB24" s="33"/>
      <c r="AC24" s="33"/>
      <c r="AD24" s="33"/>
      <c r="AE24" s="33"/>
      <c r="AF24" s="33"/>
      <c r="AG24" s="33"/>
      <c r="AH24" s="33"/>
      <c r="AI24" s="33" t="s">
        <v>50</v>
      </c>
      <c r="AJ24" s="331">
        <v>44907</v>
      </c>
      <c r="AK24" s="288"/>
    </row>
    <row r="25" spans="5:37" ht="30">
      <c r="E25" s="33" t="s">
        <v>2867</v>
      </c>
      <c r="F25" s="79">
        <v>44907</v>
      </c>
      <c r="G25" s="33">
        <v>284840</v>
      </c>
      <c r="H25" s="33" t="s">
        <v>2868</v>
      </c>
      <c r="I25" s="33" t="s">
        <v>440</v>
      </c>
      <c r="J25" s="33" t="s">
        <v>394</v>
      </c>
      <c r="K25" s="31"/>
      <c r="L25" s="31"/>
      <c r="M25" s="33"/>
      <c r="N25" s="33"/>
      <c r="O25" s="33"/>
      <c r="P25" s="34" t="s">
        <v>1466</v>
      </c>
      <c r="Q25" s="34" t="s">
        <v>2875</v>
      </c>
      <c r="R25" s="33" t="s">
        <v>2062</v>
      </c>
      <c r="S25" s="34"/>
      <c r="T25" s="34"/>
      <c r="U25" s="34"/>
      <c r="V25" s="34"/>
      <c r="W25" s="34"/>
      <c r="X25" s="34"/>
      <c r="Y25" s="34"/>
      <c r="Z25" s="34"/>
      <c r="AA25" s="34"/>
      <c r="AB25" s="34"/>
      <c r="AC25" s="34"/>
      <c r="AD25" s="34"/>
      <c r="AE25" s="34"/>
      <c r="AF25" s="34"/>
      <c r="AG25" s="34"/>
      <c r="AH25" s="34"/>
      <c r="AI25" s="33" t="s">
        <v>50</v>
      </c>
      <c r="AJ25" s="331">
        <v>44910</v>
      </c>
      <c r="AK25" s="288"/>
    </row>
    <row r="26" spans="5:37">
      <c r="E26" s="33" t="s">
        <v>2867</v>
      </c>
      <c r="F26" s="79">
        <v>44905</v>
      </c>
      <c r="G26" s="33">
        <v>284338</v>
      </c>
      <c r="H26" s="33" t="s">
        <v>2869</v>
      </c>
      <c r="I26" s="33" t="s">
        <v>2271</v>
      </c>
      <c r="J26" s="33" t="s">
        <v>394</v>
      </c>
      <c r="K26" s="33"/>
      <c r="L26" s="33"/>
      <c r="M26" s="33"/>
      <c r="N26" s="33"/>
      <c r="O26" s="33"/>
      <c r="P26" s="33" t="s">
        <v>2870</v>
      </c>
      <c r="Q26" s="33"/>
      <c r="R26" s="33"/>
      <c r="S26" s="33"/>
      <c r="T26" s="33"/>
      <c r="U26" s="33"/>
      <c r="V26" s="33"/>
      <c r="W26" s="33"/>
      <c r="X26" s="33"/>
      <c r="Y26" s="33"/>
      <c r="Z26" s="33"/>
      <c r="AA26" s="33"/>
      <c r="AB26" s="33"/>
      <c r="AC26" s="33"/>
      <c r="AD26" s="33"/>
      <c r="AE26" s="33"/>
      <c r="AF26" s="33"/>
      <c r="AG26" s="33"/>
      <c r="AH26" s="33"/>
      <c r="AI26" s="33" t="s">
        <v>50</v>
      </c>
      <c r="AJ26" s="331">
        <v>44907</v>
      </c>
      <c r="AK26" s="288"/>
    </row>
    <row r="27" spans="5:37">
      <c r="E27" s="33" t="s">
        <v>2867</v>
      </c>
      <c r="F27" s="79">
        <v>44906</v>
      </c>
      <c r="G27" s="33">
        <v>284434</v>
      </c>
      <c r="H27" s="33" t="s">
        <v>2871</v>
      </c>
      <c r="I27" s="33" t="s">
        <v>787</v>
      </c>
      <c r="J27" s="33" t="s">
        <v>394</v>
      </c>
      <c r="K27" s="31"/>
      <c r="L27" s="31"/>
      <c r="M27" s="31"/>
      <c r="N27" s="31"/>
      <c r="O27" s="31"/>
      <c r="P27" s="31" t="s">
        <v>1410</v>
      </c>
      <c r="Q27" s="31" t="s">
        <v>394</v>
      </c>
      <c r="R27" s="31"/>
      <c r="S27" s="31"/>
      <c r="T27" s="31"/>
      <c r="U27" s="31"/>
      <c r="V27" s="31"/>
      <c r="W27" s="31"/>
      <c r="X27" s="33" t="s">
        <v>2897</v>
      </c>
      <c r="Y27" s="33"/>
      <c r="Z27" s="33"/>
      <c r="AA27" s="33"/>
      <c r="AB27" s="33"/>
      <c r="AC27" s="33"/>
      <c r="AD27" s="33"/>
      <c r="AE27" s="33"/>
      <c r="AF27" s="33"/>
      <c r="AG27" s="33"/>
      <c r="AH27" s="33"/>
      <c r="AI27" s="33" t="s">
        <v>50</v>
      </c>
      <c r="AJ27" s="331">
        <v>44916</v>
      </c>
      <c r="AK27" s="288"/>
    </row>
    <row r="28" spans="5:37">
      <c r="E28" s="33" t="s">
        <v>2858</v>
      </c>
      <c r="F28" s="79">
        <v>44907</v>
      </c>
      <c r="G28" s="33">
        <v>284834</v>
      </c>
      <c r="H28" s="33" t="s">
        <v>2872</v>
      </c>
      <c r="I28" s="33" t="s">
        <v>440</v>
      </c>
      <c r="J28" s="33" t="s">
        <v>394</v>
      </c>
      <c r="K28" s="33"/>
      <c r="L28" s="33"/>
      <c r="M28" s="33"/>
      <c r="N28" s="33"/>
      <c r="O28" s="33"/>
      <c r="P28" s="33" t="s">
        <v>1466</v>
      </c>
      <c r="Q28" s="33" t="s">
        <v>394</v>
      </c>
      <c r="R28" s="33" t="s">
        <v>2062</v>
      </c>
      <c r="S28" s="33"/>
      <c r="T28" s="33"/>
      <c r="U28" s="33"/>
      <c r="V28" s="33"/>
      <c r="W28" s="33"/>
      <c r="X28" s="33"/>
      <c r="Y28" s="33"/>
      <c r="Z28" s="33"/>
      <c r="AA28" s="33"/>
      <c r="AB28" s="33"/>
      <c r="AC28" s="33"/>
      <c r="AD28" s="33"/>
      <c r="AE28" s="33"/>
      <c r="AF28" s="33"/>
      <c r="AG28" s="33"/>
      <c r="AH28" s="33"/>
      <c r="AI28" s="33" t="s">
        <v>50</v>
      </c>
      <c r="AJ28" s="331">
        <v>44910</v>
      </c>
      <c r="AK28" s="288"/>
    </row>
    <row r="29" spans="5:37">
      <c r="E29" s="33" t="s">
        <v>2867</v>
      </c>
      <c r="F29" s="79">
        <v>44907</v>
      </c>
      <c r="G29" s="33">
        <v>284839</v>
      </c>
      <c r="H29" s="33" t="s">
        <v>2868</v>
      </c>
      <c r="I29" s="33" t="s">
        <v>440</v>
      </c>
      <c r="J29" s="33" t="s">
        <v>394</v>
      </c>
      <c r="K29" s="288"/>
      <c r="L29" s="288"/>
      <c r="M29" s="33"/>
      <c r="N29" s="33"/>
      <c r="O29" s="33"/>
      <c r="P29" s="33"/>
      <c r="Q29" s="33" t="s">
        <v>1466</v>
      </c>
      <c r="R29" s="33" t="s">
        <v>2062</v>
      </c>
      <c r="S29" s="33" t="s">
        <v>50</v>
      </c>
      <c r="T29" s="33"/>
      <c r="U29" s="33"/>
      <c r="V29" s="33"/>
      <c r="W29" s="33"/>
      <c r="X29" s="33"/>
      <c r="Y29" s="33"/>
      <c r="Z29" s="33"/>
      <c r="AA29" s="33"/>
      <c r="AB29" s="33"/>
      <c r="AC29" s="33"/>
      <c r="AD29" s="33"/>
      <c r="AE29" s="33"/>
      <c r="AF29" s="33"/>
      <c r="AG29" s="33"/>
      <c r="AH29" s="33"/>
      <c r="AI29" s="33" t="s">
        <v>50</v>
      </c>
      <c r="AJ29" s="331">
        <v>44910</v>
      </c>
      <c r="AK29" s="331">
        <v>44872</v>
      </c>
    </row>
    <row r="30" spans="5:37">
      <c r="E30" s="33" t="s">
        <v>2867</v>
      </c>
      <c r="F30" s="79">
        <v>44907</v>
      </c>
      <c r="G30" s="33">
        <v>284945</v>
      </c>
      <c r="H30" s="33" t="s">
        <v>2436</v>
      </c>
      <c r="I30" s="33" t="s">
        <v>440</v>
      </c>
      <c r="J30" s="33" t="s">
        <v>394</v>
      </c>
      <c r="K30" s="288"/>
      <c r="L30" s="288"/>
      <c r="M30" s="33"/>
      <c r="N30" s="33"/>
      <c r="O30" s="33"/>
      <c r="P30" s="33"/>
      <c r="Q30" s="33" t="s">
        <v>1466</v>
      </c>
      <c r="R30" s="33" t="s">
        <v>394</v>
      </c>
      <c r="S30" s="33"/>
      <c r="T30" s="33"/>
      <c r="U30" s="33"/>
      <c r="V30" s="33"/>
      <c r="W30" s="33"/>
      <c r="X30" s="33"/>
      <c r="Y30" s="33"/>
      <c r="Z30" s="33"/>
      <c r="AA30" s="33"/>
      <c r="AB30" s="33"/>
      <c r="AC30" s="33"/>
      <c r="AD30" s="33"/>
      <c r="AE30" s="33"/>
      <c r="AF30" s="33"/>
      <c r="AG30" s="33"/>
      <c r="AH30" s="33"/>
      <c r="AI30" s="33" t="s">
        <v>50</v>
      </c>
      <c r="AJ30" s="331">
        <v>44909</v>
      </c>
      <c r="AK30" s="288"/>
    </row>
    <row r="31" spans="5:37">
      <c r="E31" s="33" t="s">
        <v>2867</v>
      </c>
      <c r="F31" s="79">
        <v>44907</v>
      </c>
      <c r="G31" s="33">
        <v>285239</v>
      </c>
      <c r="H31" s="33" t="s">
        <v>2873</v>
      </c>
      <c r="I31" s="33" t="s">
        <v>440</v>
      </c>
      <c r="J31" s="33" t="s">
        <v>394</v>
      </c>
      <c r="K31" s="288"/>
      <c r="L31" s="288"/>
      <c r="M31" s="33"/>
      <c r="N31" s="33"/>
      <c r="O31" s="33"/>
      <c r="P31" s="33"/>
      <c r="Q31" s="33" t="s">
        <v>2674</v>
      </c>
      <c r="R31" s="33" t="s">
        <v>1410</v>
      </c>
      <c r="S31" s="33"/>
      <c r="T31" s="33" t="s">
        <v>2884</v>
      </c>
      <c r="U31" s="33"/>
      <c r="V31" s="33"/>
      <c r="W31" s="33"/>
      <c r="X31" s="33"/>
      <c r="Y31" s="33"/>
      <c r="Z31" s="33"/>
      <c r="AA31" s="33"/>
      <c r="AB31" s="33"/>
      <c r="AC31" s="33"/>
      <c r="AD31" s="33"/>
      <c r="AE31" s="33"/>
      <c r="AF31" s="33"/>
      <c r="AG31" s="33"/>
      <c r="AH31" s="33"/>
      <c r="AI31" s="33" t="s">
        <v>50</v>
      </c>
      <c r="AJ31" s="331"/>
      <c r="AK31" s="288"/>
    </row>
    <row r="32" spans="5:37">
      <c r="E32" s="33" t="s">
        <v>2867</v>
      </c>
      <c r="F32" s="79">
        <v>44907</v>
      </c>
      <c r="G32" s="33">
        <v>285202</v>
      </c>
      <c r="H32" s="33" t="s">
        <v>2874</v>
      </c>
      <c r="I32" s="33" t="s">
        <v>440</v>
      </c>
      <c r="J32" s="33" t="s">
        <v>394</v>
      </c>
      <c r="K32" s="288"/>
      <c r="L32" s="288"/>
      <c r="M32" s="33"/>
      <c r="N32" s="33"/>
      <c r="O32" s="33"/>
      <c r="P32" s="33"/>
      <c r="Q32" s="33" t="s">
        <v>1466</v>
      </c>
      <c r="R32" s="33"/>
      <c r="S32" s="33"/>
      <c r="T32" s="33"/>
      <c r="U32" s="33"/>
      <c r="V32" s="33"/>
      <c r="W32" s="33"/>
      <c r="X32" s="33"/>
      <c r="Y32" s="33"/>
      <c r="Z32" s="33"/>
      <c r="AA32" s="33"/>
      <c r="AB32" s="33"/>
      <c r="AC32" s="33"/>
      <c r="AD32" s="33"/>
      <c r="AE32" s="33"/>
      <c r="AF32" s="33"/>
      <c r="AG32" s="33"/>
      <c r="AH32" s="33"/>
      <c r="AI32" s="33" t="s">
        <v>50</v>
      </c>
      <c r="AJ32" s="331"/>
      <c r="AK32" s="288"/>
    </row>
    <row r="33" spans="5:37">
      <c r="E33" s="33" t="s">
        <v>2858</v>
      </c>
      <c r="F33" s="79">
        <v>44908</v>
      </c>
      <c r="G33" s="33">
        <v>285414</v>
      </c>
      <c r="H33" s="33" t="s">
        <v>2876</v>
      </c>
      <c r="I33" s="33" t="s">
        <v>1670</v>
      </c>
      <c r="J33" s="33" t="s">
        <v>394</v>
      </c>
      <c r="K33" s="288"/>
      <c r="L33" s="288"/>
      <c r="M33" s="33"/>
      <c r="N33" s="33"/>
      <c r="O33" s="33"/>
      <c r="P33" s="33"/>
      <c r="Q33" s="33" t="s">
        <v>2877</v>
      </c>
      <c r="R33" s="33" t="s">
        <v>1410</v>
      </c>
      <c r="S33" s="33"/>
      <c r="T33" s="33" t="s">
        <v>1466</v>
      </c>
      <c r="U33" s="33"/>
      <c r="V33" s="33"/>
      <c r="W33" s="33"/>
      <c r="X33" s="33"/>
      <c r="Y33" s="33"/>
      <c r="Z33" s="33"/>
      <c r="AA33" s="33"/>
      <c r="AB33" s="33"/>
      <c r="AC33" s="33"/>
      <c r="AD33" s="33"/>
      <c r="AE33" s="33"/>
      <c r="AF33" s="33"/>
      <c r="AG33" s="33"/>
      <c r="AH33" s="33"/>
      <c r="AI33" s="33" t="s">
        <v>50</v>
      </c>
      <c r="AJ33" s="331">
        <v>44911</v>
      </c>
      <c r="AK33" s="288"/>
    </row>
    <row r="34" spans="5:37">
      <c r="E34" s="33" t="s">
        <v>2858</v>
      </c>
      <c r="F34" s="79">
        <v>44908</v>
      </c>
      <c r="G34" s="33">
        <v>285144</v>
      </c>
      <c r="H34" s="33" t="s">
        <v>2878</v>
      </c>
      <c r="I34" s="33" t="s">
        <v>2879</v>
      </c>
      <c r="J34" s="33" t="s">
        <v>394</v>
      </c>
      <c r="K34" s="288"/>
      <c r="L34" s="288"/>
      <c r="M34" s="33"/>
      <c r="N34" s="33"/>
      <c r="O34" s="33"/>
      <c r="P34" s="33"/>
      <c r="Q34" s="33" t="s">
        <v>1466</v>
      </c>
      <c r="R34" s="33" t="s">
        <v>394</v>
      </c>
      <c r="S34" s="33" t="s">
        <v>394</v>
      </c>
      <c r="T34" s="33" t="s">
        <v>2883</v>
      </c>
      <c r="U34" s="33"/>
      <c r="V34" s="33"/>
      <c r="W34" s="33"/>
      <c r="X34" s="33"/>
      <c r="Y34" s="33"/>
      <c r="Z34" s="33"/>
      <c r="AA34" s="33"/>
      <c r="AB34" s="33"/>
      <c r="AC34" s="33"/>
      <c r="AD34" s="33"/>
      <c r="AE34" s="33"/>
      <c r="AF34" s="33"/>
      <c r="AG34" s="33"/>
      <c r="AH34" s="33"/>
      <c r="AI34" s="33" t="s">
        <v>50</v>
      </c>
      <c r="AJ34" s="331">
        <v>44910</v>
      </c>
      <c r="AK34" s="288"/>
    </row>
    <row r="35" spans="5:37">
      <c r="E35" s="86" t="s">
        <v>2858</v>
      </c>
      <c r="F35" s="340">
        <v>44909</v>
      </c>
      <c r="G35" s="86">
        <v>285575</v>
      </c>
      <c r="H35" s="86" t="s">
        <v>2439</v>
      </c>
      <c r="I35" s="86" t="s">
        <v>2880</v>
      </c>
      <c r="J35" s="86" t="s">
        <v>394</v>
      </c>
      <c r="K35" s="288"/>
      <c r="L35" s="288"/>
      <c r="M35" s="33"/>
      <c r="N35" s="33"/>
      <c r="O35" s="33"/>
      <c r="P35" s="33"/>
      <c r="Q35" s="33"/>
      <c r="R35" s="33" t="s">
        <v>1410</v>
      </c>
      <c r="S35" s="33"/>
      <c r="T35" s="33" t="s">
        <v>1466</v>
      </c>
      <c r="U35" s="33"/>
      <c r="V35" s="33"/>
      <c r="W35" s="33"/>
      <c r="X35" s="33"/>
      <c r="Y35" s="33"/>
      <c r="Z35" s="33"/>
      <c r="AA35" s="33"/>
      <c r="AB35" s="33"/>
      <c r="AC35" s="33"/>
      <c r="AD35" s="33"/>
      <c r="AE35" s="33"/>
      <c r="AF35" s="33"/>
      <c r="AG35" s="33"/>
      <c r="AH35" s="33"/>
      <c r="AI35" s="33" t="s">
        <v>50</v>
      </c>
      <c r="AJ35" s="331">
        <v>44910</v>
      </c>
      <c r="AK35" s="288"/>
    </row>
    <row r="36" spans="5:37">
      <c r="E36" s="33" t="s">
        <v>2867</v>
      </c>
      <c r="F36" s="79">
        <v>44910</v>
      </c>
      <c r="G36" s="111">
        <v>285812</v>
      </c>
      <c r="H36" s="111" t="s">
        <v>2881</v>
      </c>
      <c r="I36" s="111" t="s">
        <v>924</v>
      </c>
      <c r="J36" s="111" t="s">
        <v>394</v>
      </c>
      <c r="K36" s="288"/>
      <c r="L36" s="288"/>
      <c r="M36" s="31"/>
      <c r="N36" s="31"/>
      <c r="O36" s="31"/>
      <c r="P36" s="31"/>
      <c r="Q36" s="31"/>
      <c r="R36" s="31"/>
      <c r="S36" s="31" t="s">
        <v>2882</v>
      </c>
      <c r="T36" s="31"/>
      <c r="U36" s="31"/>
      <c r="V36" s="33" t="s">
        <v>394</v>
      </c>
      <c r="W36" s="33"/>
      <c r="X36" s="33"/>
      <c r="Y36" s="33"/>
      <c r="Z36" s="33"/>
      <c r="AA36" s="33"/>
      <c r="AB36" s="33"/>
      <c r="AC36" s="33"/>
      <c r="AD36" s="33"/>
      <c r="AE36" s="33"/>
      <c r="AF36" s="33"/>
      <c r="AG36" s="33"/>
      <c r="AH36" s="33"/>
      <c r="AI36" s="33" t="s">
        <v>50</v>
      </c>
      <c r="AJ36" s="331">
        <v>44916</v>
      </c>
      <c r="AK36" s="288"/>
    </row>
    <row r="37" spans="5:37">
      <c r="E37" s="33" t="s">
        <v>59</v>
      </c>
      <c r="F37" s="79">
        <v>44911</v>
      </c>
      <c r="G37" s="33">
        <v>286378</v>
      </c>
      <c r="H37" s="33" t="s">
        <v>2885</v>
      </c>
      <c r="I37" s="33" t="s">
        <v>924</v>
      </c>
      <c r="J37" s="33" t="s">
        <v>394</v>
      </c>
      <c r="K37" s="288"/>
      <c r="L37" s="288"/>
      <c r="M37" s="33"/>
      <c r="N37" s="33"/>
      <c r="O37" s="33"/>
      <c r="P37" s="33"/>
      <c r="Q37" s="33"/>
      <c r="R37" s="33"/>
      <c r="S37" s="33"/>
      <c r="T37" s="33" t="s">
        <v>394</v>
      </c>
      <c r="U37" s="33"/>
      <c r="V37" s="33"/>
      <c r="W37" s="33"/>
      <c r="X37" s="33"/>
      <c r="Y37" s="33"/>
      <c r="Z37" s="33"/>
      <c r="AA37" s="33"/>
      <c r="AB37" s="33"/>
      <c r="AC37" s="33"/>
      <c r="AD37" s="33"/>
      <c r="AE37" s="33"/>
      <c r="AF37" s="33"/>
      <c r="AG37" s="33"/>
      <c r="AH37" s="33"/>
      <c r="AI37" s="33" t="s">
        <v>50</v>
      </c>
      <c r="AJ37" s="331">
        <v>44911</v>
      </c>
      <c r="AK37" s="288"/>
    </row>
    <row r="38" spans="5:37">
      <c r="E38" s="33" t="s">
        <v>59</v>
      </c>
      <c r="F38" s="79">
        <v>44914</v>
      </c>
      <c r="G38" s="33">
        <v>286931</v>
      </c>
      <c r="H38" s="33" t="s">
        <v>2796</v>
      </c>
      <c r="I38" s="33" t="s">
        <v>924</v>
      </c>
      <c r="J38" s="33" t="s">
        <v>394</v>
      </c>
      <c r="K38" s="288"/>
      <c r="L38" s="288"/>
      <c r="M38" s="288"/>
      <c r="N38" s="288"/>
      <c r="O38" s="288"/>
      <c r="P38" s="33"/>
      <c r="Q38" s="33"/>
      <c r="R38" s="33"/>
      <c r="S38" s="33"/>
      <c r="T38" s="33"/>
      <c r="U38" s="33"/>
      <c r="V38" s="33" t="s">
        <v>1470</v>
      </c>
      <c r="W38" s="33"/>
      <c r="X38" s="33"/>
      <c r="Y38" s="33"/>
      <c r="Z38" s="33"/>
      <c r="AA38" s="33"/>
      <c r="AB38" s="33"/>
      <c r="AC38" s="33"/>
      <c r="AD38" s="33"/>
      <c r="AE38" s="33"/>
      <c r="AF38" s="33"/>
      <c r="AG38" s="33"/>
      <c r="AH38" s="33"/>
      <c r="AI38" s="33" t="s">
        <v>50</v>
      </c>
      <c r="AJ38" s="331">
        <v>44914</v>
      </c>
      <c r="AK38" s="288"/>
    </row>
    <row r="39" spans="5:37">
      <c r="E39" s="33" t="s">
        <v>59</v>
      </c>
      <c r="F39" s="79">
        <v>44914</v>
      </c>
      <c r="G39" s="33">
        <v>286762</v>
      </c>
      <c r="H39" s="33" t="s">
        <v>2886</v>
      </c>
      <c r="I39" s="33" t="s">
        <v>924</v>
      </c>
      <c r="J39" s="33" t="s">
        <v>394</v>
      </c>
      <c r="K39" s="288"/>
      <c r="L39" s="288"/>
      <c r="M39" s="288"/>
      <c r="N39" s="288"/>
      <c r="O39" s="288"/>
      <c r="P39" s="33"/>
      <c r="Q39" s="33"/>
      <c r="R39" s="33"/>
      <c r="S39" s="33"/>
      <c r="T39" s="33"/>
      <c r="U39" s="33"/>
      <c r="V39" s="33" t="s">
        <v>1466</v>
      </c>
      <c r="W39" s="33"/>
      <c r="X39" s="33"/>
      <c r="Y39" s="33"/>
      <c r="Z39" s="33"/>
      <c r="AA39" s="33"/>
      <c r="AB39" s="33"/>
      <c r="AC39" s="33"/>
      <c r="AD39" s="33"/>
      <c r="AE39" s="33"/>
      <c r="AF39" s="33"/>
      <c r="AG39" s="33"/>
      <c r="AH39" s="33"/>
      <c r="AI39" s="33" t="s">
        <v>50</v>
      </c>
      <c r="AJ39" s="331">
        <v>44914</v>
      </c>
    </row>
    <row r="40" spans="5:37">
      <c r="E40" s="33" t="s">
        <v>59</v>
      </c>
      <c r="F40" s="79">
        <v>44914</v>
      </c>
      <c r="G40" s="33">
        <v>287189</v>
      </c>
      <c r="H40" s="33" t="s">
        <v>2887</v>
      </c>
      <c r="I40" s="33" t="s">
        <v>440</v>
      </c>
      <c r="J40" s="33" t="s">
        <v>394</v>
      </c>
      <c r="K40" s="288"/>
      <c r="L40" s="288"/>
      <c r="M40" s="288"/>
      <c r="N40" s="288"/>
      <c r="O40" s="288"/>
      <c r="P40" s="33"/>
      <c r="Q40" s="33"/>
      <c r="R40" s="33"/>
      <c r="S40" s="33"/>
      <c r="T40" s="33"/>
      <c r="U40" s="33"/>
      <c r="V40" s="33" t="s">
        <v>1466</v>
      </c>
      <c r="W40" s="33"/>
      <c r="X40" s="33"/>
      <c r="Y40" s="33"/>
      <c r="Z40" s="33"/>
      <c r="AA40" s="33"/>
      <c r="AB40" s="33"/>
      <c r="AC40" s="33"/>
      <c r="AD40" s="33"/>
      <c r="AE40" s="33"/>
      <c r="AF40" s="33"/>
      <c r="AG40" s="33"/>
      <c r="AH40" s="33"/>
      <c r="AI40" s="33" t="s">
        <v>50</v>
      </c>
      <c r="AJ40" s="331">
        <v>44914</v>
      </c>
      <c r="AK40" s="288"/>
    </row>
    <row r="41" spans="5:37">
      <c r="E41" s="33" t="s">
        <v>59</v>
      </c>
      <c r="F41" s="79">
        <v>44914</v>
      </c>
      <c r="G41" s="33">
        <v>286986</v>
      </c>
      <c r="H41" s="33" t="s">
        <v>2887</v>
      </c>
      <c r="I41" s="33" t="s">
        <v>440</v>
      </c>
      <c r="J41" s="33" t="s">
        <v>394</v>
      </c>
      <c r="K41" s="288"/>
      <c r="L41" s="288"/>
      <c r="M41" s="288"/>
      <c r="N41" s="288"/>
      <c r="O41" s="288"/>
      <c r="P41" s="33"/>
      <c r="Q41" s="33"/>
      <c r="R41" s="33"/>
      <c r="S41" s="33"/>
      <c r="T41" s="33"/>
      <c r="U41" s="33"/>
      <c r="V41" s="33" t="s">
        <v>1470</v>
      </c>
      <c r="W41" s="33"/>
      <c r="X41" s="33"/>
      <c r="Y41" s="33"/>
      <c r="Z41" s="33"/>
      <c r="AA41" s="33"/>
      <c r="AB41" s="33"/>
      <c r="AC41" s="33"/>
      <c r="AD41" s="33"/>
      <c r="AE41" s="33"/>
      <c r="AF41" s="33"/>
      <c r="AG41" s="33"/>
      <c r="AH41" s="33"/>
      <c r="AI41" s="33" t="s">
        <v>50</v>
      </c>
      <c r="AJ41" s="331">
        <v>44914</v>
      </c>
      <c r="AK41" s="341">
        <v>44876</v>
      </c>
    </row>
    <row r="42" spans="5:37">
      <c r="E42" s="33" t="s">
        <v>59</v>
      </c>
      <c r="F42" s="79">
        <v>44914</v>
      </c>
      <c r="G42" s="33">
        <v>286909</v>
      </c>
      <c r="H42" s="33" t="s">
        <v>2888</v>
      </c>
      <c r="I42" s="33" t="s">
        <v>787</v>
      </c>
      <c r="J42" s="33" t="s">
        <v>394</v>
      </c>
      <c r="K42" s="288"/>
      <c r="L42" s="288"/>
      <c r="M42" s="288"/>
      <c r="N42" s="288"/>
      <c r="O42" s="288"/>
      <c r="P42" s="31"/>
      <c r="Q42" s="31"/>
      <c r="R42" s="31"/>
      <c r="S42" s="31"/>
      <c r="T42" s="31"/>
      <c r="U42" s="31"/>
      <c r="V42" s="33" t="s">
        <v>2645</v>
      </c>
      <c r="W42" s="33"/>
      <c r="X42" s="33" t="s">
        <v>1466</v>
      </c>
      <c r="Y42" s="33" t="s">
        <v>2526</v>
      </c>
      <c r="Z42" s="33"/>
      <c r="AA42" s="33"/>
      <c r="AB42" s="33"/>
      <c r="AC42" s="33"/>
      <c r="AD42" s="33"/>
      <c r="AE42" s="33"/>
      <c r="AF42" s="33"/>
      <c r="AG42" s="33"/>
      <c r="AH42" s="33"/>
      <c r="AI42" s="33" t="s">
        <v>50</v>
      </c>
      <c r="AJ42" s="331">
        <v>44917</v>
      </c>
      <c r="AK42" s="288"/>
    </row>
    <row r="43" spans="5:37">
      <c r="E43" s="33" t="s">
        <v>2889</v>
      </c>
      <c r="F43" s="79">
        <v>44914</v>
      </c>
      <c r="G43" s="33">
        <v>286782</v>
      </c>
      <c r="H43" s="33" t="s">
        <v>2890</v>
      </c>
      <c r="I43" s="33" t="s">
        <v>1135</v>
      </c>
      <c r="J43" s="33" t="s">
        <v>394</v>
      </c>
      <c r="K43" s="288"/>
      <c r="L43" s="288"/>
      <c r="M43" s="288"/>
      <c r="N43" s="288"/>
      <c r="O43" s="288"/>
      <c r="P43" s="33"/>
      <c r="Q43" s="33"/>
      <c r="R43" s="33"/>
      <c r="S43" s="33"/>
      <c r="T43" s="33"/>
      <c r="U43" s="33"/>
      <c r="V43" s="33" t="s">
        <v>1466</v>
      </c>
      <c r="W43" s="33"/>
      <c r="X43" s="33" t="s">
        <v>2246</v>
      </c>
      <c r="Y43" s="33"/>
      <c r="Z43" s="33"/>
      <c r="AA43" s="33"/>
      <c r="AB43" s="33"/>
      <c r="AC43" s="33"/>
      <c r="AD43" s="33"/>
      <c r="AE43" s="33"/>
      <c r="AF43" s="33"/>
      <c r="AG43" s="33"/>
      <c r="AH43" s="33"/>
      <c r="AI43" s="33" t="s">
        <v>50</v>
      </c>
      <c r="AJ43" s="341">
        <v>44916</v>
      </c>
      <c r="AK43" s="288"/>
    </row>
    <row r="44" spans="5:37">
      <c r="E44" s="33" t="s">
        <v>59</v>
      </c>
      <c r="F44" s="79">
        <v>44914</v>
      </c>
      <c r="G44" s="33">
        <v>287506</v>
      </c>
      <c r="H44" s="33" t="s">
        <v>2891</v>
      </c>
      <c r="I44" s="33" t="s">
        <v>787</v>
      </c>
      <c r="J44" s="33" t="s">
        <v>394</v>
      </c>
      <c r="K44" s="288"/>
      <c r="L44" s="288"/>
      <c r="M44" s="288"/>
      <c r="N44" s="288"/>
      <c r="O44" s="288"/>
      <c r="P44" s="31"/>
      <c r="Q44" s="31"/>
      <c r="R44" s="31"/>
      <c r="S44" s="33"/>
      <c r="T44" s="33"/>
      <c r="U44" s="33"/>
      <c r="V44" s="33" t="s">
        <v>2645</v>
      </c>
      <c r="W44" s="33"/>
      <c r="X44" s="33" t="s">
        <v>1466</v>
      </c>
      <c r="Y44" s="33" t="s">
        <v>2526</v>
      </c>
      <c r="Z44" s="33"/>
      <c r="AA44" s="33"/>
      <c r="AB44" s="33"/>
      <c r="AC44" s="33"/>
      <c r="AD44" s="33"/>
      <c r="AE44" s="33"/>
      <c r="AF44" s="33"/>
      <c r="AG44" s="33"/>
      <c r="AH44" s="33"/>
      <c r="AI44" s="33" t="s">
        <v>50</v>
      </c>
      <c r="AJ44" s="331">
        <v>44917</v>
      </c>
      <c r="AK44" s="288"/>
    </row>
    <row r="45" spans="5:37">
      <c r="E45" s="33" t="s">
        <v>59</v>
      </c>
      <c r="F45" s="79">
        <v>44914</v>
      </c>
      <c r="G45" s="33">
        <v>287533</v>
      </c>
      <c r="H45" s="33" t="s">
        <v>2853</v>
      </c>
      <c r="I45" s="33" t="s">
        <v>2892</v>
      </c>
      <c r="J45" s="33" t="s">
        <v>394</v>
      </c>
      <c r="K45" s="288"/>
      <c r="L45" s="288"/>
      <c r="M45" s="288"/>
      <c r="N45" s="288"/>
      <c r="O45" s="288"/>
      <c r="P45" s="31"/>
      <c r="Q45" s="31"/>
      <c r="R45" s="31"/>
      <c r="S45" s="31"/>
      <c r="T45" s="31"/>
      <c r="U45" s="31"/>
      <c r="V45" s="33" t="s">
        <v>2645</v>
      </c>
      <c r="W45" s="33" t="s">
        <v>1410</v>
      </c>
      <c r="X45" s="33" t="s">
        <v>1466</v>
      </c>
      <c r="Y45" s="33"/>
      <c r="Z45" s="33"/>
      <c r="AA45" s="33"/>
      <c r="AB45" s="33"/>
      <c r="AC45" s="33"/>
      <c r="AD45" s="33"/>
      <c r="AE45" s="33"/>
      <c r="AF45" s="33"/>
      <c r="AG45" s="33"/>
      <c r="AH45" s="33"/>
      <c r="AI45" s="33" t="s">
        <v>50</v>
      </c>
      <c r="AJ45" s="331">
        <v>44916</v>
      </c>
      <c r="AK45" s="288"/>
    </row>
    <row r="46" spans="5:37">
      <c r="E46" s="33" t="s">
        <v>245</v>
      </c>
      <c r="F46" s="79">
        <v>44915</v>
      </c>
      <c r="G46" s="33">
        <v>287534</v>
      </c>
      <c r="H46" s="33" t="s">
        <v>2893</v>
      </c>
      <c r="I46" s="33" t="s">
        <v>2894</v>
      </c>
      <c r="J46" s="33" t="s">
        <v>394</v>
      </c>
      <c r="K46" s="288"/>
      <c r="L46" s="288"/>
      <c r="M46" s="288"/>
      <c r="N46" s="288"/>
      <c r="O46" s="288"/>
      <c r="P46" s="33"/>
      <c r="Q46" s="33"/>
      <c r="R46" s="33"/>
      <c r="S46" s="33"/>
      <c r="T46" s="33"/>
      <c r="U46" s="33"/>
      <c r="V46" s="33"/>
      <c r="W46" s="33" t="s">
        <v>394</v>
      </c>
      <c r="X46" s="33"/>
      <c r="Y46" s="33"/>
      <c r="Z46" s="33"/>
      <c r="AA46" s="33"/>
      <c r="AB46" s="33"/>
      <c r="AC46" s="33"/>
      <c r="AD46" s="33"/>
      <c r="AE46" s="33"/>
      <c r="AF46" s="33"/>
      <c r="AG46" s="33"/>
      <c r="AH46" s="33"/>
      <c r="AI46" s="33" t="s">
        <v>50</v>
      </c>
      <c r="AJ46" s="331">
        <v>44917</v>
      </c>
      <c r="AK46" s="288"/>
    </row>
    <row r="47" spans="5:37">
      <c r="E47" s="33" t="s">
        <v>245</v>
      </c>
      <c r="F47" s="79">
        <v>44915</v>
      </c>
      <c r="G47" s="33">
        <v>287737</v>
      </c>
      <c r="H47" s="33" t="s">
        <v>2895</v>
      </c>
      <c r="I47" s="33" t="s">
        <v>1135</v>
      </c>
      <c r="J47" s="33" t="s">
        <v>394</v>
      </c>
      <c r="K47" s="288"/>
      <c r="L47" s="288"/>
      <c r="M47" s="288"/>
      <c r="N47" s="288"/>
      <c r="O47" s="288"/>
      <c r="P47" s="33"/>
      <c r="Q47" s="33"/>
      <c r="R47" s="33"/>
      <c r="S47" s="33"/>
      <c r="T47" s="33"/>
      <c r="U47" s="33"/>
      <c r="V47" s="33"/>
      <c r="W47" s="33" t="s">
        <v>2246</v>
      </c>
      <c r="X47" s="33"/>
      <c r="Y47" s="33"/>
      <c r="Z47" s="33"/>
      <c r="AA47" s="33"/>
      <c r="AB47" s="33"/>
      <c r="AC47" s="33"/>
      <c r="AD47" s="33"/>
      <c r="AE47" s="33"/>
      <c r="AF47" s="33"/>
      <c r="AG47" s="33"/>
      <c r="AH47" s="33"/>
      <c r="AI47" s="33" t="s">
        <v>50</v>
      </c>
      <c r="AJ47" s="331">
        <v>44915</v>
      </c>
      <c r="AK47" s="331"/>
    </row>
    <row r="48" spans="5:37">
      <c r="E48" s="33" t="s">
        <v>59</v>
      </c>
      <c r="F48" s="79">
        <v>44915</v>
      </c>
      <c r="G48" s="33">
        <v>287658</v>
      </c>
      <c r="H48" s="33" t="s">
        <v>404</v>
      </c>
      <c r="I48" s="33" t="s">
        <v>2896</v>
      </c>
      <c r="J48" s="33" t="s">
        <v>394</v>
      </c>
      <c r="K48" s="288"/>
      <c r="L48" s="288"/>
      <c r="M48" s="288"/>
      <c r="N48" s="288"/>
      <c r="O48" s="288"/>
      <c r="P48" s="31"/>
      <c r="Q48" s="31"/>
      <c r="R48" s="31"/>
      <c r="S48" s="31"/>
      <c r="T48" s="31"/>
      <c r="U48" s="31"/>
      <c r="V48" s="33"/>
      <c r="W48" s="33" t="s">
        <v>1410</v>
      </c>
      <c r="X48" s="33" t="s">
        <v>1466</v>
      </c>
      <c r="Y48" s="33" t="s">
        <v>2902</v>
      </c>
      <c r="Z48" s="33"/>
      <c r="AA48" s="33"/>
      <c r="AB48" s="33"/>
      <c r="AC48" s="33"/>
      <c r="AD48" s="33"/>
      <c r="AE48" s="33"/>
      <c r="AF48" s="33"/>
      <c r="AG48" s="33"/>
      <c r="AH48" s="33"/>
      <c r="AI48" s="33" t="s">
        <v>50</v>
      </c>
      <c r="AJ48" s="331">
        <v>44917</v>
      </c>
      <c r="AK48" s="288"/>
    </row>
    <row r="49" spans="5:38">
      <c r="E49" s="33" t="s">
        <v>59</v>
      </c>
      <c r="F49" s="79">
        <v>44915</v>
      </c>
      <c r="G49" s="33">
        <v>287708</v>
      </c>
      <c r="H49" s="33" t="s">
        <v>1957</v>
      </c>
      <c r="I49" s="33" t="s">
        <v>924</v>
      </c>
      <c r="J49" s="33" t="s">
        <v>394</v>
      </c>
      <c r="K49" s="288"/>
      <c r="L49" s="288"/>
      <c r="M49" s="288"/>
      <c r="N49" s="288"/>
      <c r="O49" s="288"/>
      <c r="P49" s="33"/>
      <c r="Q49" s="33"/>
      <c r="R49" s="33"/>
      <c r="S49" s="33"/>
      <c r="T49" s="33"/>
      <c r="U49" s="33"/>
      <c r="V49" s="33"/>
      <c r="W49" s="33" t="s">
        <v>1466</v>
      </c>
      <c r="X49" s="33"/>
      <c r="Y49" s="33"/>
      <c r="Z49" s="33"/>
      <c r="AA49" s="33"/>
      <c r="AB49" s="33"/>
      <c r="AC49" s="33"/>
      <c r="AD49" s="33"/>
      <c r="AE49" s="33"/>
      <c r="AF49" s="33"/>
      <c r="AG49" s="33"/>
      <c r="AH49" s="33"/>
      <c r="AI49" s="33" t="s">
        <v>50</v>
      </c>
      <c r="AJ49" s="331"/>
      <c r="AK49" s="288"/>
    </row>
    <row r="50" spans="5:38">
      <c r="E50" s="33" t="s">
        <v>59</v>
      </c>
      <c r="F50" s="79">
        <v>44916</v>
      </c>
      <c r="G50" s="33">
        <v>287824</v>
      </c>
      <c r="H50" s="33" t="s">
        <v>2864</v>
      </c>
      <c r="I50" s="33" t="s">
        <v>440</v>
      </c>
      <c r="J50" s="33" t="s">
        <v>394</v>
      </c>
      <c r="K50" s="288"/>
      <c r="L50" s="288"/>
      <c r="M50" s="288"/>
      <c r="N50" s="288"/>
      <c r="O50" s="288"/>
      <c r="P50" s="288"/>
      <c r="Q50" s="288"/>
      <c r="R50" s="288"/>
      <c r="S50" s="288"/>
      <c r="T50" s="288"/>
      <c r="U50" s="288"/>
      <c r="V50" s="33"/>
      <c r="W50" s="33"/>
      <c r="X50" s="33" t="s">
        <v>2901</v>
      </c>
      <c r="Y50" s="33"/>
      <c r="Z50" s="33"/>
      <c r="AA50" s="33"/>
      <c r="AB50" s="33"/>
      <c r="AC50" s="33"/>
      <c r="AD50" s="33"/>
      <c r="AE50" s="33"/>
      <c r="AF50" s="33"/>
      <c r="AG50" s="33"/>
      <c r="AH50" s="33"/>
      <c r="AI50" s="33" t="s">
        <v>50</v>
      </c>
      <c r="AJ50" s="331">
        <v>44917</v>
      </c>
      <c r="AK50" s="288"/>
    </row>
    <row r="51" spans="5:38">
      <c r="E51" s="33" t="s">
        <v>245</v>
      </c>
      <c r="F51" s="79">
        <v>44916</v>
      </c>
      <c r="G51" s="33">
        <v>287985</v>
      </c>
      <c r="H51" s="33" t="s">
        <v>2534</v>
      </c>
      <c r="I51" s="33" t="s">
        <v>924</v>
      </c>
      <c r="J51" s="33" t="s">
        <v>394</v>
      </c>
      <c r="K51" s="288"/>
      <c r="L51" s="288"/>
      <c r="M51" s="288"/>
      <c r="N51" s="288"/>
      <c r="O51" s="288"/>
      <c r="P51" s="288"/>
      <c r="Q51" s="288"/>
      <c r="R51" s="288"/>
      <c r="S51" s="288"/>
      <c r="T51" s="288"/>
      <c r="U51" s="288"/>
      <c r="V51" s="33"/>
      <c r="W51" s="33"/>
      <c r="X51" s="33" t="s">
        <v>1466</v>
      </c>
      <c r="Y51" s="33"/>
      <c r="Z51" s="33"/>
      <c r="AA51" s="33"/>
      <c r="AB51" s="33"/>
      <c r="AC51" s="33"/>
      <c r="AD51" s="33"/>
      <c r="AE51" s="33"/>
      <c r="AF51" s="33"/>
      <c r="AG51" s="33"/>
      <c r="AH51" s="33"/>
      <c r="AI51" s="33" t="s">
        <v>50</v>
      </c>
      <c r="AJ51" s="331">
        <v>44917</v>
      </c>
      <c r="AK51" s="288"/>
    </row>
    <row r="52" spans="5:38">
      <c r="E52" s="33" t="s">
        <v>2858</v>
      </c>
      <c r="F52" s="79">
        <v>44916</v>
      </c>
      <c r="G52" s="33">
        <v>288047</v>
      </c>
      <c r="H52" s="33" t="s">
        <v>2898</v>
      </c>
      <c r="I52" s="33" t="s">
        <v>2899</v>
      </c>
      <c r="J52" s="33" t="s">
        <v>394</v>
      </c>
      <c r="K52" s="288"/>
      <c r="L52" s="288"/>
      <c r="M52" s="288"/>
      <c r="N52" s="288"/>
      <c r="O52" s="288"/>
      <c r="P52" s="288"/>
      <c r="Q52" s="288"/>
      <c r="R52" s="288"/>
      <c r="S52" s="288"/>
      <c r="T52" s="288"/>
      <c r="U52" s="288"/>
      <c r="V52" s="33"/>
      <c r="W52" s="33"/>
      <c r="X52" s="33" t="s">
        <v>1466</v>
      </c>
      <c r="Y52" s="33"/>
      <c r="Z52" s="33"/>
      <c r="AA52" s="33"/>
      <c r="AB52" s="33"/>
      <c r="AC52" s="33"/>
      <c r="AD52" s="33"/>
      <c r="AE52" s="33"/>
      <c r="AF52" s="33"/>
      <c r="AG52" s="33"/>
      <c r="AH52" s="33"/>
      <c r="AI52" s="33" t="s">
        <v>50</v>
      </c>
      <c r="AJ52" s="331">
        <v>44917</v>
      </c>
      <c r="AK52" s="288"/>
    </row>
    <row r="53" spans="5:38">
      <c r="E53" s="33" t="s">
        <v>2858</v>
      </c>
      <c r="F53" s="79">
        <v>44916</v>
      </c>
      <c r="G53" s="33">
        <v>288034</v>
      </c>
      <c r="H53" s="33" t="s">
        <v>373</v>
      </c>
      <c r="I53" s="33" t="s">
        <v>2900</v>
      </c>
      <c r="J53" s="33" t="s">
        <v>394</v>
      </c>
      <c r="K53" s="288"/>
      <c r="L53" s="288"/>
      <c r="M53" s="288"/>
      <c r="N53" s="288"/>
      <c r="O53" s="288"/>
      <c r="P53" s="288"/>
      <c r="Q53" s="288"/>
      <c r="R53" s="288"/>
      <c r="S53" s="288"/>
      <c r="T53" s="288"/>
      <c r="U53" s="288"/>
      <c r="V53" s="33"/>
      <c r="W53" s="33"/>
      <c r="X53" s="33" t="s">
        <v>1466</v>
      </c>
      <c r="Y53" s="33" t="s">
        <v>394</v>
      </c>
      <c r="Z53" s="33"/>
      <c r="AA53" s="33"/>
      <c r="AB53" s="33"/>
      <c r="AC53" s="33"/>
      <c r="AD53" s="33"/>
      <c r="AE53" s="33"/>
      <c r="AF53" s="33"/>
      <c r="AG53" s="33"/>
      <c r="AH53" s="33"/>
      <c r="AI53" s="33" t="s">
        <v>50</v>
      </c>
      <c r="AJ53" s="331">
        <v>44921</v>
      </c>
      <c r="AK53" s="288"/>
    </row>
    <row r="54" spans="5:38">
      <c r="E54" s="33" t="s">
        <v>2858</v>
      </c>
      <c r="F54" s="79">
        <v>44916</v>
      </c>
      <c r="G54" s="33">
        <v>288073</v>
      </c>
      <c r="H54" s="33" t="s">
        <v>2853</v>
      </c>
      <c r="I54" s="33" t="s">
        <v>440</v>
      </c>
      <c r="J54" s="33" t="s">
        <v>394</v>
      </c>
      <c r="K54" s="288"/>
      <c r="L54" s="288"/>
      <c r="M54" s="288"/>
      <c r="N54" s="288"/>
      <c r="O54" s="288"/>
      <c r="P54" s="288"/>
      <c r="Q54" s="288"/>
      <c r="R54" s="288"/>
      <c r="S54" s="288"/>
      <c r="T54" s="288"/>
      <c r="U54" s="288"/>
      <c r="V54" s="33"/>
      <c r="W54" s="33"/>
      <c r="X54" s="33" t="s">
        <v>394</v>
      </c>
      <c r="Y54" s="33" t="s">
        <v>1974</v>
      </c>
      <c r="Z54" s="33"/>
      <c r="AA54" s="33"/>
      <c r="AB54" s="33"/>
      <c r="AC54" s="33" t="s">
        <v>2934</v>
      </c>
      <c r="AD54" s="33"/>
      <c r="AE54" s="33"/>
      <c r="AF54" s="33"/>
      <c r="AG54" s="33"/>
      <c r="AH54" s="33"/>
      <c r="AI54" s="33" t="s">
        <v>2933</v>
      </c>
      <c r="AJ54" s="79" t="s">
        <v>2935</v>
      </c>
      <c r="AK54" s="288"/>
    </row>
    <row r="55" spans="5:38">
      <c r="E55" s="33" t="s">
        <v>59</v>
      </c>
      <c r="F55" s="79">
        <v>44916</v>
      </c>
      <c r="G55" s="33">
        <v>287819</v>
      </c>
      <c r="H55" s="33" t="s">
        <v>2876</v>
      </c>
      <c r="I55" s="33" t="s">
        <v>440</v>
      </c>
      <c r="J55" s="33" t="s">
        <v>394</v>
      </c>
      <c r="K55" s="288"/>
      <c r="L55" s="288"/>
      <c r="M55" s="288"/>
      <c r="N55" s="288"/>
      <c r="O55" s="288"/>
      <c r="P55" s="288"/>
      <c r="Q55" s="288"/>
      <c r="R55" s="288"/>
      <c r="S55" s="288"/>
      <c r="T55" s="288"/>
      <c r="U55" s="288"/>
      <c r="V55" s="33"/>
      <c r="W55" s="33"/>
      <c r="X55" s="33" t="s">
        <v>2062</v>
      </c>
      <c r="Y55" s="33"/>
      <c r="Z55" s="33"/>
      <c r="AA55" s="33"/>
      <c r="AB55" s="33"/>
      <c r="AC55" s="33"/>
      <c r="AD55" s="33"/>
      <c r="AE55" s="33"/>
      <c r="AF55" s="33"/>
      <c r="AG55" s="33"/>
      <c r="AH55" s="33"/>
      <c r="AI55" s="33" t="s">
        <v>50</v>
      </c>
      <c r="AJ55" s="331"/>
      <c r="AK55" s="288"/>
    </row>
    <row r="56" spans="5:38">
      <c r="E56" s="33" t="s">
        <v>59</v>
      </c>
      <c r="F56" s="79">
        <v>44916</v>
      </c>
      <c r="G56" s="33">
        <v>287844</v>
      </c>
      <c r="H56" s="33" t="s">
        <v>2874</v>
      </c>
      <c r="I56" s="33" t="s">
        <v>440</v>
      </c>
      <c r="J56" s="33" t="s">
        <v>394</v>
      </c>
      <c r="K56" s="288"/>
      <c r="L56" s="288"/>
      <c r="M56" s="288"/>
      <c r="N56" s="288"/>
      <c r="O56" s="288"/>
      <c r="P56" s="288"/>
      <c r="Q56" s="288"/>
      <c r="R56" s="288"/>
      <c r="S56" s="288"/>
      <c r="T56" s="288"/>
      <c r="U56" s="288"/>
      <c r="V56" s="33"/>
      <c r="W56" s="33"/>
      <c r="X56" s="33" t="s">
        <v>2062</v>
      </c>
      <c r="Y56" s="33"/>
      <c r="Z56" s="33"/>
      <c r="AA56" s="33"/>
      <c r="AB56" s="33"/>
      <c r="AC56" s="33"/>
      <c r="AD56" s="33"/>
      <c r="AE56" s="33"/>
      <c r="AF56" s="33"/>
      <c r="AG56" s="33"/>
      <c r="AH56" s="33"/>
      <c r="AI56" s="33" t="s">
        <v>50</v>
      </c>
      <c r="AJ56" s="331">
        <v>44923</v>
      </c>
      <c r="AK56" s="288"/>
    </row>
    <row r="57" spans="5:38">
      <c r="E57" s="33" t="s">
        <v>2858</v>
      </c>
      <c r="F57" s="79">
        <v>44917</v>
      </c>
      <c r="G57" s="33">
        <v>288132</v>
      </c>
      <c r="H57" s="33" t="s">
        <v>2903</v>
      </c>
      <c r="I57" s="33" t="s">
        <v>440</v>
      </c>
      <c r="J57" s="33" t="s">
        <v>394</v>
      </c>
      <c r="K57" s="288"/>
      <c r="L57" s="288"/>
      <c r="M57" s="288"/>
      <c r="N57" s="288"/>
      <c r="O57" s="288"/>
      <c r="P57" s="288"/>
      <c r="Q57" s="288"/>
      <c r="R57" s="288"/>
      <c r="S57" s="288"/>
      <c r="T57" s="288"/>
      <c r="U57" s="288"/>
      <c r="V57" s="33"/>
      <c r="W57" s="33"/>
      <c r="X57" s="33"/>
      <c r="Y57" s="33" t="s">
        <v>2904</v>
      </c>
      <c r="Z57" s="33"/>
      <c r="AA57" s="33"/>
      <c r="AB57" s="33"/>
      <c r="AC57" s="33" t="s">
        <v>50</v>
      </c>
      <c r="AD57" s="33"/>
      <c r="AE57" s="33"/>
      <c r="AF57" s="33"/>
      <c r="AG57" s="33"/>
      <c r="AH57" s="33"/>
      <c r="AI57" s="33" t="s">
        <v>50</v>
      </c>
      <c r="AJ57" s="331">
        <v>44921</v>
      </c>
      <c r="AK57" s="288"/>
    </row>
    <row r="58" spans="5:38">
      <c r="E58" s="33" t="s">
        <v>2858</v>
      </c>
      <c r="F58" s="79">
        <v>44917</v>
      </c>
      <c r="G58" s="33">
        <v>288141</v>
      </c>
      <c r="H58" s="33" t="s">
        <v>2874</v>
      </c>
      <c r="I58" s="33" t="s">
        <v>2905</v>
      </c>
      <c r="J58" s="33" t="s">
        <v>394</v>
      </c>
      <c r="K58" s="288"/>
      <c r="L58" s="288"/>
      <c r="M58" s="288"/>
      <c r="N58" s="288"/>
      <c r="O58" s="288"/>
      <c r="P58" s="288"/>
      <c r="Q58" s="288"/>
      <c r="R58" s="288"/>
      <c r="S58" s="288"/>
      <c r="T58" s="288"/>
      <c r="U58" s="288"/>
      <c r="V58" s="33"/>
      <c r="W58" s="33"/>
      <c r="X58" s="33"/>
      <c r="Y58" s="33" t="s">
        <v>394</v>
      </c>
      <c r="Z58" s="33"/>
      <c r="AA58" s="33" t="s">
        <v>1466</v>
      </c>
      <c r="AB58" s="33" t="s">
        <v>394</v>
      </c>
      <c r="AC58" s="33"/>
      <c r="AD58" s="33" t="s">
        <v>2962</v>
      </c>
      <c r="AE58" s="33" t="s">
        <v>394</v>
      </c>
      <c r="AF58" s="33"/>
      <c r="AG58" s="33"/>
      <c r="AH58" s="33"/>
      <c r="AI58" s="33" t="s">
        <v>50</v>
      </c>
      <c r="AJ58" s="331"/>
      <c r="AK58" s="288"/>
    </row>
    <row r="59" spans="5:38">
      <c r="E59" s="33" t="s">
        <v>2858</v>
      </c>
      <c r="F59" s="79">
        <v>44917</v>
      </c>
      <c r="G59" s="33">
        <v>288047</v>
      </c>
      <c r="H59" s="33" t="s">
        <v>2898</v>
      </c>
      <c r="I59" s="33" t="s">
        <v>440</v>
      </c>
      <c r="J59" s="33" t="s">
        <v>394</v>
      </c>
      <c r="K59" s="288"/>
      <c r="L59" s="288"/>
      <c r="M59" s="288"/>
      <c r="N59" s="288"/>
      <c r="O59" s="288"/>
      <c r="P59" s="288"/>
      <c r="Q59" s="288"/>
      <c r="R59" s="288"/>
      <c r="S59" s="288"/>
      <c r="T59" s="288"/>
      <c r="U59" s="288"/>
      <c r="V59" s="33"/>
      <c r="W59" s="33"/>
      <c r="X59" s="33"/>
      <c r="Y59" s="33" t="s">
        <v>394</v>
      </c>
      <c r="Z59" s="33"/>
      <c r="AA59" s="33"/>
      <c r="AB59" s="33"/>
      <c r="AC59" s="33"/>
      <c r="AD59" s="33"/>
      <c r="AE59" s="33"/>
      <c r="AF59" s="33"/>
      <c r="AG59" s="33"/>
      <c r="AH59" s="33"/>
      <c r="AI59" s="33" t="s">
        <v>50</v>
      </c>
      <c r="AJ59" s="331">
        <v>44917</v>
      </c>
      <c r="AK59" s="288"/>
      <c r="AL59" t="s">
        <v>2908</v>
      </c>
    </row>
    <row r="60" spans="5:38">
      <c r="E60" s="33" t="s">
        <v>124</v>
      </c>
      <c r="F60" s="79">
        <v>44917</v>
      </c>
      <c r="G60" s="33">
        <v>288133</v>
      </c>
      <c r="H60" s="33" t="s">
        <v>1581</v>
      </c>
      <c r="I60" s="33" t="s">
        <v>440</v>
      </c>
      <c r="J60" s="33" t="s">
        <v>394</v>
      </c>
      <c r="K60" s="288"/>
      <c r="L60" s="288"/>
      <c r="M60" s="288"/>
      <c r="N60" s="288"/>
      <c r="O60" s="288"/>
      <c r="P60" s="288"/>
      <c r="Q60" s="288"/>
      <c r="R60" s="288"/>
      <c r="S60" s="288"/>
      <c r="T60" s="288"/>
      <c r="U60" s="288"/>
      <c r="V60" s="33"/>
      <c r="W60" s="33"/>
      <c r="X60" s="33"/>
      <c r="Y60" s="33" t="s">
        <v>394</v>
      </c>
      <c r="Z60" s="33"/>
      <c r="AA60" s="33"/>
      <c r="AB60" s="33" t="s">
        <v>2645</v>
      </c>
      <c r="AC60" s="33" t="s">
        <v>1466</v>
      </c>
      <c r="AD60" s="33" t="s">
        <v>2442</v>
      </c>
      <c r="AE60" s="33" t="s">
        <v>2902</v>
      </c>
      <c r="AF60" s="33"/>
      <c r="AG60" s="33"/>
      <c r="AH60" s="33"/>
      <c r="AI60" s="33" t="s">
        <v>50</v>
      </c>
      <c r="AJ60" s="331"/>
      <c r="AK60" s="331"/>
    </row>
    <row r="61" spans="5:38">
      <c r="E61" s="33" t="s">
        <v>2858</v>
      </c>
      <c r="F61" s="79">
        <v>44917</v>
      </c>
      <c r="G61" s="33">
        <v>288257</v>
      </c>
      <c r="H61" s="33" t="s">
        <v>2906</v>
      </c>
      <c r="I61" s="33" t="s">
        <v>2907</v>
      </c>
      <c r="J61" s="33" t="s">
        <v>394</v>
      </c>
      <c r="K61" s="288"/>
      <c r="L61" s="288"/>
      <c r="M61" s="288"/>
      <c r="N61" s="288"/>
      <c r="O61" s="288"/>
      <c r="P61" s="288"/>
      <c r="Q61" s="288"/>
      <c r="R61" s="288"/>
      <c r="S61" s="288"/>
      <c r="T61" s="288"/>
      <c r="U61" s="288"/>
      <c r="V61" s="33"/>
      <c r="W61" s="33"/>
      <c r="X61" s="33"/>
      <c r="Y61" s="33" t="s">
        <v>1466</v>
      </c>
      <c r="Z61" s="33"/>
      <c r="AA61" s="33"/>
      <c r="AB61" s="33"/>
      <c r="AC61" s="33"/>
      <c r="AD61" s="33"/>
      <c r="AE61" s="33"/>
      <c r="AF61" s="692" t="s">
        <v>2963</v>
      </c>
      <c r="AG61" s="33"/>
      <c r="AH61" s="33"/>
      <c r="AI61" s="33" t="s">
        <v>50</v>
      </c>
      <c r="AJ61" s="331">
        <v>44917</v>
      </c>
      <c r="AK61" s="288"/>
    </row>
    <row r="62" spans="5:38">
      <c r="E62" s="33" t="s">
        <v>2858</v>
      </c>
      <c r="F62" s="79">
        <v>44917</v>
      </c>
      <c r="G62" s="33">
        <v>288262</v>
      </c>
      <c r="H62" s="33" t="s">
        <v>2906</v>
      </c>
      <c r="I62" s="33" t="s">
        <v>787</v>
      </c>
      <c r="J62" s="33" t="s">
        <v>394</v>
      </c>
      <c r="K62" s="288"/>
      <c r="L62" s="288"/>
      <c r="M62" s="288"/>
      <c r="N62" s="288"/>
      <c r="O62" s="288"/>
      <c r="P62" s="288"/>
      <c r="Q62" s="288"/>
      <c r="R62" s="288"/>
      <c r="S62" s="288"/>
      <c r="T62" s="288"/>
      <c r="U62" s="288"/>
      <c r="V62" s="33"/>
      <c r="W62" s="33"/>
      <c r="X62" s="33"/>
      <c r="Y62" s="33" t="s">
        <v>1410</v>
      </c>
      <c r="Z62" s="33"/>
      <c r="AA62" s="33"/>
      <c r="AB62" s="33" t="s">
        <v>1466</v>
      </c>
      <c r="AC62" s="33" t="s">
        <v>2938</v>
      </c>
      <c r="AD62" s="33"/>
      <c r="AE62" s="33"/>
      <c r="AF62" s="693"/>
      <c r="AG62" s="33"/>
      <c r="AH62" s="33"/>
      <c r="AI62" s="33" t="s">
        <v>2939</v>
      </c>
      <c r="AJ62" s="331">
        <v>44921</v>
      </c>
      <c r="AK62" s="288"/>
    </row>
    <row r="63" spans="5:38">
      <c r="E63" s="33" t="s">
        <v>2858</v>
      </c>
      <c r="F63" s="79">
        <v>44917</v>
      </c>
      <c r="G63" s="33">
        <v>288283</v>
      </c>
      <c r="H63" s="33" t="s">
        <v>2887</v>
      </c>
      <c r="I63" s="33" t="s">
        <v>1619</v>
      </c>
      <c r="J63" s="33" t="s">
        <v>394</v>
      </c>
      <c r="K63" s="288"/>
      <c r="L63" s="288"/>
      <c r="M63" s="288"/>
      <c r="N63" s="288"/>
      <c r="O63" s="288"/>
      <c r="P63" s="288"/>
      <c r="Q63" s="288"/>
      <c r="R63" s="288"/>
      <c r="S63" s="288"/>
      <c r="T63" s="288"/>
      <c r="U63" s="288"/>
      <c r="V63" s="33"/>
      <c r="W63" s="33"/>
      <c r="X63" s="33"/>
      <c r="Y63" s="33" t="s">
        <v>1466</v>
      </c>
      <c r="Z63" s="33"/>
      <c r="AA63" s="33" t="s">
        <v>50</v>
      </c>
      <c r="AB63" s="33"/>
      <c r="AC63" s="33"/>
      <c r="AD63" s="33"/>
      <c r="AE63" s="33"/>
      <c r="AF63" s="693"/>
      <c r="AG63" s="33"/>
      <c r="AH63" s="33"/>
      <c r="AI63" s="33" t="s">
        <v>50</v>
      </c>
      <c r="AJ63" s="331"/>
      <c r="AK63" s="288"/>
    </row>
    <row r="64" spans="5:38">
      <c r="E64" s="33" t="s">
        <v>2858</v>
      </c>
      <c r="F64" s="79">
        <v>44917</v>
      </c>
      <c r="G64" s="33">
        <v>287942</v>
      </c>
      <c r="H64" s="33" t="s">
        <v>2887</v>
      </c>
      <c r="I64" s="33" t="s">
        <v>440</v>
      </c>
      <c r="J64" s="33" t="s">
        <v>394</v>
      </c>
      <c r="K64" s="33"/>
      <c r="L64" s="33"/>
      <c r="M64" s="33"/>
      <c r="N64" s="33"/>
      <c r="O64" s="33"/>
      <c r="P64" s="33"/>
      <c r="Q64" s="33"/>
      <c r="R64" s="33"/>
      <c r="S64" s="33"/>
      <c r="T64" s="33"/>
      <c r="U64" s="33"/>
      <c r="V64" s="33"/>
      <c r="W64" s="33"/>
      <c r="X64" s="33"/>
      <c r="Y64" s="33" t="s">
        <v>1410</v>
      </c>
      <c r="Z64" s="33" t="s">
        <v>1466</v>
      </c>
      <c r="AA64" s="33"/>
      <c r="AB64" s="33" t="s">
        <v>2920</v>
      </c>
      <c r="AC64" s="33"/>
      <c r="AD64" s="33"/>
      <c r="AE64" s="33"/>
      <c r="AF64" s="693"/>
      <c r="AG64" s="33"/>
      <c r="AH64" s="33"/>
      <c r="AI64" s="33" t="s">
        <v>50</v>
      </c>
      <c r="AJ64" s="331">
        <v>44921</v>
      </c>
      <c r="AK64" s="288"/>
      <c r="AL64" t="s">
        <v>2915</v>
      </c>
    </row>
    <row r="65" spans="5:38">
      <c r="E65" s="33" t="s">
        <v>245</v>
      </c>
      <c r="F65" s="79">
        <v>44918</v>
      </c>
      <c r="G65" s="33">
        <v>288448</v>
      </c>
      <c r="H65" s="33" t="s">
        <v>2909</v>
      </c>
      <c r="I65" s="33" t="s">
        <v>1135</v>
      </c>
      <c r="J65" s="33" t="s">
        <v>394</v>
      </c>
      <c r="K65" s="288"/>
      <c r="L65" s="288"/>
      <c r="M65" s="288"/>
      <c r="N65" s="288"/>
      <c r="O65" s="288"/>
      <c r="P65" s="288"/>
      <c r="Q65" s="288"/>
      <c r="R65" s="288"/>
      <c r="S65" s="288"/>
      <c r="T65" s="288"/>
      <c r="U65" s="288"/>
      <c r="V65" s="33"/>
      <c r="W65" s="33"/>
      <c r="X65" s="33"/>
      <c r="Y65" s="33"/>
      <c r="Z65" s="33" t="s">
        <v>2507</v>
      </c>
      <c r="AA65" s="33"/>
      <c r="AB65" s="33" t="s">
        <v>394</v>
      </c>
      <c r="AC65" s="33"/>
      <c r="AD65" s="33"/>
      <c r="AE65" s="33"/>
      <c r="AF65" s="693"/>
      <c r="AG65" s="33"/>
      <c r="AH65" s="33"/>
      <c r="AI65" s="33" t="s">
        <v>50</v>
      </c>
      <c r="AJ65" s="331">
        <v>44922</v>
      </c>
      <c r="AK65" s="288"/>
    </row>
    <row r="66" spans="5:38">
      <c r="E66" s="33" t="s">
        <v>2858</v>
      </c>
      <c r="F66" s="79">
        <v>44918</v>
      </c>
      <c r="G66" s="33">
        <v>288301</v>
      </c>
      <c r="H66" s="33" t="s">
        <v>2910</v>
      </c>
      <c r="I66" s="33" t="s">
        <v>2911</v>
      </c>
      <c r="J66" s="33" t="s">
        <v>394</v>
      </c>
      <c r="K66" s="288"/>
      <c r="L66" s="288"/>
      <c r="M66" s="288"/>
      <c r="N66" s="288"/>
      <c r="O66" s="288"/>
      <c r="P66" s="288"/>
      <c r="Q66" s="288"/>
      <c r="R66" s="288"/>
      <c r="S66" s="288"/>
      <c r="T66" s="288"/>
      <c r="U66" s="288"/>
      <c r="V66" s="33"/>
      <c r="W66" s="33"/>
      <c r="X66" s="33"/>
      <c r="Y66" s="33"/>
      <c r="Z66" s="33" t="s">
        <v>394</v>
      </c>
      <c r="AA66" s="33"/>
      <c r="AB66" s="33" t="s">
        <v>1466</v>
      </c>
      <c r="AC66" s="33"/>
      <c r="AD66" s="33"/>
      <c r="AE66" s="33" t="s">
        <v>50</v>
      </c>
      <c r="AF66" s="693"/>
      <c r="AG66" s="33"/>
      <c r="AH66" s="33"/>
      <c r="AI66" s="33" t="s">
        <v>50</v>
      </c>
      <c r="AJ66" s="331">
        <v>44923</v>
      </c>
      <c r="AK66" s="288"/>
    </row>
    <row r="67" spans="5:38">
      <c r="E67" s="33" t="s">
        <v>2858</v>
      </c>
      <c r="F67" s="79">
        <v>44918</v>
      </c>
      <c r="G67" s="33">
        <v>288360</v>
      </c>
      <c r="H67" s="33" t="s">
        <v>2853</v>
      </c>
      <c r="I67" s="33" t="s">
        <v>2247</v>
      </c>
      <c r="J67" s="33" t="s">
        <v>394</v>
      </c>
      <c r="K67" s="288"/>
      <c r="L67" s="288"/>
      <c r="M67" s="288"/>
      <c r="N67" s="288"/>
      <c r="O67" s="288"/>
      <c r="P67" s="288"/>
      <c r="Q67" s="288"/>
      <c r="R67" s="288"/>
      <c r="S67" s="288"/>
      <c r="T67" s="288"/>
      <c r="U67" s="288"/>
      <c r="V67" s="33"/>
      <c r="W67" s="33"/>
      <c r="X67" s="33"/>
      <c r="Y67" s="33"/>
      <c r="Z67" s="33" t="s">
        <v>1466</v>
      </c>
      <c r="AA67" s="33" t="s">
        <v>50</v>
      </c>
      <c r="AB67" s="33"/>
      <c r="AC67" s="33"/>
      <c r="AD67" s="33"/>
      <c r="AE67" s="33"/>
      <c r="AF67" s="693"/>
      <c r="AG67" s="33"/>
      <c r="AH67" s="33"/>
      <c r="AI67" s="33" t="s">
        <v>50</v>
      </c>
      <c r="AJ67" s="331"/>
      <c r="AK67" s="288"/>
    </row>
    <row r="68" spans="5:38">
      <c r="E68" s="33" t="s">
        <v>2858</v>
      </c>
      <c r="F68" s="79">
        <v>44918</v>
      </c>
      <c r="G68" s="33">
        <v>288367</v>
      </c>
      <c r="H68" s="33" t="s">
        <v>2912</v>
      </c>
      <c r="I68" s="33" t="s">
        <v>2899</v>
      </c>
      <c r="J68" s="33" t="s">
        <v>394</v>
      </c>
      <c r="K68" s="288"/>
      <c r="L68" s="288"/>
      <c r="M68" s="288"/>
      <c r="N68" s="288"/>
      <c r="O68" s="288"/>
      <c r="P68" s="288"/>
      <c r="Q68" s="288"/>
      <c r="R68" s="288"/>
      <c r="S68" s="288"/>
      <c r="T68" s="288"/>
      <c r="U68" s="288"/>
      <c r="V68" s="33"/>
      <c r="W68" s="33"/>
      <c r="X68" s="33"/>
      <c r="Y68" s="33"/>
      <c r="Z68" s="33" t="s">
        <v>1466</v>
      </c>
      <c r="AA68" s="33"/>
      <c r="AB68" s="33"/>
      <c r="AC68" s="33"/>
      <c r="AD68" s="33" t="s">
        <v>2526</v>
      </c>
      <c r="AE68" s="33" t="s">
        <v>50</v>
      </c>
      <c r="AF68" s="693"/>
      <c r="AG68" s="33"/>
      <c r="AH68" s="33"/>
      <c r="AI68" s="33" t="s">
        <v>50</v>
      </c>
      <c r="AJ68" s="331">
        <v>44923</v>
      </c>
      <c r="AK68" s="288"/>
    </row>
    <row r="69" spans="5:38">
      <c r="E69" s="33" t="s">
        <v>2858</v>
      </c>
      <c r="F69" s="79">
        <v>44918</v>
      </c>
      <c r="G69" s="33">
        <v>288433</v>
      </c>
      <c r="H69" s="33" t="s">
        <v>2913</v>
      </c>
      <c r="I69" s="33" t="s">
        <v>2914</v>
      </c>
      <c r="J69" s="33" t="s">
        <v>394</v>
      </c>
      <c r="K69" s="288"/>
      <c r="L69" s="288"/>
      <c r="M69" s="288"/>
      <c r="N69" s="288"/>
      <c r="O69" s="288"/>
      <c r="P69" s="288"/>
      <c r="Q69" s="288"/>
      <c r="R69" s="288"/>
      <c r="S69" s="288"/>
      <c r="T69" s="288"/>
      <c r="U69" s="288"/>
      <c r="V69" s="33"/>
      <c r="W69" s="33"/>
      <c r="X69" s="33"/>
      <c r="Y69" s="33"/>
      <c r="Z69" s="33" t="s">
        <v>1466</v>
      </c>
      <c r="AA69" s="33" t="s">
        <v>50</v>
      </c>
      <c r="AB69" s="33"/>
      <c r="AC69" s="33"/>
      <c r="AD69" s="33"/>
      <c r="AE69" s="33"/>
      <c r="AF69" s="693"/>
      <c r="AG69" s="33"/>
      <c r="AH69" s="33"/>
      <c r="AI69" s="33" t="s">
        <v>50</v>
      </c>
      <c r="AJ69" s="331"/>
      <c r="AK69" s="288"/>
    </row>
    <row r="70" spans="5:38">
      <c r="E70" s="33" t="s">
        <v>2858</v>
      </c>
      <c r="F70" s="79">
        <v>44918</v>
      </c>
      <c r="G70" s="33">
        <v>288479</v>
      </c>
      <c r="H70" s="33" t="s">
        <v>1929</v>
      </c>
      <c r="I70" s="33" t="s">
        <v>2899</v>
      </c>
      <c r="J70" s="33" t="s">
        <v>394</v>
      </c>
      <c r="K70" s="288"/>
      <c r="L70" s="288"/>
      <c r="M70" s="288"/>
      <c r="N70" s="288"/>
      <c r="O70" s="288"/>
      <c r="P70" s="288"/>
      <c r="Q70" s="288"/>
      <c r="R70" s="288"/>
      <c r="S70" s="288"/>
      <c r="T70" s="288"/>
      <c r="U70" s="288"/>
      <c r="V70" s="33"/>
      <c r="W70" s="33"/>
      <c r="X70" s="33"/>
      <c r="Y70" s="33"/>
      <c r="Z70" s="33" t="s">
        <v>1466</v>
      </c>
      <c r="AA70" s="33" t="s">
        <v>50</v>
      </c>
      <c r="AB70" s="33"/>
      <c r="AC70" s="33"/>
      <c r="AD70" s="33"/>
      <c r="AE70" s="33"/>
      <c r="AF70" s="693"/>
      <c r="AG70" s="33"/>
      <c r="AH70" s="33"/>
      <c r="AI70" s="33" t="s">
        <v>50</v>
      </c>
      <c r="AJ70" s="331"/>
      <c r="AK70" s="288"/>
    </row>
    <row r="71" spans="5:38">
      <c r="E71" s="33" t="s">
        <v>59</v>
      </c>
      <c r="F71" s="79">
        <v>44918</v>
      </c>
      <c r="G71" s="33">
        <v>288577</v>
      </c>
      <c r="H71" s="33" t="s">
        <v>2916</v>
      </c>
      <c r="I71" s="33" t="s">
        <v>2258</v>
      </c>
      <c r="J71" s="33" t="s">
        <v>394</v>
      </c>
      <c r="K71" s="288"/>
      <c r="L71" s="288"/>
      <c r="M71" s="288"/>
      <c r="N71" s="288"/>
      <c r="O71" s="288"/>
      <c r="P71" s="288"/>
      <c r="Q71" s="288"/>
      <c r="R71" s="288"/>
      <c r="S71" s="288"/>
      <c r="T71" s="288"/>
      <c r="U71" s="288"/>
      <c r="V71" s="33"/>
      <c r="W71" s="33"/>
      <c r="X71" s="33"/>
      <c r="Y71" s="33"/>
      <c r="Z71" s="33"/>
      <c r="AA71" s="33" t="s">
        <v>1466</v>
      </c>
      <c r="AB71" s="33"/>
      <c r="AC71" s="33" t="s">
        <v>50</v>
      </c>
      <c r="AD71" s="33"/>
      <c r="AE71" s="33"/>
      <c r="AF71" s="693"/>
      <c r="AG71" s="33"/>
      <c r="AH71" s="33"/>
      <c r="AI71" s="33" t="s">
        <v>50</v>
      </c>
      <c r="AJ71" s="331">
        <v>44921</v>
      </c>
      <c r="AK71" s="288"/>
    </row>
    <row r="72" spans="5:38">
      <c r="E72" s="33" t="s">
        <v>59</v>
      </c>
      <c r="F72" s="79">
        <v>44918</v>
      </c>
      <c r="G72" s="33">
        <v>288690</v>
      </c>
      <c r="H72" s="33" t="s">
        <v>2866</v>
      </c>
      <c r="I72" s="33" t="s">
        <v>442</v>
      </c>
      <c r="J72" s="33" t="s">
        <v>394</v>
      </c>
      <c r="K72" s="288"/>
      <c r="L72" s="288"/>
      <c r="M72" s="288"/>
      <c r="N72" s="288"/>
      <c r="O72" s="288"/>
      <c r="P72" s="288"/>
      <c r="Q72" s="288"/>
      <c r="R72" s="288"/>
      <c r="S72" s="288"/>
      <c r="T72" s="288"/>
      <c r="U72" s="288"/>
      <c r="V72" s="33"/>
      <c r="W72" s="33"/>
      <c r="X72" s="33"/>
      <c r="Y72" s="33"/>
      <c r="Z72" s="33"/>
      <c r="AA72" s="33" t="s">
        <v>1466</v>
      </c>
      <c r="AB72" s="33" t="s">
        <v>394</v>
      </c>
      <c r="AC72" s="33" t="s">
        <v>2246</v>
      </c>
      <c r="AD72" s="33"/>
      <c r="AE72" s="33"/>
      <c r="AF72" s="693"/>
      <c r="AG72" s="33"/>
      <c r="AH72" s="33"/>
      <c r="AI72" s="33" t="s">
        <v>50</v>
      </c>
      <c r="AJ72" s="331">
        <v>44921</v>
      </c>
      <c r="AK72" s="288"/>
    </row>
    <row r="73" spans="5:38">
      <c r="E73" s="33" t="s">
        <v>59</v>
      </c>
      <c r="F73" s="79">
        <v>44918</v>
      </c>
      <c r="G73" s="33">
        <v>288700</v>
      </c>
      <c r="H73" s="33" t="s">
        <v>2917</v>
      </c>
      <c r="I73" s="33" t="s">
        <v>787</v>
      </c>
      <c r="J73" s="33" t="s">
        <v>394</v>
      </c>
      <c r="K73" s="288"/>
      <c r="L73" s="288"/>
      <c r="M73" s="288"/>
      <c r="N73" s="288"/>
      <c r="O73" s="288"/>
      <c r="P73" s="288"/>
      <c r="Q73" s="288"/>
      <c r="R73" s="288"/>
      <c r="S73" s="288"/>
      <c r="T73" s="288"/>
      <c r="U73" s="288"/>
      <c r="V73" s="33"/>
      <c r="W73" s="33"/>
      <c r="X73" s="33"/>
      <c r="Y73" s="33"/>
      <c r="Z73" s="33"/>
      <c r="AA73" s="33" t="s">
        <v>1466</v>
      </c>
      <c r="AB73" s="33" t="s">
        <v>394</v>
      </c>
      <c r="AC73" s="33"/>
      <c r="AD73" s="33"/>
      <c r="AE73" s="33" t="s">
        <v>1470</v>
      </c>
      <c r="AF73" s="693"/>
      <c r="AG73" s="33"/>
      <c r="AH73" s="33"/>
      <c r="AI73" s="33" t="s">
        <v>50</v>
      </c>
      <c r="AJ73" s="331"/>
      <c r="AK73" s="341">
        <v>44885</v>
      </c>
    </row>
    <row r="74" spans="5:38">
      <c r="E74" s="33" t="s">
        <v>59</v>
      </c>
      <c r="F74" s="79">
        <v>44920</v>
      </c>
      <c r="G74" s="33">
        <v>288620</v>
      </c>
      <c r="H74" s="33" t="s">
        <v>2887</v>
      </c>
      <c r="I74" s="33" t="s">
        <v>2247</v>
      </c>
      <c r="J74" s="33" t="s">
        <v>394</v>
      </c>
      <c r="K74" s="288"/>
      <c r="L74" s="288"/>
      <c r="M74" s="288"/>
      <c r="N74" s="288"/>
      <c r="O74" s="288"/>
      <c r="P74" s="288"/>
      <c r="Q74" s="288"/>
      <c r="R74" s="288"/>
      <c r="S74" s="288"/>
      <c r="T74" s="288"/>
      <c r="U74" s="288"/>
      <c r="V74" s="33"/>
      <c r="W74" s="33"/>
      <c r="X74" s="33"/>
      <c r="Y74" s="33"/>
      <c r="Z74" s="33"/>
      <c r="AA74" s="33"/>
      <c r="AB74" s="33" t="s">
        <v>2919</v>
      </c>
      <c r="AC74" s="33"/>
      <c r="AD74" s="33"/>
      <c r="AE74" s="33"/>
      <c r="AF74" s="693"/>
      <c r="AG74" s="33"/>
      <c r="AH74" s="33"/>
      <c r="AI74" s="33" t="s">
        <v>50</v>
      </c>
      <c r="AJ74" s="331">
        <v>44921</v>
      </c>
      <c r="AK74" s="288"/>
    </row>
    <row r="75" spans="5:38">
      <c r="E75" s="33" t="s">
        <v>59</v>
      </c>
      <c r="F75" s="79">
        <v>44921</v>
      </c>
      <c r="G75" s="33">
        <v>288858</v>
      </c>
      <c r="H75" s="33" t="s">
        <v>2936</v>
      </c>
      <c r="I75" s="33" t="s">
        <v>2258</v>
      </c>
      <c r="J75" s="33" t="s">
        <v>394</v>
      </c>
      <c r="K75" s="288"/>
      <c r="L75" s="288"/>
      <c r="M75" s="288"/>
      <c r="N75" s="288"/>
      <c r="O75" s="288"/>
      <c r="P75" s="288"/>
      <c r="Q75" s="288"/>
      <c r="R75" s="288"/>
      <c r="S75" s="288"/>
      <c r="T75" s="288"/>
      <c r="U75" s="288"/>
      <c r="V75" s="288"/>
      <c r="W75" s="288"/>
      <c r="X75" s="288"/>
      <c r="Y75" s="288"/>
      <c r="Z75" s="288"/>
      <c r="AA75" s="288"/>
      <c r="AB75" s="288"/>
      <c r="AC75" s="33" t="s">
        <v>2940</v>
      </c>
      <c r="AD75" s="33" t="s">
        <v>1466</v>
      </c>
      <c r="AE75" s="33" t="s">
        <v>2902</v>
      </c>
      <c r="AF75" s="693"/>
      <c r="AG75" s="33"/>
      <c r="AH75" s="33"/>
      <c r="AI75" s="33" t="s">
        <v>50</v>
      </c>
      <c r="AJ75" s="331">
        <v>44923</v>
      </c>
      <c r="AK75" s="288"/>
      <c r="AL75" s="69" t="s">
        <v>2941</v>
      </c>
    </row>
    <row r="76" spans="5:38">
      <c r="E76" s="33" t="s">
        <v>124</v>
      </c>
      <c r="F76" s="79">
        <v>44921</v>
      </c>
      <c r="G76" s="33">
        <v>288881</v>
      </c>
      <c r="H76" s="33" t="s">
        <v>486</v>
      </c>
      <c r="I76" s="33" t="s">
        <v>2894</v>
      </c>
      <c r="J76" s="33" t="s">
        <v>394</v>
      </c>
      <c r="K76" s="288"/>
      <c r="L76" s="288"/>
      <c r="M76" s="288"/>
      <c r="N76" s="288"/>
      <c r="O76" s="288"/>
      <c r="P76" s="288"/>
      <c r="Q76" s="288"/>
      <c r="R76" s="288"/>
      <c r="S76" s="288"/>
      <c r="T76" s="288"/>
      <c r="U76" s="288"/>
      <c r="V76" s="288"/>
      <c r="W76" s="288"/>
      <c r="X76" s="288"/>
      <c r="Y76" s="288"/>
      <c r="Z76" s="288"/>
      <c r="AA76" s="288"/>
      <c r="AB76" s="288"/>
      <c r="AC76" s="33" t="s">
        <v>2937</v>
      </c>
      <c r="AD76" s="33"/>
      <c r="AE76" s="33"/>
      <c r="AF76" s="693"/>
      <c r="AG76" s="33" t="s">
        <v>394</v>
      </c>
      <c r="AH76" s="33"/>
      <c r="AI76" s="33" t="s">
        <v>50</v>
      </c>
      <c r="AJ76" s="331">
        <v>44923</v>
      </c>
      <c r="AK76" s="288"/>
    </row>
    <row r="77" spans="5:38">
      <c r="E77" s="33" t="s">
        <v>59</v>
      </c>
      <c r="F77" s="79">
        <v>44921</v>
      </c>
      <c r="G77" s="33">
        <v>288562</v>
      </c>
      <c r="H77" s="33" t="s">
        <v>2866</v>
      </c>
      <c r="I77" s="33" t="s">
        <v>442</v>
      </c>
      <c r="J77" s="33" t="s">
        <v>394</v>
      </c>
      <c r="K77" s="288"/>
      <c r="L77" s="288"/>
      <c r="M77" s="288"/>
      <c r="N77" s="288"/>
      <c r="O77" s="288"/>
      <c r="P77" s="288"/>
      <c r="Q77" s="288"/>
      <c r="R77" s="288"/>
      <c r="S77" s="288"/>
      <c r="T77" s="288"/>
      <c r="U77" s="288"/>
      <c r="V77" s="288"/>
      <c r="W77" s="288"/>
      <c r="X77" s="288"/>
      <c r="Y77" s="288"/>
      <c r="Z77" s="288"/>
      <c r="AA77" s="288"/>
      <c r="AB77" s="288"/>
      <c r="AC77" s="33" t="s">
        <v>1466</v>
      </c>
      <c r="AD77" s="33"/>
      <c r="AE77" s="33"/>
      <c r="AF77" s="693"/>
      <c r="AG77" s="33"/>
      <c r="AH77" s="33"/>
      <c r="AI77" s="33" t="s">
        <v>50</v>
      </c>
      <c r="AJ77" s="331">
        <v>44921</v>
      </c>
      <c r="AK77" s="288"/>
    </row>
    <row r="78" spans="5:38">
      <c r="E78" s="33" t="s">
        <v>833</v>
      </c>
      <c r="F78" s="79">
        <v>44922</v>
      </c>
      <c r="G78" s="33">
        <v>288800</v>
      </c>
      <c r="H78" s="33" t="s">
        <v>1964</v>
      </c>
      <c r="I78" s="33" t="s">
        <v>787</v>
      </c>
      <c r="J78" s="33" t="s">
        <v>394</v>
      </c>
      <c r="K78" s="288"/>
      <c r="L78" s="288"/>
      <c r="M78" s="288"/>
      <c r="N78" s="288"/>
      <c r="O78" s="288"/>
      <c r="P78" s="288"/>
      <c r="Q78" s="288"/>
      <c r="R78" s="288"/>
      <c r="S78" s="288"/>
      <c r="T78" s="288"/>
      <c r="U78" s="288"/>
      <c r="V78" s="288"/>
      <c r="W78" s="288"/>
      <c r="X78" s="288"/>
      <c r="Y78" s="288"/>
      <c r="Z78" s="288"/>
      <c r="AA78" s="288"/>
      <c r="AB78" s="288"/>
      <c r="AC78" s="33"/>
      <c r="AD78" s="33" t="s">
        <v>1466</v>
      </c>
      <c r="AE78" s="33" t="s">
        <v>394</v>
      </c>
      <c r="AF78" s="693"/>
      <c r="AG78" s="33" t="s">
        <v>2674</v>
      </c>
      <c r="AH78" s="33" t="s">
        <v>1466</v>
      </c>
      <c r="AI78" s="31" t="s">
        <v>49</v>
      </c>
      <c r="AJ78" s="331"/>
      <c r="AK78" s="288"/>
    </row>
    <row r="79" spans="5:38">
      <c r="E79" s="33" t="s">
        <v>59</v>
      </c>
      <c r="F79" s="79">
        <v>44922</v>
      </c>
      <c r="G79" s="33">
        <v>289186</v>
      </c>
      <c r="H79" s="33" t="s">
        <v>2942</v>
      </c>
      <c r="I79" s="33" t="s">
        <v>440</v>
      </c>
      <c r="J79" s="33" t="s">
        <v>394</v>
      </c>
      <c r="K79" s="288"/>
      <c r="L79" s="288"/>
      <c r="M79" s="288"/>
      <c r="N79" s="288"/>
      <c r="O79" s="288"/>
      <c r="P79" s="288"/>
      <c r="Q79" s="288"/>
      <c r="R79" s="288"/>
      <c r="S79" s="288"/>
      <c r="T79" s="288"/>
      <c r="U79" s="288"/>
      <c r="V79" s="288"/>
      <c r="W79" s="288"/>
      <c r="X79" s="288"/>
      <c r="Y79" s="288"/>
      <c r="Z79" s="288"/>
      <c r="AA79" s="288"/>
      <c r="AB79" s="288"/>
      <c r="AC79" s="33"/>
      <c r="AD79" s="33" t="s">
        <v>2674</v>
      </c>
      <c r="AE79" s="33" t="s">
        <v>394</v>
      </c>
      <c r="AF79" s="693"/>
      <c r="AG79" s="33" t="s">
        <v>2964</v>
      </c>
      <c r="AH79" s="33"/>
      <c r="AI79" s="31" t="s">
        <v>49</v>
      </c>
      <c r="AJ79" s="331"/>
      <c r="AK79" s="288"/>
    </row>
    <row r="80" spans="5:38">
      <c r="E80" s="33" t="s">
        <v>59</v>
      </c>
      <c r="F80" s="79">
        <v>44922</v>
      </c>
      <c r="G80" s="33">
        <v>289361</v>
      </c>
      <c r="H80" s="33" t="s">
        <v>404</v>
      </c>
      <c r="I80" s="33" t="s">
        <v>440</v>
      </c>
      <c r="J80" s="33" t="s">
        <v>394</v>
      </c>
      <c r="K80" s="288"/>
      <c r="L80" s="288"/>
      <c r="M80" s="288"/>
      <c r="N80" s="288"/>
      <c r="O80" s="288"/>
      <c r="P80" s="288"/>
      <c r="Q80" s="288"/>
      <c r="R80" s="288"/>
      <c r="S80" s="288"/>
      <c r="T80" s="288"/>
      <c r="U80" s="288"/>
      <c r="V80" s="288"/>
      <c r="W80" s="288"/>
      <c r="X80" s="288"/>
      <c r="Y80" s="288"/>
      <c r="Z80" s="288"/>
      <c r="AA80" s="288"/>
      <c r="AB80" s="288"/>
      <c r="AC80" s="33"/>
      <c r="AD80" s="33" t="s">
        <v>2674</v>
      </c>
      <c r="AE80" s="33" t="s">
        <v>1410</v>
      </c>
      <c r="AF80" s="694"/>
      <c r="AG80" s="33" t="s">
        <v>2964</v>
      </c>
      <c r="AH80" s="33"/>
      <c r="AI80" s="31" t="s">
        <v>49</v>
      </c>
      <c r="AJ80" s="331"/>
      <c r="AK80" s="288"/>
    </row>
    <row r="81" spans="5:37">
      <c r="E81" s="33" t="s">
        <v>59</v>
      </c>
      <c r="F81" s="79">
        <v>44925</v>
      </c>
      <c r="G81" s="33">
        <v>289843</v>
      </c>
      <c r="H81" s="33" t="s">
        <v>2866</v>
      </c>
      <c r="I81" s="33" t="s">
        <v>440</v>
      </c>
      <c r="J81" s="33" t="s">
        <v>394</v>
      </c>
      <c r="K81" s="288"/>
      <c r="L81" s="288"/>
      <c r="M81" s="288"/>
      <c r="N81" s="288"/>
      <c r="O81" s="288"/>
      <c r="P81" s="288"/>
      <c r="Q81" s="288"/>
      <c r="R81" s="288"/>
      <c r="S81" s="288"/>
      <c r="T81" s="288"/>
      <c r="U81" s="288"/>
      <c r="V81" s="288"/>
      <c r="W81" s="288"/>
      <c r="X81" s="288"/>
      <c r="Y81" s="288"/>
      <c r="Z81" s="288"/>
      <c r="AA81" s="288"/>
      <c r="AB81" s="288"/>
      <c r="AC81" s="33"/>
      <c r="AD81" s="33"/>
      <c r="AE81" s="33"/>
      <c r="AF81" s="33"/>
      <c r="AG81" s="33" t="s">
        <v>1466</v>
      </c>
      <c r="AH81" s="33" t="s">
        <v>50</v>
      </c>
      <c r="AI81" s="33" t="s">
        <v>50</v>
      </c>
      <c r="AJ81" s="331"/>
      <c r="AK81" s="288"/>
    </row>
    <row r="82" spans="5:37">
      <c r="E82" s="33" t="s">
        <v>59</v>
      </c>
      <c r="F82" s="79">
        <v>44925</v>
      </c>
      <c r="G82" s="33">
        <v>289694</v>
      </c>
      <c r="H82" s="33" t="s">
        <v>2869</v>
      </c>
      <c r="I82" s="33" t="s">
        <v>442</v>
      </c>
      <c r="J82" s="33" t="s">
        <v>394</v>
      </c>
      <c r="K82" s="288"/>
      <c r="L82" s="288"/>
      <c r="M82" s="288"/>
      <c r="N82" s="288"/>
      <c r="O82" s="288"/>
      <c r="P82" s="288"/>
      <c r="Q82" s="288"/>
      <c r="R82" s="288"/>
      <c r="S82" s="288"/>
      <c r="T82" s="288"/>
      <c r="U82" s="288"/>
      <c r="V82" s="288"/>
      <c r="W82" s="288"/>
      <c r="X82" s="288"/>
      <c r="Y82" s="288"/>
      <c r="Z82" s="288"/>
      <c r="AA82" s="288"/>
      <c r="AB82" s="288"/>
      <c r="AC82" s="33"/>
      <c r="AD82" s="33"/>
      <c r="AE82" s="33"/>
      <c r="AF82" s="33"/>
      <c r="AG82" s="33" t="s">
        <v>2246</v>
      </c>
      <c r="AH82" s="33"/>
      <c r="AI82" s="33" t="s">
        <v>50</v>
      </c>
      <c r="AJ82" s="331"/>
      <c r="AK82" s="288"/>
    </row>
    <row r="83" spans="5:37">
      <c r="E83" s="33" t="s">
        <v>59</v>
      </c>
      <c r="F83" s="79">
        <v>44925</v>
      </c>
      <c r="G83" s="33">
        <v>289992</v>
      </c>
      <c r="H83" s="33" t="s">
        <v>2965</v>
      </c>
      <c r="I83" s="33" t="s">
        <v>1973</v>
      </c>
      <c r="J83" s="33" t="s">
        <v>394</v>
      </c>
      <c r="K83" s="288"/>
      <c r="L83" s="288"/>
      <c r="M83" s="288"/>
      <c r="N83" s="288"/>
      <c r="O83" s="288"/>
      <c r="P83" s="288"/>
      <c r="Q83" s="288"/>
      <c r="R83" s="288"/>
      <c r="S83" s="288"/>
      <c r="T83" s="288"/>
      <c r="U83" s="288"/>
      <c r="V83" s="288"/>
      <c r="W83" s="288"/>
      <c r="X83" s="288"/>
      <c r="Y83" s="288"/>
      <c r="Z83" s="288"/>
      <c r="AA83" s="288"/>
      <c r="AB83" s="288"/>
      <c r="AC83" s="33"/>
      <c r="AD83" s="33"/>
      <c r="AE83" s="33"/>
      <c r="AF83" s="33"/>
      <c r="AG83" s="33" t="s">
        <v>1466</v>
      </c>
      <c r="AH83" s="33" t="s">
        <v>50</v>
      </c>
      <c r="AI83" s="33" t="s">
        <v>50</v>
      </c>
      <c r="AJ83" s="331"/>
      <c r="AK83" s="288"/>
    </row>
    <row r="84" spans="5:37">
      <c r="E84" s="33" t="s">
        <v>59</v>
      </c>
      <c r="F84" s="79">
        <v>44925</v>
      </c>
      <c r="G84" s="33">
        <v>289997</v>
      </c>
      <c r="H84" s="33" t="s">
        <v>404</v>
      </c>
      <c r="I84" s="33" t="s">
        <v>2966</v>
      </c>
      <c r="J84" s="33" t="s">
        <v>394</v>
      </c>
      <c r="K84" s="288"/>
      <c r="L84" s="288"/>
      <c r="M84" s="288"/>
      <c r="N84" s="288"/>
      <c r="O84" s="288"/>
      <c r="P84" s="288"/>
      <c r="Q84" s="288"/>
      <c r="R84" s="288"/>
      <c r="S84" s="288"/>
      <c r="T84" s="288"/>
      <c r="U84" s="288"/>
      <c r="V84" s="288"/>
      <c r="W84" s="288"/>
      <c r="X84" s="288"/>
      <c r="Y84" s="288"/>
      <c r="Z84" s="288"/>
      <c r="AA84" s="288"/>
      <c r="AB84" s="288"/>
      <c r="AC84" s="33"/>
      <c r="AD84" s="33"/>
      <c r="AE84" s="33"/>
      <c r="AF84" s="33"/>
      <c r="AG84" s="33" t="s">
        <v>1466</v>
      </c>
      <c r="AH84" s="33" t="s">
        <v>394</v>
      </c>
      <c r="AI84" s="31" t="s">
        <v>49</v>
      </c>
      <c r="AJ84" s="331"/>
      <c r="AK84" s="288"/>
    </row>
    <row r="85" spans="5:37">
      <c r="E85" s="33" t="s">
        <v>59</v>
      </c>
      <c r="F85" s="79">
        <v>44926</v>
      </c>
      <c r="G85" s="33">
        <v>289994</v>
      </c>
      <c r="H85" s="33" t="s">
        <v>2967</v>
      </c>
      <c r="I85" s="33" t="s">
        <v>1645</v>
      </c>
      <c r="J85" s="33" t="s">
        <v>394</v>
      </c>
      <c r="K85" s="288"/>
      <c r="L85" s="288"/>
      <c r="M85" s="288"/>
      <c r="N85" s="288"/>
      <c r="O85" s="288"/>
      <c r="P85" s="288"/>
      <c r="Q85" s="288"/>
      <c r="R85" s="288"/>
      <c r="S85" s="288"/>
      <c r="T85" s="288"/>
      <c r="U85" s="288"/>
      <c r="V85" s="288"/>
      <c r="W85" s="288"/>
      <c r="X85" s="288"/>
      <c r="Y85" s="288"/>
      <c r="Z85" s="288"/>
      <c r="AA85" s="288"/>
      <c r="AB85" s="288"/>
      <c r="AC85" s="33"/>
      <c r="AD85" s="33"/>
      <c r="AE85" s="33"/>
      <c r="AF85" s="33"/>
      <c r="AG85" s="33"/>
      <c r="AH85" s="33" t="s">
        <v>2406</v>
      </c>
      <c r="AI85" s="31" t="s">
        <v>49</v>
      </c>
      <c r="AJ85" s="331"/>
      <c r="AK85" s="288"/>
    </row>
    <row r="86" spans="5:37">
      <c r="E86" s="288"/>
      <c r="F86" s="331"/>
      <c r="G86" s="288"/>
      <c r="H86" s="288"/>
      <c r="I86" s="288"/>
      <c r="J86" s="288"/>
      <c r="K86" s="288"/>
      <c r="L86" s="288"/>
      <c r="M86" s="288"/>
      <c r="N86" s="288"/>
      <c r="O86" s="288"/>
      <c r="P86" s="288"/>
      <c r="Q86" s="288"/>
      <c r="R86" s="288"/>
      <c r="S86" s="288"/>
      <c r="T86" s="288"/>
      <c r="U86" s="288"/>
      <c r="V86" s="288"/>
      <c r="W86" s="288"/>
      <c r="X86" s="288"/>
      <c r="Y86" s="288"/>
      <c r="Z86" s="288"/>
      <c r="AA86" s="288"/>
      <c r="AB86" s="288"/>
      <c r="AC86" s="288"/>
      <c r="AD86" s="288"/>
      <c r="AE86" s="288"/>
      <c r="AF86" s="288"/>
      <c r="AG86" s="288"/>
      <c r="AH86" s="288"/>
      <c r="AI86" s="288"/>
      <c r="AJ86" s="331"/>
      <c r="AK86" s="333"/>
    </row>
    <row r="87" spans="5:37">
      <c r="E87" s="288"/>
      <c r="F87" s="331"/>
      <c r="G87" s="288"/>
      <c r="H87" s="288"/>
      <c r="I87" s="288"/>
      <c r="J87" s="288"/>
      <c r="K87" s="288"/>
      <c r="L87" s="288"/>
      <c r="M87" s="288"/>
      <c r="N87" s="288"/>
      <c r="O87" s="288"/>
      <c r="P87" s="288"/>
      <c r="Q87" s="288"/>
      <c r="R87" s="288"/>
      <c r="S87" s="288"/>
      <c r="T87" s="288"/>
      <c r="U87" s="288"/>
      <c r="V87" s="288"/>
      <c r="W87" s="288"/>
      <c r="X87" s="288"/>
      <c r="Y87" s="288"/>
      <c r="Z87" s="288"/>
      <c r="AA87" s="288"/>
      <c r="AB87" s="288"/>
      <c r="AC87" s="288"/>
      <c r="AD87" s="288"/>
      <c r="AE87" s="288"/>
      <c r="AF87" s="288"/>
      <c r="AG87" s="288"/>
      <c r="AH87" s="288"/>
      <c r="AI87" s="288"/>
      <c r="AJ87" s="331"/>
      <c r="AK87" s="289"/>
    </row>
    <row r="88" spans="5:37">
      <c r="E88" s="288"/>
      <c r="F88" s="331"/>
      <c r="G88" s="288"/>
      <c r="H88" s="288"/>
      <c r="I88" s="288"/>
      <c r="J88" s="288"/>
      <c r="K88" s="288"/>
      <c r="L88" s="288"/>
      <c r="M88" s="288"/>
      <c r="N88" s="288"/>
      <c r="O88" s="288"/>
      <c r="P88" s="288"/>
      <c r="Q88" s="288"/>
      <c r="R88" s="288"/>
      <c r="S88" s="288"/>
      <c r="T88" s="288"/>
      <c r="U88" s="288"/>
      <c r="V88" s="288"/>
      <c r="W88" s="288"/>
      <c r="X88" s="288"/>
      <c r="Y88" s="288"/>
      <c r="Z88" s="288"/>
      <c r="AA88" s="288"/>
      <c r="AB88" s="288"/>
      <c r="AC88" s="288"/>
      <c r="AD88" s="288"/>
      <c r="AE88" s="288"/>
      <c r="AF88" s="288"/>
      <c r="AG88" s="288"/>
      <c r="AH88" s="288"/>
      <c r="AI88" s="288"/>
      <c r="AJ88" s="331"/>
      <c r="AK88" s="289"/>
    </row>
    <row r="89" spans="5:37">
      <c r="E89" s="288"/>
      <c r="F89" s="331"/>
      <c r="G89" s="288"/>
      <c r="H89" s="288"/>
      <c r="I89" s="288"/>
      <c r="J89" s="288"/>
      <c r="K89" s="288"/>
      <c r="L89" s="288"/>
      <c r="M89" s="288"/>
      <c r="N89" s="288"/>
      <c r="O89" s="288"/>
      <c r="P89" s="288"/>
      <c r="Q89" s="288"/>
      <c r="R89" s="288"/>
      <c r="S89" s="288"/>
      <c r="T89" s="288"/>
      <c r="U89" s="288"/>
      <c r="V89" s="288"/>
      <c r="W89" s="288"/>
      <c r="X89" s="288"/>
      <c r="Y89" s="288"/>
      <c r="Z89" s="288"/>
      <c r="AA89" s="288"/>
      <c r="AB89" s="288"/>
      <c r="AC89" s="288"/>
      <c r="AD89" s="288"/>
      <c r="AE89" s="288"/>
      <c r="AF89" s="288"/>
      <c r="AG89" s="288"/>
      <c r="AH89" s="288"/>
      <c r="AI89" s="288"/>
      <c r="AJ89" s="331"/>
      <c r="AK89" s="289"/>
    </row>
    <row r="90" spans="5:37">
      <c r="E90" s="288"/>
      <c r="F90" s="331"/>
      <c r="G90" s="288"/>
      <c r="H90" s="288"/>
      <c r="I90" s="288"/>
      <c r="J90" s="288"/>
      <c r="K90" s="288"/>
      <c r="L90" s="288"/>
      <c r="M90" s="288"/>
      <c r="N90" s="288"/>
      <c r="O90" s="288"/>
      <c r="P90" s="288"/>
      <c r="Q90" s="288"/>
      <c r="R90" s="288"/>
      <c r="S90" s="288"/>
      <c r="T90" s="288"/>
      <c r="U90" s="288"/>
      <c r="V90" s="288"/>
      <c r="W90" s="288"/>
      <c r="X90" s="288"/>
      <c r="Y90" s="288"/>
      <c r="Z90" s="288"/>
      <c r="AA90" s="288"/>
      <c r="AB90" s="288"/>
      <c r="AC90" s="288"/>
      <c r="AD90" s="288"/>
      <c r="AE90" s="288"/>
      <c r="AF90" s="288"/>
      <c r="AG90" s="288"/>
      <c r="AH90" s="288"/>
      <c r="AI90" s="288"/>
      <c r="AJ90" s="331"/>
      <c r="AK90" s="289"/>
    </row>
    <row r="91" spans="5:37">
      <c r="E91" s="288"/>
      <c r="F91" s="331"/>
      <c r="G91" s="288"/>
      <c r="H91" s="288"/>
      <c r="I91" s="288"/>
      <c r="J91" s="288"/>
      <c r="K91" s="288"/>
      <c r="L91" s="288"/>
      <c r="M91" s="288"/>
      <c r="N91" s="288"/>
      <c r="O91" s="288"/>
      <c r="P91" s="288"/>
      <c r="Q91" s="288"/>
      <c r="R91" s="288"/>
      <c r="S91" s="288"/>
      <c r="T91" s="288"/>
      <c r="U91" s="288"/>
      <c r="V91" s="288"/>
      <c r="W91" s="288"/>
      <c r="X91" s="288"/>
      <c r="Y91" s="288"/>
      <c r="Z91" s="288"/>
      <c r="AA91" s="288"/>
      <c r="AB91" s="288"/>
      <c r="AC91" s="288"/>
      <c r="AD91" s="288"/>
      <c r="AE91" s="288"/>
      <c r="AF91" s="288"/>
      <c r="AG91" s="288"/>
      <c r="AH91" s="288"/>
      <c r="AI91" s="288"/>
      <c r="AJ91" s="331"/>
      <c r="AK91" s="289"/>
    </row>
    <row r="92" spans="5:37">
      <c r="E92" s="288"/>
      <c r="F92" s="331"/>
      <c r="G92" s="288"/>
      <c r="H92" s="288"/>
      <c r="I92" s="288"/>
      <c r="J92" s="288"/>
      <c r="K92" s="288"/>
      <c r="L92" s="288"/>
      <c r="M92" s="288"/>
      <c r="N92" s="288"/>
      <c r="O92" s="288"/>
      <c r="P92" s="288"/>
      <c r="Q92" s="288"/>
      <c r="R92" s="288"/>
      <c r="S92" s="288"/>
      <c r="T92" s="288"/>
      <c r="U92" s="288"/>
      <c r="V92" s="288"/>
      <c r="W92" s="288"/>
      <c r="X92" s="288"/>
      <c r="Y92" s="288"/>
      <c r="Z92" s="288"/>
      <c r="AA92" s="288"/>
      <c r="AB92" s="288"/>
      <c r="AC92" s="288"/>
      <c r="AD92" s="288"/>
      <c r="AE92" s="288"/>
      <c r="AF92" s="288"/>
      <c r="AG92" s="288"/>
      <c r="AH92" s="288"/>
      <c r="AI92" s="288"/>
      <c r="AJ92" s="331"/>
      <c r="AK92" s="289"/>
    </row>
    <row r="93" spans="5:37">
      <c r="E93" s="288"/>
      <c r="F93" s="331"/>
      <c r="G93" s="288"/>
      <c r="H93" s="288"/>
      <c r="I93" s="288"/>
      <c r="J93" s="288"/>
      <c r="K93" s="288"/>
      <c r="L93" s="288"/>
      <c r="M93" s="288"/>
      <c r="N93" s="288"/>
      <c r="O93" s="288"/>
      <c r="P93" s="288"/>
      <c r="Q93" s="288"/>
      <c r="R93" s="288"/>
      <c r="S93" s="288"/>
      <c r="T93" s="288"/>
      <c r="U93" s="288"/>
      <c r="V93" s="288"/>
      <c r="W93" s="288"/>
      <c r="X93" s="288"/>
      <c r="Y93" s="288"/>
      <c r="Z93" s="288"/>
      <c r="AA93" s="288"/>
      <c r="AB93" s="288"/>
      <c r="AC93" s="288"/>
      <c r="AD93" s="288"/>
      <c r="AE93" s="288"/>
      <c r="AF93" s="288"/>
      <c r="AG93" s="288"/>
      <c r="AH93" s="288"/>
      <c r="AI93" s="288"/>
      <c r="AJ93" s="331"/>
      <c r="AK93" s="289"/>
    </row>
    <row r="94" spans="5:37">
      <c r="E94" s="288"/>
      <c r="F94" s="331"/>
      <c r="G94" s="288"/>
      <c r="H94" s="288"/>
      <c r="I94" s="288"/>
      <c r="J94" s="288"/>
      <c r="K94" s="288"/>
      <c r="L94" s="288"/>
      <c r="M94" s="288"/>
      <c r="N94" s="288"/>
      <c r="O94" s="288"/>
      <c r="P94" s="288"/>
      <c r="Q94" s="288"/>
      <c r="R94" s="288"/>
      <c r="S94" s="288"/>
      <c r="T94" s="288"/>
      <c r="U94" s="288"/>
      <c r="V94" s="288"/>
      <c r="W94" s="288"/>
      <c r="X94" s="288"/>
      <c r="Y94" s="288"/>
      <c r="Z94" s="288"/>
      <c r="AA94" s="288"/>
      <c r="AB94" s="288"/>
      <c r="AC94" s="288"/>
      <c r="AD94" s="288"/>
      <c r="AE94" s="288"/>
      <c r="AF94" s="288"/>
      <c r="AG94" s="288"/>
      <c r="AH94" s="288"/>
      <c r="AI94" s="288"/>
      <c r="AJ94" s="331"/>
      <c r="AK94" s="289"/>
    </row>
    <row r="95" spans="5:37">
      <c r="E95" s="288"/>
      <c r="F95" s="331"/>
      <c r="G95" s="288"/>
      <c r="H95" s="288"/>
      <c r="I95" s="288"/>
      <c r="J95" s="288"/>
      <c r="K95" s="288"/>
      <c r="L95" s="288"/>
      <c r="M95" s="288"/>
      <c r="N95" s="288"/>
      <c r="O95" s="288"/>
      <c r="P95" s="288"/>
      <c r="Q95" s="288"/>
      <c r="R95" s="288"/>
      <c r="S95" s="288"/>
      <c r="T95" s="288"/>
      <c r="U95" s="288"/>
      <c r="V95" s="288"/>
      <c r="W95" s="288"/>
      <c r="X95" s="288"/>
      <c r="Y95" s="288"/>
      <c r="Z95" s="288"/>
      <c r="AA95" s="288"/>
      <c r="AB95" s="288"/>
      <c r="AC95" s="288"/>
      <c r="AD95" s="288"/>
      <c r="AE95" s="288"/>
      <c r="AF95" s="288"/>
      <c r="AG95" s="288"/>
      <c r="AH95" s="288"/>
      <c r="AI95" s="288"/>
      <c r="AJ95" s="331"/>
      <c r="AK95" s="289"/>
    </row>
    <row r="96" spans="5:37">
      <c r="E96" s="288"/>
      <c r="F96" s="331"/>
      <c r="G96" s="288"/>
      <c r="H96" s="288"/>
      <c r="I96" s="288"/>
      <c r="J96" s="288"/>
      <c r="K96" s="288"/>
      <c r="L96" s="288"/>
      <c r="M96" s="288"/>
      <c r="N96" s="288"/>
      <c r="O96" s="288"/>
      <c r="P96" s="288"/>
      <c r="Q96" s="288"/>
      <c r="R96" s="288"/>
      <c r="S96" s="288"/>
      <c r="T96" s="288"/>
      <c r="U96" s="288"/>
      <c r="V96" s="288"/>
      <c r="W96" s="288"/>
      <c r="X96" s="288"/>
      <c r="Y96" s="288"/>
      <c r="Z96" s="288"/>
      <c r="AA96" s="288"/>
      <c r="AB96" s="288"/>
      <c r="AC96" s="288"/>
      <c r="AD96" s="288"/>
      <c r="AE96" s="288"/>
      <c r="AF96" s="288"/>
      <c r="AG96" s="288"/>
      <c r="AH96" s="288"/>
      <c r="AI96" s="288"/>
      <c r="AJ96" s="331"/>
      <c r="AK96" s="289"/>
    </row>
    <row r="97" spans="4:37">
      <c r="E97" s="288"/>
      <c r="F97" s="331"/>
      <c r="G97" s="288"/>
      <c r="H97" s="288"/>
      <c r="I97" s="288"/>
      <c r="J97" s="288"/>
      <c r="K97" s="288"/>
      <c r="L97" s="288"/>
      <c r="M97" s="288"/>
      <c r="N97" s="288"/>
      <c r="O97" s="288"/>
      <c r="P97" s="288"/>
      <c r="Q97" s="288"/>
      <c r="R97" s="288"/>
      <c r="S97" s="288"/>
      <c r="T97" s="288"/>
      <c r="U97" s="288"/>
      <c r="V97" s="288"/>
      <c r="W97" s="288"/>
      <c r="X97" s="288"/>
      <c r="Y97" s="288"/>
      <c r="Z97" s="288"/>
      <c r="AA97" s="288"/>
      <c r="AB97" s="288"/>
      <c r="AC97" s="288"/>
      <c r="AD97" s="288"/>
      <c r="AE97" s="288"/>
      <c r="AF97" s="288"/>
      <c r="AG97" s="288"/>
      <c r="AH97" s="288"/>
      <c r="AI97" s="288"/>
      <c r="AJ97" s="331"/>
      <c r="AK97" s="289"/>
    </row>
    <row r="98" spans="4:37">
      <c r="E98" s="288"/>
      <c r="F98" s="331"/>
      <c r="G98" s="288"/>
      <c r="H98" s="288"/>
      <c r="I98" s="288"/>
      <c r="J98" s="288"/>
      <c r="K98" s="288"/>
      <c r="L98" s="288"/>
      <c r="M98" s="288"/>
      <c r="N98" s="288"/>
      <c r="O98" s="288"/>
      <c r="P98" s="288"/>
      <c r="Q98" s="288"/>
      <c r="R98" s="288"/>
      <c r="S98" s="288"/>
      <c r="T98" s="288"/>
      <c r="U98" s="288"/>
      <c r="V98" s="288"/>
      <c r="W98" s="288"/>
      <c r="X98" s="288"/>
      <c r="Y98" s="288"/>
      <c r="Z98" s="288"/>
      <c r="AA98" s="288"/>
      <c r="AB98" s="288"/>
      <c r="AC98" s="288"/>
      <c r="AD98" s="288"/>
      <c r="AE98" s="288"/>
      <c r="AF98" s="288"/>
      <c r="AG98" s="288"/>
      <c r="AH98" s="288"/>
      <c r="AI98" s="288"/>
      <c r="AJ98" s="331"/>
      <c r="AK98" s="289"/>
    </row>
    <row r="99" spans="4:37">
      <c r="E99" s="288"/>
      <c r="F99" s="331"/>
      <c r="G99" s="288"/>
      <c r="H99" s="288"/>
      <c r="I99" s="288"/>
      <c r="J99" s="288"/>
      <c r="K99" s="288"/>
      <c r="L99" s="288"/>
      <c r="M99" s="288"/>
      <c r="N99" s="288"/>
      <c r="O99" s="288"/>
      <c r="P99" s="288"/>
      <c r="Q99" s="288"/>
      <c r="R99" s="288"/>
      <c r="S99" s="288"/>
      <c r="T99" s="288"/>
      <c r="U99" s="288"/>
      <c r="V99" s="288"/>
      <c r="W99" s="288"/>
      <c r="X99" s="288"/>
      <c r="Y99" s="288"/>
      <c r="Z99" s="288"/>
      <c r="AA99" s="288"/>
      <c r="AB99" s="288"/>
      <c r="AC99" s="288"/>
      <c r="AD99" s="288"/>
      <c r="AE99" s="288"/>
      <c r="AF99" s="288"/>
      <c r="AG99" s="288"/>
      <c r="AH99" s="288"/>
      <c r="AI99" s="288"/>
      <c r="AJ99" s="334"/>
      <c r="AK99" s="289"/>
    </row>
    <row r="100" spans="4:37">
      <c r="E100" s="288"/>
      <c r="F100" s="331"/>
      <c r="G100" s="288"/>
      <c r="H100" s="288"/>
      <c r="I100" s="288"/>
      <c r="J100" s="288"/>
      <c r="K100" s="288"/>
      <c r="L100" s="288"/>
      <c r="M100" s="288"/>
      <c r="N100" s="288"/>
      <c r="O100" s="288"/>
      <c r="P100" s="288"/>
      <c r="Q100" s="288"/>
      <c r="R100" s="288"/>
      <c r="S100" s="288"/>
      <c r="T100" s="288"/>
      <c r="U100" s="288"/>
      <c r="V100" s="288"/>
      <c r="W100" s="288"/>
      <c r="X100" s="288"/>
      <c r="Y100" s="288"/>
      <c r="Z100" s="288"/>
      <c r="AA100" s="288"/>
      <c r="AB100" s="288"/>
      <c r="AC100" s="288"/>
      <c r="AD100" s="288"/>
      <c r="AE100" s="288"/>
      <c r="AF100" s="288"/>
      <c r="AG100" s="288"/>
      <c r="AH100" s="288"/>
      <c r="AI100" s="288"/>
      <c r="AJ100" s="331"/>
      <c r="AK100" s="289"/>
    </row>
    <row r="101" spans="4:37">
      <c r="E101" s="288"/>
      <c r="F101" s="331"/>
      <c r="G101" s="288"/>
      <c r="H101" s="288"/>
      <c r="I101" s="288"/>
      <c r="J101" s="288"/>
      <c r="K101" s="288"/>
      <c r="L101" s="288"/>
      <c r="M101" s="288"/>
      <c r="N101" s="288"/>
      <c r="O101" s="288"/>
      <c r="P101" s="288"/>
      <c r="Q101" s="288"/>
      <c r="R101" s="288"/>
      <c r="S101" s="288"/>
      <c r="T101" s="288"/>
      <c r="U101" s="288"/>
      <c r="V101" s="288"/>
      <c r="W101" s="288"/>
      <c r="X101" s="288"/>
      <c r="Y101" s="288"/>
      <c r="Z101" s="288"/>
      <c r="AA101" s="288"/>
      <c r="AB101" s="288"/>
      <c r="AC101" s="288"/>
      <c r="AD101" s="288"/>
      <c r="AE101" s="288"/>
      <c r="AF101" s="288"/>
      <c r="AG101" s="288"/>
      <c r="AH101" s="288"/>
      <c r="AI101" s="288"/>
      <c r="AJ101" s="331"/>
      <c r="AK101" s="289"/>
    </row>
    <row r="102" spans="4:37">
      <c r="E102" s="288"/>
      <c r="F102" s="331"/>
      <c r="G102" s="288"/>
      <c r="H102" s="288"/>
      <c r="I102" s="288"/>
      <c r="J102" s="288"/>
      <c r="K102" s="288"/>
      <c r="L102" s="288"/>
      <c r="M102" s="288"/>
      <c r="N102" s="288"/>
      <c r="O102" s="288"/>
      <c r="P102" s="288"/>
      <c r="Q102" s="288"/>
      <c r="R102" s="288"/>
      <c r="S102" s="288"/>
      <c r="T102" s="288"/>
      <c r="U102" s="288"/>
      <c r="V102" s="288"/>
      <c r="W102" s="288"/>
      <c r="X102" s="288"/>
      <c r="Y102" s="288"/>
      <c r="Z102" s="288"/>
      <c r="AA102" s="288"/>
      <c r="AB102" s="288"/>
      <c r="AC102" s="288"/>
      <c r="AD102" s="288"/>
      <c r="AE102" s="288"/>
      <c r="AF102" s="288"/>
      <c r="AG102" s="288"/>
      <c r="AH102" s="288"/>
      <c r="AI102" s="288"/>
      <c r="AJ102" s="331"/>
      <c r="AK102" s="289"/>
    </row>
    <row r="103" spans="4:37">
      <c r="E103" s="288"/>
      <c r="F103" s="331"/>
      <c r="G103" s="288"/>
      <c r="H103" s="288"/>
      <c r="I103" s="288"/>
      <c r="J103" s="288"/>
      <c r="K103" s="288"/>
      <c r="L103" s="288"/>
      <c r="M103" s="288"/>
      <c r="N103" s="288"/>
      <c r="O103" s="288"/>
      <c r="P103" s="288"/>
      <c r="Q103" s="288"/>
      <c r="R103" s="288"/>
      <c r="S103" s="288"/>
      <c r="T103" s="288"/>
      <c r="U103" s="288"/>
      <c r="V103" s="288"/>
      <c r="W103" s="288"/>
      <c r="X103" s="288"/>
      <c r="Y103" s="288"/>
      <c r="Z103" s="288"/>
      <c r="AA103" s="288"/>
      <c r="AB103" s="288"/>
      <c r="AC103" s="288"/>
      <c r="AD103" s="288"/>
      <c r="AE103" s="288"/>
      <c r="AF103" s="288"/>
      <c r="AG103" s="288"/>
      <c r="AH103" s="288"/>
      <c r="AI103" s="288"/>
      <c r="AJ103" s="331"/>
      <c r="AK103" s="289"/>
    </row>
    <row r="104" spans="4:37">
      <c r="E104" s="288"/>
      <c r="F104" s="331"/>
      <c r="G104" s="288"/>
      <c r="H104" s="288"/>
      <c r="I104" s="288"/>
      <c r="J104" s="288"/>
      <c r="K104" s="288"/>
      <c r="L104" s="288"/>
      <c r="M104" s="288"/>
      <c r="N104" s="288"/>
      <c r="O104" s="288"/>
      <c r="P104" s="288"/>
      <c r="Q104" s="288"/>
      <c r="R104" s="288"/>
      <c r="S104" s="288"/>
      <c r="T104" s="288"/>
      <c r="U104" s="288"/>
      <c r="V104" s="288"/>
      <c r="W104" s="288"/>
      <c r="X104" s="288"/>
      <c r="Y104" s="288"/>
      <c r="Z104" s="288"/>
      <c r="AA104" s="288"/>
      <c r="AB104" s="288"/>
      <c r="AC104" s="288"/>
      <c r="AD104" s="288"/>
      <c r="AE104" s="288"/>
      <c r="AF104" s="288"/>
      <c r="AG104" s="288"/>
      <c r="AH104" s="288"/>
      <c r="AI104" s="288"/>
      <c r="AJ104" s="331"/>
      <c r="AK104" s="289"/>
    </row>
    <row r="105" spans="4:37">
      <c r="E105" s="288"/>
      <c r="F105" s="331"/>
      <c r="G105" s="288"/>
      <c r="H105" s="288"/>
      <c r="I105" s="288"/>
      <c r="J105" s="288"/>
      <c r="K105" s="288"/>
      <c r="L105" s="288"/>
      <c r="M105" s="288"/>
      <c r="N105" s="288"/>
      <c r="O105" s="288"/>
      <c r="P105" s="288"/>
      <c r="Q105" s="288"/>
      <c r="R105" s="288"/>
      <c r="S105" s="288"/>
      <c r="T105" s="288"/>
      <c r="U105" s="288"/>
      <c r="V105" s="288"/>
      <c r="W105" s="288"/>
      <c r="X105" s="288"/>
      <c r="Y105" s="288"/>
      <c r="Z105" s="288"/>
      <c r="AA105" s="288"/>
      <c r="AB105" s="288"/>
      <c r="AC105" s="288"/>
      <c r="AD105" s="288"/>
      <c r="AE105" s="288"/>
      <c r="AF105" s="288"/>
      <c r="AG105" s="288"/>
      <c r="AH105" s="288"/>
      <c r="AI105" s="288"/>
      <c r="AJ105" s="331"/>
      <c r="AK105" s="289"/>
    </row>
    <row r="106" spans="4:37">
      <c r="E106" s="288"/>
      <c r="F106" s="331"/>
      <c r="G106" s="288"/>
      <c r="H106" s="288"/>
      <c r="I106" s="288"/>
      <c r="J106" s="288"/>
      <c r="K106" s="288"/>
      <c r="L106" s="288"/>
      <c r="M106" s="288"/>
      <c r="N106" s="288"/>
      <c r="O106" s="288"/>
      <c r="P106" s="288"/>
      <c r="Q106" s="288"/>
      <c r="R106" s="288"/>
      <c r="S106" s="288"/>
      <c r="T106" s="288"/>
      <c r="U106" s="288"/>
      <c r="V106" s="288"/>
      <c r="W106" s="288"/>
      <c r="X106" s="288"/>
      <c r="Y106" s="288"/>
      <c r="Z106" s="288"/>
      <c r="AA106" s="288"/>
      <c r="AB106" s="288"/>
      <c r="AC106" s="288"/>
      <c r="AD106" s="288"/>
      <c r="AE106" s="288"/>
      <c r="AF106" s="288"/>
      <c r="AG106" s="288"/>
      <c r="AH106" s="288"/>
      <c r="AI106" s="288"/>
      <c r="AJ106" s="331"/>
      <c r="AK106" s="289"/>
    </row>
    <row r="107" spans="4:37">
      <c r="E107" s="288"/>
      <c r="F107" s="331"/>
      <c r="G107" s="288"/>
      <c r="H107" s="288"/>
      <c r="I107" s="288"/>
      <c r="J107" s="288"/>
      <c r="K107" s="288"/>
      <c r="L107" s="288"/>
      <c r="M107" s="288"/>
      <c r="N107" s="288"/>
      <c r="O107" s="288"/>
      <c r="P107" s="288"/>
      <c r="Q107" s="288"/>
      <c r="R107" s="288"/>
      <c r="S107" s="288"/>
      <c r="T107" s="288"/>
      <c r="U107" s="288"/>
      <c r="V107" s="288"/>
      <c r="W107" s="288"/>
      <c r="X107" s="288"/>
      <c r="Y107" s="288"/>
      <c r="Z107" s="288"/>
      <c r="AA107" s="288"/>
      <c r="AB107" s="288"/>
      <c r="AC107" s="288"/>
      <c r="AD107" s="288"/>
      <c r="AE107" s="288"/>
      <c r="AF107" s="288"/>
      <c r="AG107" s="288"/>
      <c r="AH107" s="288"/>
      <c r="AI107" s="288"/>
      <c r="AJ107" s="331"/>
      <c r="AK107" s="289"/>
    </row>
    <row r="108" spans="4:37">
      <c r="E108" s="288"/>
      <c r="F108" s="331"/>
      <c r="G108" s="288"/>
      <c r="H108" s="288"/>
      <c r="I108" s="288"/>
      <c r="J108" s="288"/>
      <c r="K108" s="288"/>
      <c r="L108" s="288"/>
      <c r="M108" s="288"/>
      <c r="N108" s="288"/>
      <c r="O108" s="288"/>
      <c r="P108" s="288"/>
      <c r="Q108" s="288"/>
      <c r="R108" s="288"/>
      <c r="S108" s="288"/>
      <c r="T108" s="288"/>
      <c r="U108" s="288"/>
      <c r="V108" s="288"/>
      <c r="W108" s="288"/>
      <c r="X108" s="288"/>
      <c r="Y108" s="288"/>
      <c r="Z108" s="288"/>
      <c r="AA108" s="288"/>
      <c r="AB108" s="288"/>
      <c r="AC108" s="288"/>
      <c r="AD108" s="288"/>
      <c r="AE108" s="288"/>
      <c r="AF108" s="288"/>
      <c r="AG108" s="288"/>
      <c r="AH108" s="288"/>
      <c r="AI108" s="288"/>
      <c r="AJ108" s="288"/>
      <c r="AK108" s="289"/>
    </row>
    <row r="109" spans="4:37">
      <c r="E109" s="288"/>
      <c r="F109" s="331"/>
      <c r="G109" s="288"/>
      <c r="H109" s="288"/>
      <c r="I109" s="288"/>
      <c r="J109" s="288"/>
      <c r="K109" s="288"/>
      <c r="L109" s="288"/>
      <c r="M109" s="288"/>
      <c r="N109" s="288"/>
      <c r="O109" s="288"/>
      <c r="P109" s="288"/>
      <c r="Q109" s="288"/>
      <c r="R109" s="288"/>
      <c r="S109" s="288"/>
      <c r="T109" s="288"/>
      <c r="U109" s="288"/>
      <c r="V109" s="288"/>
      <c r="W109" s="288"/>
      <c r="X109" s="288"/>
      <c r="Y109" s="288"/>
      <c r="Z109" s="288"/>
      <c r="AA109" s="288"/>
      <c r="AB109" s="288"/>
      <c r="AC109" s="288"/>
      <c r="AD109" s="288"/>
      <c r="AE109" s="288"/>
      <c r="AF109" s="288"/>
      <c r="AG109" s="288"/>
      <c r="AH109" s="288"/>
      <c r="AI109" s="288"/>
      <c r="AJ109" s="288"/>
      <c r="AK109" s="289"/>
    </row>
    <row r="110" spans="4:37">
      <c r="E110" s="288"/>
      <c r="F110" s="331"/>
      <c r="G110" s="288"/>
      <c r="H110" s="288"/>
      <c r="I110" s="288"/>
      <c r="J110" s="288"/>
      <c r="K110" s="288"/>
      <c r="L110" s="288"/>
      <c r="M110" s="288"/>
      <c r="N110" s="288"/>
      <c r="O110" s="288"/>
      <c r="P110" s="288"/>
      <c r="Q110" s="288"/>
      <c r="R110" s="288"/>
      <c r="S110" s="288"/>
      <c r="T110" s="288"/>
      <c r="U110" s="288"/>
      <c r="V110" s="288"/>
      <c r="W110" s="288"/>
      <c r="X110" s="288"/>
      <c r="Y110" s="288"/>
      <c r="Z110" s="288"/>
      <c r="AA110" s="288"/>
      <c r="AB110" s="288"/>
      <c r="AC110" s="288"/>
      <c r="AD110" s="288"/>
      <c r="AE110" s="288"/>
      <c r="AF110" s="288"/>
      <c r="AG110" s="288"/>
      <c r="AH110" s="288"/>
      <c r="AI110" s="288"/>
      <c r="AJ110" s="288"/>
      <c r="AK110" s="289"/>
    </row>
    <row r="111" spans="4:37">
      <c r="E111" s="288"/>
      <c r="F111" s="335"/>
      <c r="G111" s="336"/>
      <c r="H111" s="336"/>
      <c r="I111" s="336"/>
      <c r="J111" s="336"/>
      <c r="K111" s="336"/>
      <c r="L111" s="336"/>
      <c r="M111" s="336"/>
      <c r="N111" s="336"/>
      <c r="O111" s="336"/>
      <c r="P111" s="336"/>
      <c r="Q111" s="336"/>
      <c r="R111" s="336"/>
      <c r="S111" s="336"/>
      <c r="T111" s="336"/>
      <c r="U111" s="336"/>
      <c r="V111" s="336"/>
      <c r="W111" s="336"/>
      <c r="X111" s="336"/>
      <c r="Y111" s="336"/>
      <c r="Z111" s="336"/>
      <c r="AA111" s="336"/>
      <c r="AB111" s="336"/>
      <c r="AC111" s="336"/>
      <c r="AD111" s="336"/>
      <c r="AE111" s="336"/>
      <c r="AF111" s="336"/>
      <c r="AG111" s="336"/>
      <c r="AH111" s="336"/>
      <c r="AI111" s="288"/>
      <c r="AJ111" s="331"/>
      <c r="AK111" s="289"/>
    </row>
    <row r="112" spans="4:37">
      <c r="D112" s="67"/>
      <c r="E112" s="288"/>
      <c r="F112" s="331"/>
      <c r="G112" s="288"/>
      <c r="H112" s="288"/>
      <c r="I112" s="288"/>
      <c r="J112" s="288"/>
      <c r="K112" s="288"/>
      <c r="L112" s="288"/>
      <c r="M112" s="288"/>
      <c r="N112" s="288"/>
      <c r="O112" s="288"/>
      <c r="P112" s="288"/>
      <c r="Q112" s="288"/>
      <c r="R112" s="288"/>
      <c r="S112" s="288"/>
      <c r="T112" s="288"/>
      <c r="U112" s="288"/>
      <c r="V112" s="288"/>
      <c r="W112" s="288"/>
      <c r="X112" s="288"/>
      <c r="Y112" s="288"/>
      <c r="Z112" s="288"/>
      <c r="AA112" s="288"/>
      <c r="AB112" s="288"/>
      <c r="AC112" s="288"/>
      <c r="AD112" s="288"/>
      <c r="AE112" s="288"/>
      <c r="AF112" s="288"/>
      <c r="AG112" s="288"/>
      <c r="AH112" s="288"/>
      <c r="AI112" s="288"/>
      <c r="AJ112" s="288"/>
      <c r="AK112" s="289"/>
    </row>
    <row r="113" spans="2:37">
      <c r="E113" s="288"/>
      <c r="F113" s="331"/>
      <c r="G113" s="288"/>
      <c r="H113" s="288"/>
      <c r="I113" s="288"/>
      <c r="J113" s="288"/>
      <c r="K113" s="288"/>
      <c r="L113" s="288"/>
      <c r="M113" s="288"/>
      <c r="N113" s="288"/>
      <c r="O113" s="288"/>
      <c r="P113" s="288"/>
      <c r="Q113" s="288"/>
      <c r="R113" s="288"/>
      <c r="S113" s="288"/>
      <c r="T113" s="288"/>
      <c r="U113" s="288"/>
      <c r="V113" s="288"/>
      <c r="W113" s="288"/>
      <c r="X113" s="288"/>
      <c r="Y113" s="288"/>
      <c r="Z113" s="288"/>
      <c r="AA113" s="288"/>
      <c r="AB113" s="288"/>
      <c r="AC113" s="288"/>
      <c r="AD113" s="288"/>
      <c r="AE113" s="288"/>
      <c r="AF113" s="288"/>
      <c r="AG113" s="288"/>
      <c r="AH113" s="288"/>
      <c r="AI113" s="288"/>
      <c r="AJ113" s="288"/>
      <c r="AK113" s="289"/>
    </row>
    <row r="114" spans="2:37">
      <c r="B114" s="1"/>
      <c r="C114" s="1"/>
      <c r="D114" s="213"/>
      <c r="E114" s="288"/>
      <c r="F114" s="331"/>
      <c r="G114" s="288"/>
      <c r="H114" s="288"/>
      <c r="I114" s="288"/>
      <c r="J114" s="288"/>
      <c r="K114" s="288"/>
      <c r="L114" s="288"/>
      <c r="M114" s="288"/>
      <c r="N114" s="288"/>
      <c r="O114" s="288"/>
      <c r="P114" s="288"/>
      <c r="Q114" s="288"/>
      <c r="R114" s="288"/>
      <c r="S114" s="288"/>
      <c r="T114" s="288"/>
      <c r="U114" s="288"/>
      <c r="V114" s="288"/>
      <c r="W114" s="288"/>
      <c r="X114" s="288"/>
      <c r="Y114" s="288"/>
      <c r="Z114" s="288"/>
      <c r="AA114" s="288"/>
      <c r="AB114" s="288"/>
      <c r="AC114" s="288"/>
      <c r="AD114" s="288"/>
      <c r="AE114" s="288"/>
      <c r="AF114" s="288"/>
      <c r="AG114" s="288"/>
      <c r="AH114" s="288"/>
      <c r="AI114" s="288"/>
      <c r="AJ114" s="288"/>
      <c r="AK114" s="289"/>
    </row>
    <row r="115" spans="2:37">
      <c r="B115" s="1"/>
      <c r="C115" s="1"/>
      <c r="D115" s="213"/>
      <c r="E115" s="288"/>
      <c r="F115" s="331"/>
      <c r="G115" s="288"/>
      <c r="H115" s="288"/>
      <c r="I115" s="288"/>
      <c r="J115" s="288"/>
      <c r="K115" s="288"/>
      <c r="L115" s="288"/>
      <c r="M115" s="288"/>
      <c r="N115" s="288"/>
      <c r="O115" s="288"/>
      <c r="P115" s="288"/>
      <c r="Q115" s="288"/>
      <c r="R115" s="288"/>
      <c r="S115" s="288"/>
      <c r="T115" s="288"/>
      <c r="U115" s="288"/>
      <c r="V115" s="288"/>
      <c r="W115" s="288"/>
      <c r="X115" s="288"/>
      <c r="Y115" s="288"/>
      <c r="Z115" s="288"/>
      <c r="AA115" s="288"/>
      <c r="AB115" s="288"/>
      <c r="AC115" s="288"/>
      <c r="AD115" s="288"/>
      <c r="AE115" s="288"/>
      <c r="AF115" s="288"/>
      <c r="AG115" s="288"/>
      <c r="AH115" s="288"/>
      <c r="AI115" s="288"/>
      <c r="AJ115" s="288"/>
      <c r="AK115" s="289"/>
    </row>
    <row r="116" spans="2:37">
      <c r="E116" s="288"/>
      <c r="F116" s="331"/>
      <c r="G116" s="288"/>
      <c r="H116" s="288"/>
      <c r="I116" s="288"/>
      <c r="J116" s="288"/>
      <c r="K116" s="288"/>
      <c r="L116" s="288"/>
      <c r="M116" s="288"/>
      <c r="N116" s="288"/>
      <c r="O116" s="288"/>
      <c r="P116" s="288"/>
      <c r="Q116" s="288"/>
      <c r="R116" s="288"/>
      <c r="S116" s="288"/>
      <c r="T116" s="288"/>
      <c r="U116" s="288"/>
      <c r="V116" s="288"/>
      <c r="W116" s="288"/>
      <c r="X116" s="288"/>
      <c r="Y116" s="288"/>
      <c r="Z116" s="288"/>
      <c r="AA116" s="288"/>
      <c r="AB116" s="288"/>
      <c r="AC116" s="288"/>
      <c r="AD116" s="288"/>
      <c r="AE116" s="288"/>
      <c r="AF116" s="288"/>
      <c r="AG116" s="288"/>
      <c r="AH116" s="288"/>
      <c r="AI116" s="288"/>
      <c r="AJ116" s="331"/>
      <c r="AK116" s="289"/>
    </row>
    <row r="117" spans="2:37">
      <c r="E117" s="288"/>
      <c r="F117" s="331"/>
      <c r="G117" s="288"/>
      <c r="H117" s="288"/>
      <c r="I117" s="288"/>
      <c r="J117" s="288"/>
      <c r="K117" s="288"/>
      <c r="L117" s="288"/>
      <c r="M117" s="288"/>
      <c r="N117" s="288"/>
      <c r="O117" s="288"/>
      <c r="P117" s="288"/>
      <c r="Q117" s="288"/>
      <c r="R117" s="288"/>
      <c r="S117" s="288"/>
      <c r="T117" s="288"/>
      <c r="U117" s="288"/>
      <c r="V117" s="288"/>
      <c r="W117" s="288"/>
      <c r="X117" s="288"/>
      <c r="Y117" s="288"/>
      <c r="Z117" s="288"/>
      <c r="AA117" s="288"/>
      <c r="AB117" s="288"/>
      <c r="AC117" s="288"/>
      <c r="AD117" s="288"/>
      <c r="AE117" s="288"/>
      <c r="AF117" s="288"/>
      <c r="AG117" s="288"/>
      <c r="AH117" s="288"/>
      <c r="AI117" s="288"/>
      <c r="AJ117" s="288"/>
      <c r="AK117" s="289"/>
    </row>
    <row r="118" spans="2:37">
      <c r="E118" s="288"/>
      <c r="F118" s="331"/>
      <c r="G118" s="288"/>
      <c r="H118" s="288"/>
      <c r="I118" s="288"/>
      <c r="J118" s="288"/>
      <c r="K118" s="288"/>
      <c r="L118" s="288"/>
      <c r="M118" s="288"/>
      <c r="N118" s="288"/>
      <c r="O118" s="288"/>
      <c r="P118" s="288"/>
      <c r="Q118" s="288"/>
      <c r="R118" s="288"/>
      <c r="S118" s="288"/>
      <c r="T118" s="288"/>
      <c r="U118" s="288"/>
      <c r="V118" s="288"/>
      <c r="W118" s="288"/>
      <c r="X118" s="288"/>
      <c r="Y118" s="288"/>
      <c r="Z118" s="288"/>
      <c r="AA118" s="288"/>
      <c r="AB118" s="288"/>
      <c r="AC118" s="288"/>
      <c r="AD118" s="288"/>
      <c r="AE118" s="288"/>
      <c r="AF118" s="288"/>
      <c r="AG118" s="288"/>
      <c r="AH118" s="288"/>
      <c r="AI118" s="288"/>
      <c r="AJ118" s="288"/>
      <c r="AK118" s="289"/>
    </row>
    <row r="119" spans="2:37">
      <c r="E119" s="288"/>
      <c r="F119" s="331"/>
      <c r="G119" s="288"/>
      <c r="H119" s="288"/>
      <c r="I119" s="288"/>
      <c r="J119" s="288"/>
      <c r="K119" s="288"/>
      <c r="L119" s="288"/>
      <c r="M119" s="288"/>
      <c r="N119" s="288"/>
      <c r="O119" s="288"/>
      <c r="P119" s="288"/>
      <c r="Q119" s="288"/>
      <c r="R119" s="288"/>
      <c r="S119" s="288"/>
      <c r="T119" s="288"/>
      <c r="U119" s="288"/>
      <c r="V119" s="288"/>
      <c r="W119" s="288"/>
      <c r="X119" s="288"/>
      <c r="Y119" s="288"/>
      <c r="Z119" s="288"/>
      <c r="AA119" s="288"/>
      <c r="AB119" s="288"/>
      <c r="AC119" s="288"/>
      <c r="AD119" s="288"/>
      <c r="AE119" s="288"/>
      <c r="AF119" s="288"/>
      <c r="AG119" s="288"/>
      <c r="AH119" s="288"/>
      <c r="AI119" s="288"/>
      <c r="AJ119" s="331"/>
      <c r="AK119" s="289"/>
    </row>
    <row r="120" spans="2:37">
      <c r="E120" s="288"/>
      <c r="F120" s="331"/>
      <c r="G120" s="288"/>
      <c r="H120" s="288"/>
      <c r="I120" s="288"/>
      <c r="J120" s="288"/>
      <c r="K120" s="288"/>
      <c r="L120" s="288"/>
      <c r="M120" s="288"/>
      <c r="N120" s="288"/>
      <c r="O120" s="288"/>
      <c r="P120" s="288"/>
      <c r="Q120" s="288"/>
      <c r="R120" s="288"/>
      <c r="S120" s="288"/>
      <c r="T120" s="288"/>
      <c r="U120" s="288"/>
      <c r="V120" s="288"/>
      <c r="W120" s="288"/>
      <c r="X120" s="288"/>
      <c r="Y120" s="288"/>
      <c r="Z120" s="288"/>
      <c r="AA120" s="288"/>
      <c r="AB120" s="288"/>
      <c r="AC120" s="288"/>
      <c r="AD120" s="288"/>
      <c r="AE120" s="288"/>
      <c r="AF120" s="288"/>
      <c r="AG120" s="288"/>
      <c r="AH120" s="288"/>
      <c r="AI120" s="288"/>
      <c r="AJ120" s="288"/>
      <c r="AK120" s="289"/>
    </row>
    <row r="121" spans="2:37">
      <c r="E121" s="288"/>
      <c r="F121" s="331"/>
      <c r="G121" s="288"/>
      <c r="H121" s="288"/>
      <c r="I121" s="288"/>
      <c r="J121" s="288"/>
      <c r="K121" s="288"/>
      <c r="L121" s="288"/>
      <c r="M121" s="288"/>
      <c r="N121" s="288"/>
      <c r="O121" s="288"/>
      <c r="P121" s="288"/>
      <c r="Q121" s="288"/>
      <c r="R121" s="288"/>
      <c r="S121" s="288"/>
      <c r="T121" s="288"/>
      <c r="U121" s="288"/>
      <c r="V121" s="288"/>
      <c r="W121" s="288"/>
      <c r="X121" s="288"/>
      <c r="Y121" s="288"/>
      <c r="Z121" s="288"/>
      <c r="AA121" s="288"/>
      <c r="AB121" s="288"/>
      <c r="AC121" s="288"/>
      <c r="AD121" s="288"/>
      <c r="AE121" s="288"/>
      <c r="AF121" s="288"/>
      <c r="AG121" s="288"/>
      <c r="AH121" s="288"/>
      <c r="AI121" s="288"/>
      <c r="AJ121" s="288"/>
      <c r="AK121" s="289"/>
    </row>
    <row r="122" spans="2:37">
      <c r="E122" s="288"/>
      <c r="F122" s="331"/>
      <c r="G122" s="288"/>
      <c r="H122" s="288"/>
      <c r="I122" s="288"/>
      <c r="J122" s="288"/>
      <c r="K122" s="288"/>
      <c r="L122" s="288"/>
      <c r="M122" s="288"/>
      <c r="N122" s="288"/>
      <c r="O122" s="288"/>
      <c r="P122" s="288"/>
      <c r="Q122" s="288"/>
      <c r="R122" s="288"/>
      <c r="S122" s="288"/>
      <c r="T122" s="288"/>
      <c r="U122" s="288"/>
      <c r="V122" s="288"/>
      <c r="W122" s="288"/>
      <c r="X122" s="288"/>
      <c r="Y122" s="288"/>
      <c r="Z122" s="288"/>
      <c r="AA122" s="288"/>
      <c r="AB122" s="288"/>
      <c r="AC122" s="288"/>
      <c r="AD122" s="288"/>
      <c r="AE122" s="288"/>
      <c r="AF122" s="288"/>
      <c r="AG122" s="288"/>
      <c r="AH122" s="288"/>
      <c r="AI122" s="288"/>
      <c r="AJ122" s="288"/>
      <c r="AK122" s="289"/>
    </row>
    <row r="123" spans="2:37">
      <c r="E123" s="288"/>
      <c r="F123" s="331"/>
      <c r="G123" s="288"/>
      <c r="H123" s="288"/>
      <c r="I123" s="288"/>
      <c r="J123" s="288"/>
      <c r="K123" s="288"/>
      <c r="L123" s="288"/>
      <c r="M123" s="288"/>
      <c r="N123" s="288"/>
      <c r="O123" s="288"/>
      <c r="P123" s="288"/>
      <c r="Q123" s="288"/>
      <c r="R123" s="288"/>
      <c r="S123" s="288"/>
      <c r="T123" s="288"/>
      <c r="U123" s="288"/>
      <c r="V123" s="288"/>
      <c r="W123" s="288"/>
      <c r="X123" s="288"/>
      <c r="Y123" s="288"/>
      <c r="Z123" s="288"/>
      <c r="AA123" s="288"/>
      <c r="AB123" s="288"/>
      <c r="AC123" s="288"/>
      <c r="AD123" s="288"/>
      <c r="AE123" s="288"/>
      <c r="AF123" s="288"/>
      <c r="AG123" s="288"/>
      <c r="AH123" s="288"/>
      <c r="AI123" s="288"/>
      <c r="AJ123" s="288"/>
      <c r="AK123" s="289"/>
    </row>
    <row r="124" spans="2:37">
      <c r="E124" s="337"/>
      <c r="F124" s="338"/>
      <c r="G124" s="337"/>
      <c r="H124" s="337"/>
      <c r="I124" s="337"/>
      <c r="J124" s="337"/>
      <c r="K124" s="337"/>
      <c r="L124" s="337"/>
      <c r="M124" s="337"/>
      <c r="N124" s="337"/>
      <c r="O124" s="337"/>
      <c r="P124" s="337"/>
      <c r="Q124" s="337"/>
      <c r="R124" s="337"/>
      <c r="S124" s="337"/>
      <c r="T124" s="337"/>
      <c r="U124" s="337"/>
      <c r="V124" s="337"/>
      <c r="W124" s="337"/>
      <c r="X124" s="337"/>
      <c r="Y124" s="337"/>
      <c r="Z124" s="337"/>
      <c r="AA124" s="337"/>
      <c r="AB124" s="337"/>
      <c r="AC124" s="337"/>
      <c r="AD124" s="337"/>
      <c r="AE124" s="337"/>
      <c r="AF124" s="337"/>
      <c r="AG124" s="337"/>
      <c r="AH124" s="337"/>
      <c r="AI124" s="288"/>
      <c r="AJ124" s="288"/>
      <c r="AK124" s="289"/>
    </row>
    <row r="125" spans="2:37">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1"/>
      <c r="AJ125" s="1"/>
    </row>
    <row r="126" spans="2:37">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7">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7">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5:36">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5:36">
      <c r="E130" s="1"/>
      <c r="F130" s="1"/>
      <c r="G130" s="1"/>
      <c r="H130" s="1"/>
      <c r="I130" s="1"/>
      <c r="J130" s="1"/>
    </row>
    <row r="131" spans="5:36">
      <c r="E131" s="1"/>
      <c r="F131" s="1"/>
      <c r="G131" s="1"/>
      <c r="H131" s="1"/>
      <c r="I131" s="1"/>
      <c r="J131" s="1"/>
    </row>
    <row r="132" spans="5:36">
      <c r="E132" s="1"/>
      <c r="F132" s="1"/>
      <c r="G132" s="1"/>
      <c r="H132" s="1"/>
      <c r="I132" s="1"/>
      <c r="J132" s="1"/>
    </row>
    <row r="133" spans="5:36">
      <c r="E133" s="1"/>
      <c r="F133" s="1"/>
      <c r="G133" s="1"/>
      <c r="H133" s="1"/>
      <c r="I133" s="1"/>
      <c r="J133" s="1"/>
    </row>
    <row r="134" spans="5:36">
      <c r="E134" s="1"/>
      <c r="F134" s="1"/>
      <c r="G134" s="1"/>
      <c r="H134" s="1"/>
      <c r="I134" s="1"/>
      <c r="J134" s="1"/>
    </row>
    <row r="135" spans="5:36">
      <c r="E135" s="1"/>
      <c r="F135" s="1"/>
      <c r="G135" s="1"/>
      <c r="H135" s="1"/>
      <c r="I135" s="1"/>
      <c r="J135" s="1"/>
    </row>
  </sheetData>
  <mergeCells count="1">
    <mergeCell ref="AF61:AF80"/>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0CE7-489E-4320-AE54-3170A87761D0}">
  <dimension ref="B6:AG98"/>
  <sheetViews>
    <sheetView topLeftCell="E7" zoomScale="86" zoomScaleNormal="86" workbookViewId="0">
      <pane xSplit="7035" ySplit="945" topLeftCell="AB54" activePane="bottomRight"/>
      <selection activeCell="J7" sqref="I2:J7"/>
      <selection pane="topRight" activeCell="AD7" sqref="AD7"/>
      <selection pane="bottomLeft" activeCell="J71" sqref="J71"/>
      <selection pane="bottomRight" activeCell="AG71" sqref="AG71"/>
    </sheetView>
  </sheetViews>
  <sheetFormatPr defaultRowHeight="15"/>
  <cols>
    <col min="5" max="5" width="10.85546875" customWidth="1"/>
    <col min="6" max="6" width="10.5703125" bestFit="1" customWidth="1"/>
    <col min="7" max="7" width="8.140625" bestFit="1" customWidth="1"/>
    <col min="8" max="8" width="14.7109375" customWidth="1"/>
    <col min="9" max="9" width="18.28515625" bestFit="1" customWidth="1"/>
    <col min="10" max="30" width="11" customWidth="1"/>
    <col min="31" max="31" width="9.7109375" customWidth="1"/>
    <col min="32" max="33" width="10.5703125" bestFit="1" customWidth="1"/>
  </cols>
  <sheetData>
    <row r="6" spans="5:33">
      <c r="F6" s="288"/>
      <c r="G6" s="288"/>
      <c r="H6" s="288"/>
      <c r="I6" s="349">
        <v>2023</v>
      </c>
      <c r="J6" s="288" t="s">
        <v>0</v>
      </c>
      <c r="K6" s="289"/>
      <c r="L6" s="289"/>
      <c r="M6" s="289"/>
      <c r="N6" s="289"/>
      <c r="O6" s="289"/>
      <c r="P6" s="289"/>
      <c r="Q6" s="289"/>
      <c r="R6" s="289"/>
      <c r="S6" s="289"/>
      <c r="T6" s="289"/>
      <c r="U6" s="289"/>
      <c r="V6" s="289"/>
      <c r="W6" s="289"/>
      <c r="X6" s="289"/>
      <c r="Y6" s="289"/>
      <c r="Z6" s="289"/>
      <c r="AA6" s="289"/>
      <c r="AB6" s="289"/>
      <c r="AC6" s="289"/>
      <c r="AD6" s="289"/>
      <c r="AE6" s="124"/>
    </row>
    <row r="7" spans="5:33" ht="40.5" customHeight="1">
      <c r="E7" s="88" t="s">
        <v>15</v>
      </c>
      <c r="F7" s="34" t="s">
        <v>339</v>
      </c>
      <c r="G7" s="33" t="s">
        <v>256</v>
      </c>
      <c r="H7" s="33" t="s">
        <v>11</v>
      </c>
      <c r="I7" s="33" t="s">
        <v>43</v>
      </c>
      <c r="J7" s="33" t="s">
        <v>258</v>
      </c>
      <c r="K7" s="348">
        <v>44928</v>
      </c>
      <c r="L7" s="348">
        <v>44929</v>
      </c>
      <c r="M7" s="348">
        <v>44930</v>
      </c>
      <c r="N7" s="348">
        <v>44931</v>
      </c>
      <c r="O7" s="348">
        <v>44932</v>
      </c>
      <c r="P7" s="348">
        <v>44933</v>
      </c>
      <c r="Q7" s="348">
        <v>44935</v>
      </c>
      <c r="R7" s="348">
        <v>44936</v>
      </c>
      <c r="S7" s="348">
        <v>44937</v>
      </c>
      <c r="T7" s="348">
        <v>44938</v>
      </c>
      <c r="U7" s="348">
        <v>44939</v>
      </c>
      <c r="V7" s="348">
        <v>44940</v>
      </c>
      <c r="W7" s="348">
        <v>44942</v>
      </c>
      <c r="X7" s="348">
        <v>44943</v>
      </c>
      <c r="Y7" s="348">
        <v>44944</v>
      </c>
      <c r="Z7" s="348">
        <v>44945</v>
      </c>
      <c r="AA7" s="348">
        <v>44947</v>
      </c>
      <c r="AB7" s="348">
        <v>44949</v>
      </c>
      <c r="AC7" s="348">
        <v>44953</v>
      </c>
      <c r="AD7" s="348">
        <v>44954</v>
      </c>
      <c r="AE7" s="150" t="s">
        <v>2056</v>
      </c>
      <c r="AF7" s="150"/>
      <c r="AG7" s="1"/>
    </row>
    <row r="8" spans="5:33">
      <c r="E8" s="33" t="s">
        <v>833</v>
      </c>
      <c r="F8" s="79">
        <v>44922</v>
      </c>
      <c r="G8" s="33">
        <v>288800</v>
      </c>
      <c r="H8" s="33" t="s">
        <v>1964</v>
      </c>
      <c r="I8" s="33" t="s">
        <v>787</v>
      </c>
      <c r="J8" s="33" t="s">
        <v>394</v>
      </c>
      <c r="K8" s="33" t="s">
        <v>394</v>
      </c>
      <c r="L8" s="33" t="s">
        <v>394</v>
      </c>
      <c r="M8" s="33"/>
      <c r="N8" s="33"/>
      <c r="O8" s="33"/>
      <c r="P8" s="33"/>
      <c r="Q8" s="33"/>
      <c r="R8" s="33"/>
      <c r="S8" s="33"/>
      <c r="T8" s="33"/>
      <c r="U8" s="33"/>
      <c r="V8" s="33"/>
      <c r="W8" s="33"/>
      <c r="X8" s="33"/>
      <c r="Y8" s="33"/>
      <c r="Z8" s="33"/>
      <c r="AA8" s="33"/>
      <c r="AB8" s="33"/>
      <c r="AC8" s="33"/>
      <c r="AD8" s="33"/>
      <c r="AE8" s="33" t="s">
        <v>50</v>
      </c>
      <c r="AF8" s="331"/>
      <c r="AG8" s="288"/>
    </row>
    <row r="9" spans="5:33">
      <c r="E9" s="33" t="s">
        <v>59</v>
      </c>
      <c r="F9" s="79">
        <v>44922</v>
      </c>
      <c r="G9" s="33">
        <v>289186</v>
      </c>
      <c r="H9" s="33" t="s">
        <v>2942</v>
      </c>
      <c r="I9" s="33" t="s">
        <v>440</v>
      </c>
      <c r="J9" s="33" t="s">
        <v>394</v>
      </c>
      <c r="K9" s="33"/>
      <c r="L9" s="33"/>
      <c r="M9" s="33"/>
      <c r="N9" s="33"/>
      <c r="O9" s="33"/>
      <c r="P9" s="33"/>
      <c r="Q9" s="33"/>
      <c r="R9" s="33"/>
      <c r="S9" s="33"/>
      <c r="T9" s="33"/>
      <c r="U9" s="33"/>
      <c r="V9" s="33"/>
      <c r="W9" s="33"/>
      <c r="X9" s="33"/>
      <c r="Y9" s="33"/>
      <c r="Z9" s="33"/>
      <c r="AA9" s="33"/>
      <c r="AB9" s="33"/>
      <c r="AC9" s="33"/>
      <c r="AD9" s="33"/>
      <c r="AE9" s="33" t="s">
        <v>50</v>
      </c>
      <c r="AF9" s="331"/>
      <c r="AG9" s="288"/>
    </row>
    <row r="10" spans="5:33">
      <c r="E10" s="33" t="s">
        <v>59</v>
      </c>
      <c r="F10" s="79">
        <v>44922</v>
      </c>
      <c r="G10" s="33">
        <v>289361</v>
      </c>
      <c r="H10" s="33" t="s">
        <v>404</v>
      </c>
      <c r="I10" s="33" t="s">
        <v>440</v>
      </c>
      <c r="J10" s="33" t="s">
        <v>394</v>
      </c>
      <c r="K10" s="33"/>
      <c r="L10" s="33"/>
      <c r="M10" s="33"/>
      <c r="N10" s="33"/>
      <c r="O10" s="33"/>
      <c r="P10" s="33"/>
      <c r="Q10" s="33"/>
      <c r="R10" s="33"/>
      <c r="S10" s="33"/>
      <c r="T10" s="33"/>
      <c r="U10" s="33"/>
      <c r="V10" s="33"/>
      <c r="W10" s="33"/>
      <c r="X10" s="33"/>
      <c r="Y10" s="33"/>
      <c r="Z10" s="33"/>
      <c r="AA10" s="33"/>
      <c r="AB10" s="33"/>
      <c r="AC10" s="33"/>
      <c r="AD10" s="33"/>
      <c r="AE10" s="33" t="s">
        <v>50</v>
      </c>
      <c r="AF10" s="331" t="s">
        <v>2969</v>
      </c>
      <c r="AG10" s="288"/>
    </row>
    <row r="11" spans="5:33">
      <c r="E11" s="33" t="s">
        <v>59</v>
      </c>
      <c r="F11" s="79">
        <v>44925</v>
      </c>
      <c r="G11" s="33">
        <v>289997</v>
      </c>
      <c r="H11" s="33" t="s">
        <v>404</v>
      </c>
      <c r="I11" s="33" t="s">
        <v>2966</v>
      </c>
      <c r="J11" s="33" t="s">
        <v>394</v>
      </c>
      <c r="K11" s="33" t="s">
        <v>50</v>
      </c>
      <c r="L11" s="33"/>
      <c r="M11" s="33"/>
      <c r="N11" s="33"/>
      <c r="O11" s="33"/>
      <c r="P11" s="33"/>
      <c r="Q11" s="33"/>
      <c r="R11" s="33"/>
      <c r="S11" s="33"/>
      <c r="T11" s="33"/>
      <c r="U11" s="33"/>
      <c r="V11" s="33"/>
      <c r="W11" s="33"/>
      <c r="X11" s="33"/>
      <c r="Y11" s="33"/>
      <c r="Z11" s="33"/>
      <c r="AA11" s="33"/>
      <c r="AB11" s="33"/>
      <c r="AC11" s="33"/>
      <c r="AD11" s="33"/>
      <c r="AE11" s="33" t="s">
        <v>50</v>
      </c>
      <c r="AF11" s="331"/>
      <c r="AG11" s="288"/>
    </row>
    <row r="12" spans="5:33">
      <c r="E12" s="33" t="s">
        <v>59</v>
      </c>
      <c r="F12" s="79">
        <v>44926</v>
      </c>
      <c r="G12" s="33">
        <v>289994</v>
      </c>
      <c r="H12" s="33" t="s">
        <v>2967</v>
      </c>
      <c r="I12" s="33" t="s">
        <v>1645</v>
      </c>
      <c r="J12" s="33" t="s">
        <v>394</v>
      </c>
      <c r="K12" s="33" t="s">
        <v>2970</v>
      </c>
      <c r="L12" s="33"/>
      <c r="M12" s="33"/>
      <c r="N12" s="33"/>
      <c r="O12" s="33"/>
      <c r="P12" s="33"/>
      <c r="Q12" s="33"/>
      <c r="R12" s="33"/>
      <c r="S12" s="33"/>
      <c r="T12" s="33"/>
      <c r="U12" s="33"/>
      <c r="V12" s="33"/>
      <c r="W12" s="33"/>
      <c r="X12" s="33"/>
      <c r="Y12" s="33"/>
      <c r="Z12" s="33"/>
      <c r="AA12" s="33"/>
      <c r="AB12" s="33"/>
      <c r="AC12" s="33"/>
      <c r="AD12" s="33"/>
      <c r="AE12" s="33" t="s">
        <v>49</v>
      </c>
      <c r="AF12" s="331"/>
      <c r="AG12" s="288"/>
    </row>
    <row r="13" spans="5:33">
      <c r="E13" s="33" t="s">
        <v>245</v>
      </c>
      <c r="F13" s="79">
        <v>44928</v>
      </c>
      <c r="G13" s="33">
        <v>290303</v>
      </c>
      <c r="H13" s="33" t="s">
        <v>2753</v>
      </c>
      <c r="I13" s="33" t="s">
        <v>1135</v>
      </c>
      <c r="J13" s="33" t="s">
        <v>394</v>
      </c>
      <c r="K13" s="33" t="s">
        <v>1466</v>
      </c>
      <c r="L13" s="33"/>
      <c r="M13" s="33"/>
      <c r="N13" s="33"/>
      <c r="O13" s="33"/>
      <c r="P13" s="33"/>
      <c r="Q13" s="33"/>
      <c r="R13" s="33"/>
      <c r="S13" s="33"/>
      <c r="T13" s="33"/>
      <c r="U13" s="33"/>
      <c r="V13" s="33"/>
      <c r="W13" s="33"/>
      <c r="X13" s="33"/>
      <c r="Y13" s="33"/>
      <c r="Z13" s="33"/>
      <c r="AA13" s="33"/>
      <c r="AB13" s="33"/>
      <c r="AC13" s="33"/>
      <c r="AD13" s="33"/>
      <c r="AE13" s="33" t="s">
        <v>50</v>
      </c>
      <c r="AF13" s="331"/>
      <c r="AG13" s="333"/>
    </row>
    <row r="14" spans="5:33">
      <c r="E14" s="33" t="s">
        <v>2858</v>
      </c>
      <c r="F14" s="79">
        <v>44928</v>
      </c>
      <c r="G14" s="33">
        <v>290247</v>
      </c>
      <c r="H14" s="33" t="s">
        <v>2898</v>
      </c>
      <c r="I14" s="33" t="s">
        <v>2968</v>
      </c>
      <c r="J14" s="33" t="s">
        <v>394</v>
      </c>
      <c r="K14" s="33" t="s">
        <v>1466</v>
      </c>
      <c r="L14" s="33" t="s">
        <v>2442</v>
      </c>
      <c r="M14" s="33" t="s">
        <v>2783</v>
      </c>
      <c r="N14" s="33"/>
      <c r="O14" s="33"/>
      <c r="P14" s="33"/>
      <c r="Q14" s="33"/>
      <c r="R14" s="33"/>
      <c r="S14" s="33"/>
      <c r="T14" s="33"/>
      <c r="U14" s="33"/>
      <c r="V14" s="33"/>
      <c r="W14" s="33"/>
      <c r="X14" s="33"/>
      <c r="Y14" s="33"/>
      <c r="Z14" s="33"/>
      <c r="AA14" s="33"/>
      <c r="AB14" s="33"/>
      <c r="AC14" s="33"/>
      <c r="AD14" s="33"/>
      <c r="AE14" s="33" t="s">
        <v>50</v>
      </c>
      <c r="AF14" s="331"/>
      <c r="AG14" s="289"/>
    </row>
    <row r="15" spans="5:33">
      <c r="E15" s="33" t="s">
        <v>2733</v>
      </c>
      <c r="F15" s="79">
        <v>44928</v>
      </c>
      <c r="G15" s="33">
        <v>290122</v>
      </c>
      <c r="H15" s="33" t="s">
        <v>2903</v>
      </c>
      <c r="I15" s="33" t="s">
        <v>2971</v>
      </c>
      <c r="J15" s="33" t="s">
        <v>394</v>
      </c>
      <c r="K15" s="33" t="s">
        <v>2246</v>
      </c>
      <c r="L15" s="33"/>
      <c r="M15" s="33"/>
      <c r="N15" s="33"/>
      <c r="O15" s="33"/>
      <c r="P15" s="33"/>
      <c r="Q15" s="33"/>
      <c r="R15" s="33"/>
      <c r="S15" s="33"/>
      <c r="T15" s="33"/>
      <c r="U15" s="33"/>
      <c r="V15" s="33"/>
      <c r="W15" s="33"/>
      <c r="X15" s="33"/>
      <c r="Y15" s="33"/>
      <c r="Z15" s="33"/>
      <c r="AA15" s="33"/>
      <c r="AB15" s="33"/>
      <c r="AC15" s="33"/>
      <c r="AD15" s="33"/>
      <c r="AE15" s="33" t="s">
        <v>50</v>
      </c>
      <c r="AF15" s="331"/>
      <c r="AG15" s="289"/>
    </row>
    <row r="16" spans="5:33">
      <c r="E16" s="33" t="s">
        <v>2733</v>
      </c>
      <c r="F16" s="79">
        <v>44928</v>
      </c>
      <c r="G16" s="33">
        <v>290088</v>
      </c>
      <c r="H16" s="33" t="s">
        <v>1957</v>
      </c>
      <c r="I16" s="33" t="s">
        <v>440</v>
      </c>
      <c r="J16" s="33" t="s">
        <v>394</v>
      </c>
      <c r="K16" s="33" t="s">
        <v>1466</v>
      </c>
      <c r="L16" s="33" t="s">
        <v>2526</v>
      </c>
      <c r="M16" s="33"/>
      <c r="N16" s="33"/>
      <c r="O16" s="33"/>
      <c r="P16" s="33"/>
      <c r="Q16" s="33"/>
      <c r="R16" s="33"/>
      <c r="S16" s="33"/>
      <c r="T16" s="33"/>
      <c r="U16" s="33"/>
      <c r="V16" s="33"/>
      <c r="W16" s="33"/>
      <c r="X16" s="33"/>
      <c r="Y16" s="33"/>
      <c r="Z16" s="33"/>
      <c r="AA16" s="33"/>
      <c r="AB16" s="33"/>
      <c r="AC16" s="33"/>
      <c r="AD16" s="33"/>
      <c r="AE16" s="33" t="s">
        <v>50</v>
      </c>
      <c r="AF16" s="331"/>
      <c r="AG16" s="289"/>
    </row>
    <row r="17" spans="5:33">
      <c r="E17" s="33" t="s">
        <v>2867</v>
      </c>
      <c r="F17" s="79">
        <v>44928</v>
      </c>
      <c r="G17" s="33">
        <v>290481</v>
      </c>
      <c r="H17" s="33" t="s">
        <v>2972</v>
      </c>
      <c r="I17" s="33" t="s">
        <v>2973</v>
      </c>
      <c r="J17" s="33" t="s">
        <v>394</v>
      </c>
      <c r="K17" s="33" t="s">
        <v>394</v>
      </c>
      <c r="L17" s="33"/>
      <c r="M17" s="33" t="s">
        <v>394</v>
      </c>
      <c r="N17" s="33"/>
      <c r="O17" s="33"/>
      <c r="P17" s="33"/>
      <c r="Q17" s="33"/>
      <c r="R17" s="33"/>
      <c r="S17" s="33"/>
      <c r="T17" s="33"/>
      <c r="U17" s="33"/>
      <c r="V17" s="33"/>
      <c r="W17" s="33"/>
      <c r="X17" s="33"/>
      <c r="Y17" s="33"/>
      <c r="Z17" s="33"/>
      <c r="AA17" s="33"/>
      <c r="AB17" s="33"/>
      <c r="AC17" s="33"/>
      <c r="AD17" s="33"/>
      <c r="AE17" s="31" t="s">
        <v>49</v>
      </c>
      <c r="AF17" s="331"/>
      <c r="AG17" s="289"/>
    </row>
    <row r="18" spans="5:33">
      <c r="E18" s="33" t="s">
        <v>2858</v>
      </c>
      <c r="F18" s="79">
        <v>44929</v>
      </c>
      <c r="G18" s="33">
        <v>290298</v>
      </c>
      <c r="H18" s="33" t="s">
        <v>2866</v>
      </c>
      <c r="I18" s="33" t="s">
        <v>2974</v>
      </c>
      <c r="J18" s="33" t="s">
        <v>394</v>
      </c>
      <c r="K18" s="33" t="s">
        <v>1466</v>
      </c>
      <c r="L18" s="33"/>
      <c r="M18" s="33"/>
      <c r="N18" s="33"/>
      <c r="O18" s="33"/>
      <c r="P18" s="33"/>
      <c r="Q18" s="33"/>
      <c r="R18" s="33"/>
      <c r="S18" s="33"/>
      <c r="T18" s="33"/>
      <c r="U18" s="33"/>
      <c r="V18" s="33"/>
      <c r="W18" s="33"/>
      <c r="X18" s="33"/>
      <c r="Y18" s="33"/>
      <c r="Z18" s="33"/>
      <c r="AA18" s="33"/>
      <c r="AB18" s="33"/>
      <c r="AC18" s="33"/>
      <c r="AD18" s="33"/>
      <c r="AE18" s="33" t="s">
        <v>50</v>
      </c>
      <c r="AF18" s="331"/>
      <c r="AG18" s="289"/>
    </row>
    <row r="19" spans="5:33">
      <c r="E19" s="33" t="s">
        <v>2858</v>
      </c>
      <c r="F19" s="79">
        <v>44929</v>
      </c>
      <c r="G19" s="33">
        <v>290538</v>
      </c>
      <c r="H19" s="33" t="s">
        <v>2967</v>
      </c>
      <c r="I19" s="33" t="s">
        <v>440</v>
      </c>
      <c r="J19" s="33" t="s">
        <v>394</v>
      </c>
      <c r="K19" s="33"/>
      <c r="L19" s="33" t="s">
        <v>394</v>
      </c>
      <c r="M19" s="33"/>
      <c r="N19" s="33"/>
      <c r="O19" s="33"/>
      <c r="P19" s="33"/>
      <c r="Q19" s="33"/>
      <c r="R19" s="33"/>
      <c r="S19" s="33"/>
      <c r="T19" s="33"/>
      <c r="U19" s="33"/>
      <c r="V19" s="33"/>
      <c r="W19" s="33"/>
      <c r="X19" s="33"/>
      <c r="Y19" s="33"/>
      <c r="Z19" s="33"/>
      <c r="AA19" s="33"/>
      <c r="AB19" s="33"/>
      <c r="AC19" s="33"/>
      <c r="AD19" s="33"/>
      <c r="AE19" s="33" t="s">
        <v>50</v>
      </c>
      <c r="AF19" s="331"/>
      <c r="AG19" s="289"/>
    </row>
    <row r="20" spans="5:33">
      <c r="E20" s="33" t="s">
        <v>2867</v>
      </c>
      <c r="F20" s="79">
        <v>44929</v>
      </c>
      <c r="G20" s="33">
        <v>290545</v>
      </c>
      <c r="H20" s="33" t="s">
        <v>2975</v>
      </c>
      <c r="I20" s="33" t="s">
        <v>2258</v>
      </c>
      <c r="J20" s="33" t="s">
        <v>394</v>
      </c>
      <c r="K20" s="33"/>
      <c r="L20" s="33" t="s">
        <v>394</v>
      </c>
      <c r="M20" s="33"/>
      <c r="N20" s="33" t="s">
        <v>2645</v>
      </c>
      <c r="O20" s="33" t="s">
        <v>1466</v>
      </c>
      <c r="P20" s="33" t="s">
        <v>2442</v>
      </c>
      <c r="Q20" s="33"/>
      <c r="R20" s="33"/>
      <c r="S20" s="33"/>
      <c r="T20" s="33"/>
      <c r="U20" s="33"/>
      <c r="V20" s="33"/>
      <c r="W20" s="33"/>
      <c r="X20" s="33"/>
      <c r="Y20" s="33"/>
      <c r="Z20" s="33"/>
      <c r="AA20" s="33"/>
      <c r="AB20" s="33"/>
      <c r="AC20" s="33"/>
      <c r="AD20" s="33"/>
      <c r="AE20" s="31" t="s">
        <v>49</v>
      </c>
      <c r="AF20" s="331"/>
      <c r="AG20" s="289"/>
    </row>
    <row r="21" spans="5:33">
      <c r="E21" s="33" t="s">
        <v>2867</v>
      </c>
      <c r="F21" s="79">
        <v>44929</v>
      </c>
      <c r="G21" s="33">
        <v>290628</v>
      </c>
      <c r="H21" s="33" t="s">
        <v>2903</v>
      </c>
      <c r="I21" s="33" t="s">
        <v>2258</v>
      </c>
      <c r="J21" s="33" t="s">
        <v>394</v>
      </c>
      <c r="K21" s="33"/>
      <c r="L21" s="33" t="s">
        <v>394</v>
      </c>
      <c r="M21" s="33" t="s">
        <v>2246</v>
      </c>
      <c r="N21" s="33"/>
      <c r="O21" s="33"/>
      <c r="P21" s="33"/>
      <c r="Q21" s="33"/>
      <c r="R21" s="33"/>
      <c r="S21" s="33"/>
      <c r="T21" s="33"/>
      <c r="U21" s="33"/>
      <c r="V21" s="33"/>
      <c r="W21" s="33"/>
      <c r="X21" s="33"/>
      <c r="Y21" s="33"/>
      <c r="Z21" s="33"/>
      <c r="AA21" s="33"/>
      <c r="AB21" s="33"/>
      <c r="AC21" s="33"/>
      <c r="AD21" s="33"/>
      <c r="AE21" s="33" t="s">
        <v>50</v>
      </c>
      <c r="AF21" s="331"/>
      <c r="AG21" s="289"/>
    </row>
    <row r="22" spans="5:33">
      <c r="E22" s="33" t="s">
        <v>2867</v>
      </c>
      <c r="F22" s="79">
        <v>44929</v>
      </c>
      <c r="G22" s="33">
        <v>290719</v>
      </c>
      <c r="H22" s="33" t="s">
        <v>1957</v>
      </c>
      <c r="I22" s="33" t="s">
        <v>2258</v>
      </c>
      <c r="J22" s="33" t="s">
        <v>394</v>
      </c>
      <c r="K22" s="33"/>
      <c r="L22" s="33" t="s">
        <v>2976</v>
      </c>
      <c r="M22" s="33" t="s">
        <v>2246</v>
      </c>
      <c r="N22" s="33"/>
      <c r="O22" s="33"/>
      <c r="P22" s="33"/>
      <c r="Q22" s="33"/>
      <c r="R22" s="33"/>
      <c r="S22" s="33"/>
      <c r="T22" s="33"/>
      <c r="U22" s="33"/>
      <c r="V22" s="33"/>
      <c r="W22" s="33"/>
      <c r="X22" s="33"/>
      <c r="Y22" s="33"/>
      <c r="Z22" s="33"/>
      <c r="AA22" s="33"/>
      <c r="AB22" s="33"/>
      <c r="AC22" s="33"/>
      <c r="AD22" s="33"/>
      <c r="AE22" s="33" t="s">
        <v>50</v>
      </c>
      <c r="AF22" s="331"/>
      <c r="AG22" s="289"/>
    </row>
    <row r="23" spans="5:33">
      <c r="E23" s="33" t="s">
        <v>2858</v>
      </c>
      <c r="F23" s="79">
        <v>44929</v>
      </c>
      <c r="G23" s="33">
        <v>290576</v>
      </c>
      <c r="H23" s="33" t="s">
        <v>2967</v>
      </c>
      <c r="I23" s="33" t="s">
        <v>2258</v>
      </c>
      <c r="J23" s="33" t="s">
        <v>394</v>
      </c>
      <c r="K23" s="33"/>
      <c r="L23" s="33" t="s">
        <v>1466</v>
      </c>
      <c r="M23" s="33" t="s">
        <v>2246</v>
      </c>
      <c r="N23" s="33"/>
      <c r="O23" s="33"/>
      <c r="P23" s="33"/>
      <c r="Q23" s="33"/>
      <c r="R23" s="33"/>
      <c r="S23" s="33"/>
      <c r="T23" s="33"/>
      <c r="U23" s="33"/>
      <c r="V23" s="33"/>
      <c r="W23" s="33"/>
      <c r="X23" s="33"/>
      <c r="Y23" s="33"/>
      <c r="Z23" s="33"/>
      <c r="AA23" s="33"/>
      <c r="AB23" s="33"/>
      <c r="AC23" s="33"/>
      <c r="AD23" s="33"/>
      <c r="AE23" s="33" t="s">
        <v>50</v>
      </c>
      <c r="AF23" s="331"/>
      <c r="AG23" s="289"/>
    </row>
    <row r="24" spans="5:33">
      <c r="E24" s="33" t="s">
        <v>245</v>
      </c>
      <c r="F24" s="79">
        <v>44929</v>
      </c>
      <c r="G24" s="33">
        <v>290509</v>
      </c>
      <c r="H24" s="33" t="s">
        <v>2977</v>
      </c>
      <c r="I24" s="33" t="s">
        <v>2271</v>
      </c>
      <c r="J24" s="33" t="s">
        <v>394</v>
      </c>
      <c r="K24" s="33"/>
      <c r="L24" s="33" t="s">
        <v>394</v>
      </c>
      <c r="M24" s="33"/>
      <c r="N24" s="33" t="s">
        <v>2982</v>
      </c>
      <c r="O24" s="33" t="s">
        <v>394</v>
      </c>
      <c r="P24" s="33" t="s">
        <v>394</v>
      </c>
      <c r="Q24" s="33"/>
      <c r="R24" s="33"/>
      <c r="S24" s="33"/>
      <c r="T24" s="33"/>
      <c r="U24" s="33"/>
      <c r="V24" s="33"/>
      <c r="W24" s="33"/>
      <c r="X24" s="33"/>
      <c r="Y24" s="33"/>
      <c r="Z24" s="33"/>
      <c r="AA24" s="33"/>
      <c r="AB24" s="33"/>
      <c r="AC24" s="33"/>
      <c r="AD24" s="33"/>
      <c r="AE24" s="33" t="s">
        <v>50</v>
      </c>
      <c r="AF24" s="331"/>
      <c r="AG24" s="289"/>
    </row>
    <row r="25" spans="5:33">
      <c r="E25" s="33" t="s">
        <v>59</v>
      </c>
      <c r="F25" s="79">
        <v>44930</v>
      </c>
      <c r="G25" s="33">
        <v>291030</v>
      </c>
      <c r="H25" s="33" t="s">
        <v>2978</v>
      </c>
      <c r="I25" s="33" t="s">
        <v>2968</v>
      </c>
      <c r="J25" s="33" t="s">
        <v>394</v>
      </c>
      <c r="K25" s="33"/>
      <c r="L25" s="33"/>
      <c r="M25" s="33" t="s">
        <v>2246</v>
      </c>
      <c r="N25" s="33"/>
      <c r="O25" s="33"/>
      <c r="P25" s="33"/>
      <c r="Q25" s="33"/>
      <c r="R25" s="33"/>
      <c r="S25" s="33"/>
      <c r="T25" s="33"/>
      <c r="U25" s="33"/>
      <c r="V25" s="33"/>
      <c r="W25" s="33"/>
      <c r="X25" s="33"/>
      <c r="Y25" s="33"/>
      <c r="Z25" s="33"/>
      <c r="AA25" s="33"/>
      <c r="AB25" s="33"/>
      <c r="AC25" s="33"/>
      <c r="AD25" s="33"/>
      <c r="AE25" s="33" t="s">
        <v>50</v>
      </c>
      <c r="AF25" s="331"/>
      <c r="AG25" s="289"/>
    </row>
    <row r="26" spans="5:33" ht="24" customHeight="1">
      <c r="E26" s="33" t="s">
        <v>59</v>
      </c>
      <c r="F26" s="79">
        <v>44930</v>
      </c>
      <c r="G26" s="33">
        <v>290546</v>
      </c>
      <c r="H26" s="33" t="s">
        <v>2979</v>
      </c>
      <c r="I26" s="33" t="s">
        <v>2968</v>
      </c>
      <c r="J26" s="33" t="s">
        <v>394</v>
      </c>
      <c r="K26" s="33"/>
      <c r="L26" s="33"/>
      <c r="M26" s="33" t="s">
        <v>394</v>
      </c>
      <c r="N26" s="34" t="s">
        <v>2982</v>
      </c>
      <c r="O26" s="33" t="s">
        <v>2246</v>
      </c>
      <c r="P26" s="33"/>
      <c r="Q26" s="33"/>
      <c r="R26" s="33"/>
      <c r="S26" s="33"/>
      <c r="T26" s="33"/>
      <c r="U26" s="33"/>
      <c r="V26" s="33"/>
      <c r="W26" s="33"/>
      <c r="X26" s="33"/>
      <c r="Y26" s="33"/>
      <c r="Z26" s="33"/>
      <c r="AA26" s="33"/>
      <c r="AB26" s="33"/>
      <c r="AC26" s="33"/>
      <c r="AD26" s="33"/>
      <c r="AE26" s="33" t="s">
        <v>50</v>
      </c>
      <c r="AF26" s="334"/>
      <c r="AG26" s="289"/>
    </row>
    <row r="27" spans="5:33" ht="30">
      <c r="E27" s="31" t="s">
        <v>59</v>
      </c>
      <c r="F27" s="75">
        <v>44930</v>
      </c>
      <c r="G27" s="31">
        <v>290895</v>
      </c>
      <c r="H27" s="31" t="s">
        <v>2903</v>
      </c>
      <c r="I27" s="31" t="s">
        <v>2258</v>
      </c>
      <c r="J27" s="33" t="s">
        <v>394</v>
      </c>
      <c r="K27" s="31"/>
      <c r="L27" s="31"/>
      <c r="M27" s="31" t="s">
        <v>1410</v>
      </c>
      <c r="N27" s="240" t="s">
        <v>2982</v>
      </c>
      <c r="O27" s="240" t="s">
        <v>2987</v>
      </c>
      <c r="P27" s="240"/>
      <c r="Q27" s="240" t="s">
        <v>2995</v>
      </c>
      <c r="R27" s="240"/>
      <c r="S27" s="240"/>
      <c r="T27" s="240"/>
      <c r="U27" s="240"/>
      <c r="V27" s="240"/>
      <c r="W27" s="240"/>
      <c r="X27" s="240"/>
      <c r="Y27" s="240"/>
      <c r="Z27" s="240"/>
      <c r="AA27" s="240"/>
      <c r="AB27" s="240"/>
      <c r="AC27" s="240"/>
      <c r="AD27" s="240"/>
      <c r="AE27" s="31" t="s">
        <v>49</v>
      </c>
      <c r="AF27" s="331"/>
      <c r="AG27" s="289" t="s">
        <v>2988</v>
      </c>
    </row>
    <row r="28" spans="5:33">
      <c r="E28" s="33" t="s">
        <v>2867</v>
      </c>
      <c r="F28" s="79">
        <v>44931</v>
      </c>
      <c r="G28" s="33">
        <v>291243</v>
      </c>
      <c r="H28" s="33" t="s">
        <v>2980</v>
      </c>
      <c r="I28" s="33" t="s">
        <v>2981</v>
      </c>
      <c r="J28" s="33" t="s">
        <v>394</v>
      </c>
      <c r="K28" s="33"/>
      <c r="L28" s="33"/>
      <c r="M28" s="33"/>
      <c r="N28" s="33" t="s">
        <v>1466</v>
      </c>
      <c r="O28" s="33"/>
      <c r="P28" s="33" t="s">
        <v>2246</v>
      </c>
      <c r="Q28" s="33"/>
      <c r="R28" s="33"/>
      <c r="S28" s="33"/>
      <c r="T28" s="33"/>
      <c r="U28" s="33"/>
      <c r="V28" s="33"/>
      <c r="W28" s="33"/>
      <c r="X28" s="33"/>
      <c r="Y28" s="33"/>
      <c r="Z28" s="33"/>
      <c r="AA28" s="33"/>
      <c r="AB28" s="33"/>
      <c r="AC28" s="33"/>
      <c r="AD28" s="33"/>
      <c r="AE28" s="33" t="s">
        <v>50</v>
      </c>
      <c r="AF28" s="331"/>
      <c r="AG28" s="289"/>
    </row>
    <row r="29" spans="5:33">
      <c r="E29" s="33" t="s">
        <v>2867</v>
      </c>
      <c r="F29" s="79">
        <v>44931</v>
      </c>
      <c r="G29" s="33">
        <v>291310</v>
      </c>
      <c r="H29" s="33" t="s">
        <v>2403</v>
      </c>
      <c r="I29" s="33" t="s">
        <v>2271</v>
      </c>
      <c r="J29" s="33" t="s">
        <v>394</v>
      </c>
      <c r="K29" s="33"/>
      <c r="L29" s="33"/>
      <c r="M29" s="33"/>
      <c r="N29" s="33"/>
      <c r="O29" s="33" t="s">
        <v>2246</v>
      </c>
      <c r="P29" s="33"/>
      <c r="Q29" s="33"/>
      <c r="R29" s="33"/>
      <c r="S29" s="33"/>
      <c r="T29" s="33"/>
      <c r="U29" s="33"/>
      <c r="V29" s="33"/>
      <c r="W29" s="33"/>
      <c r="X29" s="33"/>
      <c r="Y29" s="33"/>
      <c r="Z29" s="33"/>
      <c r="AA29" s="33"/>
      <c r="AB29" s="33"/>
      <c r="AC29" s="33"/>
      <c r="AD29" s="33"/>
      <c r="AE29" s="33" t="s">
        <v>50</v>
      </c>
      <c r="AF29" s="331"/>
      <c r="AG29" s="289"/>
    </row>
    <row r="30" spans="5:33">
      <c r="E30" s="33" t="s">
        <v>59</v>
      </c>
      <c r="F30" s="79">
        <v>44931</v>
      </c>
      <c r="G30" s="33">
        <v>291338</v>
      </c>
      <c r="H30" s="33" t="s">
        <v>2965</v>
      </c>
      <c r="I30" s="33" t="s">
        <v>2966</v>
      </c>
      <c r="J30" s="33" t="s">
        <v>394</v>
      </c>
      <c r="K30" s="33"/>
      <c r="L30" s="33"/>
      <c r="M30" s="33"/>
      <c r="N30" s="33" t="s">
        <v>1410</v>
      </c>
      <c r="O30" s="33" t="s">
        <v>1466</v>
      </c>
      <c r="P30" s="33"/>
      <c r="Q30" s="33" t="s">
        <v>2406</v>
      </c>
      <c r="R30" s="33"/>
      <c r="S30" s="33"/>
      <c r="T30" s="33"/>
      <c r="U30" s="33"/>
      <c r="V30" s="33"/>
      <c r="W30" s="33"/>
      <c r="X30" s="33"/>
      <c r="Y30" s="33"/>
      <c r="Z30" s="33"/>
      <c r="AA30" s="33"/>
      <c r="AB30" s="33"/>
      <c r="AC30" s="33"/>
      <c r="AD30" s="33"/>
      <c r="AE30" s="31" t="s">
        <v>49</v>
      </c>
      <c r="AF30" s="331"/>
      <c r="AG30" s="289"/>
    </row>
    <row r="31" spans="5:33" ht="25.5" customHeight="1">
      <c r="E31" s="33" t="s">
        <v>833</v>
      </c>
      <c r="F31" s="79">
        <v>44931</v>
      </c>
      <c r="G31" s="33">
        <v>291178</v>
      </c>
      <c r="H31" s="33" t="s">
        <v>1964</v>
      </c>
      <c r="I31" s="33" t="s">
        <v>1645</v>
      </c>
      <c r="J31" s="33" t="s">
        <v>394</v>
      </c>
      <c r="K31" s="33"/>
      <c r="L31" s="33"/>
      <c r="M31" s="33"/>
      <c r="N31" s="34"/>
      <c r="O31" s="34" t="s">
        <v>2246</v>
      </c>
      <c r="P31" s="34"/>
      <c r="Q31" s="34"/>
      <c r="R31" s="34"/>
      <c r="S31" s="34"/>
      <c r="T31" s="34"/>
      <c r="U31" s="34"/>
      <c r="V31" s="34"/>
      <c r="W31" s="34"/>
      <c r="X31" s="34"/>
      <c r="Y31" s="34"/>
      <c r="Z31" s="34"/>
      <c r="AA31" s="34"/>
      <c r="AB31" s="34"/>
      <c r="AC31" s="34"/>
      <c r="AD31" s="34"/>
      <c r="AE31" s="33" t="s">
        <v>50</v>
      </c>
      <c r="AF31" s="331"/>
      <c r="AG31" s="289"/>
    </row>
    <row r="32" spans="5:33">
      <c r="E32" s="33" t="s">
        <v>2858</v>
      </c>
      <c r="F32" s="79">
        <v>44932</v>
      </c>
      <c r="G32" s="33">
        <v>291445</v>
      </c>
      <c r="H32" s="33" t="s">
        <v>2983</v>
      </c>
      <c r="I32" s="33" t="s">
        <v>2966</v>
      </c>
      <c r="J32" s="33" t="s">
        <v>394</v>
      </c>
      <c r="K32" s="33"/>
      <c r="L32" s="33"/>
      <c r="M32" s="33"/>
      <c r="N32" s="33"/>
      <c r="O32" s="33" t="s">
        <v>1466</v>
      </c>
      <c r="P32" s="33"/>
      <c r="Q32" s="33"/>
      <c r="R32" s="33"/>
      <c r="S32" s="33"/>
      <c r="T32" s="33"/>
      <c r="U32" s="33"/>
      <c r="V32" s="33"/>
      <c r="W32" s="33"/>
      <c r="X32" s="33"/>
      <c r="Y32" s="33"/>
      <c r="Z32" s="33"/>
      <c r="AA32" s="33"/>
      <c r="AB32" s="33"/>
      <c r="AC32" s="33"/>
      <c r="AD32" s="33"/>
      <c r="AE32" s="33" t="s">
        <v>50</v>
      </c>
      <c r="AF32" s="331"/>
      <c r="AG32" s="289"/>
    </row>
    <row r="33" spans="2:33">
      <c r="E33" s="33" t="s">
        <v>2858</v>
      </c>
      <c r="F33" s="79">
        <v>44932</v>
      </c>
      <c r="G33" s="33">
        <v>291538</v>
      </c>
      <c r="H33" s="33" t="s">
        <v>2984</v>
      </c>
      <c r="I33" s="33" t="s">
        <v>2985</v>
      </c>
      <c r="J33" s="33" t="s">
        <v>394</v>
      </c>
      <c r="K33" s="33"/>
      <c r="L33" s="33"/>
      <c r="M33" s="33"/>
      <c r="N33" s="33"/>
      <c r="O33" s="33" t="s">
        <v>1466</v>
      </c>
      <c r="P33" s="33" t="s">
        <v>394</v>
      </c>
      <c r="Q33" s="33"/>
      <c r="R33" s="33"/>
      <c r="S33" s="33"/>
      <c r="T33" s="33"/>
      <c r="U33" s="33"/>
      <c r="V33" s="33"/>
      <c r="W33" s="33"/>
      <c r="X33" s="33"/>
      <c r="Y33" s="33"/>
      <c r="Z33" s="33"/>
      <c r="AA33" s="33"/>
      <c r="AB33" s="33"/>
      <c r="AC33" s="33"/>
      <c r="AD33" s="33"/>
      <c r="AE33" s="33" t="s">
        <v>50</v>
      </c>
      <c r="AF33" s="331"/>
      <c r="AG33" s="289"/>
    </row>
    <row r="34" spans="2:33">
      <c r="E34" s="33" t="s">
        <v>2858</v>
      </c>
      <c r="F34" s="79">
        <v>44932</v>
      </c>
      <c r="G34" s="33">
        <v>291503</v>
      </c>
      <c r="H34" s="33" t="s">
        <v>2986</v>
      </c>
      <c r="I34" s="33" t="s">
        <v>2989</v>
      </c>
      <c r="J34" s="33" t="s">
        <v>394</v>
      </c>
      <c r="K34" s="33"/>
      <c r="L34" s="33"/>
      <c r="M34" s="33"/>
      <c r="N34" s="33"/>
      <c r="O34" s="33" t="s">
        <v>1466</v>
      </c>
      <c r="P34" s="33"/>
      <c r="Q34" s="33"/>
      <c r="R34" s="33"/>
      <c r="S34" s="33"/>
      <c r="T34" s="33"/>
      <c r="U34" s="33"/>
      <c r="V34" s="33"/>
      <c r="W34" s="33"/>
      <c r="X34" s="33"/>
      <c r="Y34" s="33"/>
      <c r="Z34" s="33"/>
      <c r="AA34" s="33"/>
      <c r="AB34" s="33"/>
      <c r="AC34" s="33"/>
      <c r="AD34" s="33"/>
      <c r="AE34" s="33" t="s">
        <v>50</v>
      </c>
      <c r="AF34" s="331"/>
      <c r="AG34" s="289"/>
    </row>
    <row r="35" spans="2:33">
      <c r="E35" s="33" t="s">
        <v>2858</v>
      </c>
      <c r="F35" s="79">
        <v>44932</v>
      </c>
      <c r="G35" s="33">
        <v>291622</v>
      </c>
      <c r="H35" s="33" t="s">
        <v>2986</v>
      </c>
      <c r="I35" s="33" t="s">
        <v>2899</v>
      </c>
      <c r="J35" s="33" t="s">
        <v>394</v>
      </c>
      <c r="K35" s="33"/>
      <c r="L35" s="33"/>
      <c r="M35" s="33"/>
      <c r="N35" s="33"/>
      <c r="O35" s="33" t="s">
        <v>1466</v>
      </c>
      <c r="P35" s="33"/>
      <c r="Q35" s="33"/>
      <c r="R35" s="33"/>
      <c r="S35" s="33"/>
      <c r="T35" s="33"/>
      <c r="U35" s="33"/>
      <c r="V35" s="33"/>
      <c r="W35" s="33"/>
      <c r="X35" s="33"/>
      <c r="Y35" s="33"/>
      <c r="Z35" s="33"/>
      <c r="AA35" s="33"/>
      <c r="AB35" s="33"/>
      <c r="AC35" s="33"/>
      <c r="AD35" s="33"/>
      <c r="AE35" s="33" t="s">
        <v>50</v>
      </c>
      <c r="AF35" s="288"/>
      <c r="AG35" s="289"/>
    </row>
    <row r="36" spans="2:33">
      <c r="E36" s="33" t="s">
        <v>2867</v>
      </c>
      <c r="F36" s="79">
        <v>44933</v>
      </c>
      <c r="G36" s="33">
        <v>291775</v>
      </c>
      <c r="H36" s="33" t="s">
        <v>2936</v>
      </c>
      <c r="I36" s="33" t="s">
        <v>787</v>
      </c>
      <c r="J36" s="33" t="s">
        <v>394</v>
      </c>
      <c r="K36" s="33"/>
      <c r="L36" s="33"/>
      <c r="M36" s="33"/>
      <c r="N36" s="33"/>
      <c r="O36" s="33"/>
      <c r="P36" s="33" t="s">
        <v>2674</v>
      </c>
      <c r="Q36" s="33"/>
      <c r="R36" s="33"/>
      <c r="S36" s="33"/>
      <c r="T36" s="33"/>
      <c r="U36" s="33"/>
      <c r="V36" s="33"/>
      <c r="W36" s="33"/>
      <c r="X36" s="33"/>
      <c r="Y36" s="33"/>
      <c r="Z36" s="33"/>
      <c r="AA36" s="33"/>
      <c r="AB36" s="33"/>
      <c r="AC36" s="33"/>
      <c r="AD36" s="33"/>
      <c r="AE36" s="33" t="s">
        <v>50</v>
      </c>
      <c r="AF36" s="288" t="s">
        <v>2440</v>
      </c>
      <c r="AG36" s="289"/>
    </row>
    <row r="37" spans="2:33">
      <c r="E37" s="33" t="s">
        <v>2867</v>
      </c>
      <c r="F37" s="79">
        <v>44933</v>
      </c>
      <c r="G37" s="33">
        <v>291638</v>
      </c>
      <c r="H37" s="33" t="s">
        <v>2986</v>
      </c>
      <c r="I37" s="33" t="s">
        <v>2899</v>
      </c>
      <c r="J37" s="33" t="s">
        <v>394</v>
      </c>
      <c r="K37" s="33"/>
      <c r="L37" s="33"/>
      <c r="M37" s="33"/>
      <c r="N37" s="33"/>
      <c r="O37" s="33"/>
      <c r="P37" s="33" t="s">
        <v>1466</v>
      </c>
      <c r="Q37" s="33"/>
      <c r="R37" s="33"/>
      <c r="S37" s="33"/>
      <c r="T37" s="33"/>
      <c r="U37" s="33"/>
      <c r="V37" s="33"/>
      <c r="W37" s="33"/>
      <c r="X37" s="33"/>
      <c r="Y37" s="33"/>
      <c r="Z37" s="33"/>
      <c r="AA37" s="33"/>
      <c r="AB37" s="33"/>
      <c r="AC37" s="33"/>
      <c r="AD37" s="33"/>
      <c r="AE37" s="33" t="s">
        <v>50</v>
      </c>
      <c r="AF37" s="288"/>
      <c r="AG37" s="289"/>
    </row>
    <row r="38" spans="2:33">
      <c r="E38" s="33" t="s">
        <v>833</v>
      </c>
      <c r="F38" s="157">
        <v>44935</v>
      </c>
      <c r="G38" s="111">
        <v>291600</v>
      </c>
      <c r="H38" s="111" t="s">
        <v>1998</v>
      </c>
      <c r="I38" s="111" t="s">
        <v>2990</v>
      </c>
      <c r="J38" s="111" t="s">
        <v>394</v>
      </c>
      <c r="K38" s="69"/>
      <c r="L38" s="69"/>
      <c r="M38" s="111"/>
      <c r="N38" s="111"/>
      <c r="O38" s="111"/>
      <c r="P38" s="111"/>
      <c r="Q38" s="111" t="s">
        <v>2406</v>
      </c>
      <c r="R38" s="111"/>
      <c r="S38" s="111"/>
      <c r="T38" s="111"/>
      <c r="U38" s="111" t="s">
        <v>2062</v>
      </c>
      <c r="V38" s="111"/>
      <c r="W38" s="111"/>
      <c r="X38" s="111"/>
      <c r="Y38" s="111"/>
      <c r="Z38" s="111"/>
      <c r="AA38" s="111"/>
      <c r="AB38" s="111"/>
      <c r="AC38" s="111"/>
      <c r="AD38" s="111"/>
      <c r="AE38" s="33" t="s">
        <v>50</v>
      </c>
      <c r="AF38" s="331"/>
      <c r="AG38" s="289"/>
    </row>
    <row r="39" spans="2:33">
      <c r="D39" s="67"/>
      <c r="E39" s="33" t="s">
        <v>59</v>
      </c>
      <c r="F39" s="79">
        <v>44935</v>
      </c>
      <c r="G39" s="33">
        <v>291901</v>
      </c>
      <c r="H39" s="33" t="s">
        <v>2871</v>
      </c>
      <c r="I39" s="33" t="s">
        <v>440</v>
      </c>
      <c r="J39" s="33" t="s">
        <v>394</v>
      </c>
      <c r="K39" s="33"/>
      <c r="L39" s="33"/>
      <c r="M39" s="33"/>
      <c r="N39" s="33"/>
      <c r="O39" s="33"/>
      <c r="P39" s="33"/>
      <c r="Q39" s="33" t="s">
        <v>394</v>
      </c>
      <c r="R39" s="33"/>
      <c r="S39" s="33"/>
      <c r="T39" s="33"/>
      <c r="U39" s="33"/>
      <c r="V39" s="33"/>
      <c r="W39" s="33"/>
      <c r="X39" s="33"/>
      <c r="Y39" s="33"/>
      <c r="Z39" s="33"/>
      <c r="AA39" s="33"/>
      <c r="AB39" s="33"/>
      <c r="AC39" s="33"/>
      <c r="AD39" s="33"/>
      <c r="AE39" s="33" t="s">
        <v>50</v>
      </c>
      <c r="AF39" s="288"/>
      <c r="AG39" s="289"/>
    </row>
    <row r="40" spans="2:33">
      <c r="E40" s="33" t="s">
        <v>59</v>
      </c>
      <c r="F40" s="79">
        <v>44935</v>
      </c>
      <c r="G40" s="33">
        <v>292200</v>
      </c>
      <c r="H40" s="33" t="s">
        <v>2991</v>
      </c>
      <c r="I40" s="33" t="s">
        <v>2271</v>
      </c>
      <c r="J40" s="33" t="s">
        <v>394</v>
      </c>
      <c r="K40" s="33"/>
      <c r="L40" s="33"/>
      <c r="M40" s="33"/>
      <c r="N40" s="33"/>
      <c r="O40" s="33"/>
      <c r="P40" s="33"/>
      <c r="Q40" s="33" t="s">
        <v>394</v>
      </c>
      <c r="R40" s="33"/>
      <c r="S40" s="33"/>
      <c r="T40" s="33"/>
      <c r="U40" s="33"/>
      <c r="V40" s="33"/>
      <c r="W40" s="33"/>
      <c r="X40" s="33"/>
      <c r="Y40" s="33"/>
      <c r="Z40" s="33"/>
      <c r="AA40" s="33"/>
      <c r="AB40" s="33"/>
      <c r="AC40" s="33"/>
      <c r="AD40" s="33"/>
      <c r="AE40" s="33" t="s">
        <v>50</v>
      </c>
      <c r="AF40" s="288"/>
      <c r="AG40" s="289"/>
    </row>
    <row r="41" spans="2:33">
      <c r="B41" s="1"/>
      <c r="C41" s="1"/>
      <c r="D41" s="213"/>
      <c r="E41" s="33" t="s">
        <v>59</v>
      </c>
      <c r="F41" s="79">
        <v>44935</v>
      </c>
      <c r="G41" s="33">
        <v>291945</v>
      </c>
      <c r="H41" s="33" t="s">
        <v>2972</v>
      </c>
      <c r="I41" s="33" t="s">
        <v>787</v>
      </c>
      <c r="J41" s="33" t="s">
        <v>394</v>
      </c>
      <c r="K41" s="33"/>
      <c r="L41" s="33"/>
      <c r="M41" s="33"/>
      <c r="N41" s="33"/>
      <c r="O41" s="33"/>
      <c r="P41" s="33"/>
      <c r="Q41" s="33" t="s">
        <v>1466</v>
      </c>
      <c r="R41" s="33" t="s">
        <v>2406</v>
      </c>
      <c r="S41" s="33"/>
      <c r="T41" s="33"/>
      <c r="U41" s="33"/>
      <c r="V41" s="33"/>
      <c r="W41" s="33"/>
      <c r="X41" s="33"/>
      <c r="Y41" s="33"/>
      <c r="Z41" s="33"/>
      <c r="AA41" s="33"/>
      <c r="AB41" s="33"/>
      <c r="AC41" s="33"/>
      <c r="AD41" s="33"/>
      <c r="AE41" s="31" t="s">
        <v>49</v>
      </c>
      <c r="AF41" s="288"/>
      <c r="AG41" s="289"/>
    </row>
    <row r="42" spans="2:33">
      <c r="B42" s="1"/>
      <c r="C42" s="1"/>
      <c r="D42" s="213"/>
      <c r="E42" s="33" t="s">
        <v>59</v>
      </c>
      <c r="F42" s="79">
        <v>44935</v>
      </c>
      <c r="G42" s="33">
        <v>291997</v>
      </c>
      <c r="H42" s="33" t="s">
        <v>2992</v>
      </c>
      <c r="I42" s="33" t="s">
        <v>1645</v>
      </c>
      <c r="J42" s="33" t="s">
        <v>394</v>
      </c>
      <c r="K42" s="33"/>
      <c r="L42" s="33"/>
      <c r="M42" s="33"/>
      <c r="N42" s="33"/>
      <c r="O42" s="33"/>
      <c r="P42" s="33"/>
      <c r="Q42" s="33" t="s">
        <v>1466</v>
      </c>
      <c r="R42" s="33" t="s">
        <v>2246</v>
      </c>
      <c r="S42" s="33"/>
      <c r="T42" s="33"/>
      <c r="U42" s="33"/>
      <c r="V42" s="33"/>
      <c r="W42" s="33"/>
      <c r="X42" s="33"/>
      <c r="Y42" s="33"/>
      <c r="Z42" s="33"/>
      <c r="AA42" s="33"/>
      <c r="AB42" s="33"/>
      <c r="AC42" s="33"/>
      <c r="AD42" s="33"/>
      <c r="AE42" s="33" t="s">
        <v>50</v>
      </c>
      <c r="AF42" s="288"/>
      <c r="AG42" s="289"/>
    </row>
    <row r="43" spans="2:33">
      <c r="E43" s="33" t="s">
        <v>59</v>
      </c>
      <c r="F43" s="79">
        <v>44935</v>
      </c>
      <c r="G43" s="33">
        <v>292030</v>
      </c>
      <c r="H43" s="33" t="s">
        <v>2978</v>
      </c>
      <c r="I43" s="33" t="s">
        <v>2258</v>
      </c>
      <c r="J43" s="33" t="s">
        <v>394</v>
      </c>
      <c r="K43" s="31"/>
      <c r="L43" s="31"/>
      <c r="M43" s="31"/>
      <c r="N43" s="31"/>
      <c r="O43" s="31"/>
      <c r="P43" s="31"/>
      <c r="Q43" s="31" t="s">
        <v>1410</v>
      </c>
      <c r="R43" s="31" t="s">
        <v>2997</v>
      </c>
      <c r="S43" s="31"/>
      <c r="T43" s="33"/>
      <c r="U43" s="33"/>
      <c r="V43" s="33"/>
      <c r="W43" s="33"/>
      <c r="X43" s="33"/>
      <c r="Y43" s="33"/>
      <c r="Z43" s="33"/>
      <c r="AA43" s="33"/>
      <c r="AB43" s="33"/>
      <c r="AC43" s="33"/>
      <c r="AD43" s="33"/>
      <c r="AE43" s="33" t="s">
        <v>50</v>
      </c>
      <c r="AF43" s="331"/>
      <c r="AG43" s="289"/>
    </row>
    <row r="44" spans="2:33">
      <c r="E44" s="33" t="s">
        <v>59</v>
      </c>
      <c r="F44" s="79">
        <v>44935</v>
      </c>
      <c r="G44" s="33">
        <v>292169</v>
      </c>
      <c r="H44" s="33" t="s">
        <v>2993</v>
      </c>
      <c r="I44" s="33" t="s">
        <v>2899</v>
      </c>
      <c r="J44" s="33" t="s">
        <v>394</v>
      </c>
      <c r="K44" s="33"/>
      <c r="L44" s="33"/>
      <c r="M44" s="33"/>
      <c r="N44" s="33"/>
      <c r="O44" s="33"/>
      <c r="P44" s="33"/>
      <c r="Q44" s="33" t="s">
        <v>1466</v>
      </c>
      <c r="R44" s="33"/>
      <c r="S44" s="33"/>
      <c r="T44" s="33"/>
      <c r="U44" s="33"/>
      <c r="V44" s="33"/>
      <c r="W44" s="33"/>
      <c r="X44" s="33"/>
      <c r="Y44" s="33"/>
      <c r="Z44" s="33"/>
      <c r="AA44" s="33"/>
      <c r="AB44" s="33"/>
      <c r="AC44" s="33"/>
      <c r="AD44" s="33"/>
      <c r="AE44" s="33" t="s">
        <v>50</v>
      </c>
      <c r="AF44" s="288"/>
      <c r="AG44" s="289"/>
    </row>
    <row r="45" spans="2:33">
      <c r="E45" s="33" t="s">
        <v>59</v>
      </c>
      <c r="F45" s="79">
        <v>44935</v>
      </c>
      <c r="G45" s="33">
        <v>292363</v>
      </c>
      <c r="H45" s="33" t="s">
        <v>2994</v>
      </c>
      <c r="I45" s="33" t="s">
        <v>440</v>
      </c>
      <c r="J45" s="33" t="s">
        <v>394</v>
      </c>
      <c r="K45" s="33"/>
      <c r="L45" s="33"/>
      <c r="M45" s="33"/>
      <c r="N45" s="33"/>
      <c r="O45" s="33"/>
      <c r="P45" s="33"/>
      <c r="Q45" s="33" t="s">
        <v>1466</v>
      </c>
      <c r="R45" s="33"/>
      <c r="S45" s="33"/>
      <c r="T45" s="33" t="s">
        <v>2998</v>
      </c>
      <c r="U45" s="33"/>
      <c r="V45" s="33"/>
      <c r="W45" s="33"/>
      <c r="X45" s="33"/>
      <c r="Y45" s="33"/>
      <c r="Z45" s="33"/>
      <c r="AA45" s="33"/>
      <c r="AB45" s="33"/>
      <c r="AC45" s="33"/>
      <c r="AD45" s="33"/>
      <c r="AE45" s="31" t="s">
        <v>49</v>
      </c>
      <c r="AF45" s="288"/>
      <c r="AG45" s="289"/>
    </row>
    <row r="46" spans="2:33">
      <c r="E46" s="33" t="s">
        <v>59</v>
      </c>
      <c r="F46" s="79">
        <v>44935</v>
      </c>
      <c r="G46" s="33">
        <v>292273</v>
      </c>
      <c r="H46" s="33" t="s">
        <v>2936</v>
      </c>
      <c r="I46" s="33" t="s">
        <v>2258</v>
      </c>
      <c r="J46" s="33" t="s">
        <v>394</v>
      </c>
      <c r="K46" s="33"/>
      <c r="L46" s="33"/>
      <c r="M46" s="33"/>
      <c r="N46" s="33"/>
      <c r="O46" s="33"/>
      <c r="P46" s="33"/>
      <c r="Q46" s="33" t="s">
        <v>1410</v>
      </c>
      <c r="R46" s="33" t="s">
        <v>1466</v>
      </c>
      <c r="S46" s="33" t="s">
        <v>2246</v>
      </c>
      <c r="T46" s="33"/>
      <c r="U46" s="33"/>
      <c r="V46" s="33"/>
      <c r="W46" s="33"/>
      <c r="X46" s="33"/>
      <c r="Y46" s="33"/>
      <c r="Z46" s="33"/>
      <c r="AA46" s="33"/>
      <c r="AB46" s="33"/>
      <c r="AC46" s="33"/>
      <c r="AD46" s="33"/>
      <c r="AE46" s="33" t="s">
        <v>50</v>
      </c>
      <c r="AF46" s="331"/>
      <c r="AG46" s="289"/>
    </row>
    <row r="47" spans="2:33">
      <c r="E47" s="33" t="s">
        <v>2867</v>
      </c>
      <c r="F47" s="79">
        <v>44936</v>
      </c>
      <c r="G47" s="33">
        <v>292824</v>
      </c>
      <c r="H47" s="33" t="s">
        <v>1957</v>
      </c>
      <c r="I47" s="33" t="s">
        <v>2258</v>
      </c>
      <c r="J47" s="33" t="s">
        <v>394</v>
      </c>
      <c r="K47" s="33"/>
      <c r="L47" s="33"/>
      <c r="M47" s="33"/>
      <c r="N47" s="33"/>
      <c r="O47" s="33"/>
      <c r="P47" s="33"/>
      <c r="Q47" s="154" t="s">
        <v>3005</v>
      </c>
      <c r="R47" s="33" t="s">
        <v>1410</v>
      </c>
      <c r="S47" s="33" t="s">
        <v>2996</v>
      </c>
      <c r="T47" s="33"/>
      <c r="U47" s="33"/>
      <c r="V47" s="33"/>
      <c r="W47" s="33"/>
      <c r="X47" s="33"/>
      <c r="Y47" s="33"/>
      <c r="Z47" s="33"/>
      <c r="AA47" s="33"/>
      <c r="AB47" s="33"/>
      <c r="AC47" s="33"/>
      <c r="AD47" s="33"/>
      <c r="AE47" s="33" t="s">
        <v>50</v>
      </c>
      <c r="AF47" s="288"/>
      <c r="AG47" s="289"/>
    </row>
    <row r="48" spans="2:33">
      <c r="E48" s="33" t="s">
        <v>124</v>
      </c>
      <c r="F48" s="79">
        <v>44938</v>
      </c>
      <c r="G48" s="33">
        <v>293077</v>
      </c>
      <c r="H48" s="33" t="s">
        <v>1581</v>
      </c>
      <c r="I48" s="33" t="s">
        <v>2749</v>
      </c>
      <c r="J48" s="33" t="s">
        <v>394</v>
      </c>
      <c r="K48" s="288"/>
      <c r="L48" s="288"/>
      <c r="M48" s="33"/>
      <c r="N48" s="33"/>
      <c r="O48" s="33"/>
      <c r="P48" s="33"/>
      <c r="Q48" s="33"/>
      <c r="R48" s="33"/>
      <c r="S48" s="33"/>
      <c r="T48" s="33" t="s">
        <v>1466</v>
      </c>
      <c r="U48" s="33"/>
      <c r="V48" s="33"/>
      <c r="W48" s="33"/>
      <c r="X48" s="33"/>
      <c r="Y48" s="33"/>
      <c r="Z48" s="33"/>
      <c r="AA48" s="33"/>
      <c r="AB48" s="33"/>
      <c r="AC48" s="33"/>
      <c r="AD48" s="33"/>
      <c r="AE48" s="31" t="s">
        <v>49</v>
      </c>
      <c r="AF48" s="288"/>
      <c r="AG48" s="289"/>
    </row>
    <row r="49" spans="5:33">
      <c r="E49" s="33" t="s">
        <v>833</v>
      </c>
      <c r="F49" s="79">
        <v>44938</v>
      </c>
      <c r="G49" s="33">
        <v>293187</v>
      </c>
      <c r="H49" s="33" t="s">
        <v>1039</v>
      </c>
      <c r="I49" s="33" t="s">
        <v>2999</v>
      </c>
      <c r="J49" s="33" t="s">
        <v>394</v>
      </c>
      <c r="K49" s="288"/>
      <c r="L49" s="288"/>
      <c r="M49" s="33"/>
      <c r="N49" s="33"/>
      <c r="O49" s="33"/>
      <c r="P49" s="33"/>
      <c r="Q49" s="33"/>
      <c r="R49" s="33"/>
      <c r="S49" s="33"/>
      <c r="T49" s="33" t="s">
        <v>1466</v>
      </c>
      <c r="U49" s="33" t="s">
        <v>394</v>
      </c>
      <c r="V49" s="33"/>
      <c r="W49" s="33"/>
      <c r="X49" s="33"/>
      <c r="Y49" s="33"/>
      <c r="Z49" s="33"/>
      <c r="AA49" s="33"/>
      <c r="AB49" s="33"/>
      <c r="AC49" s="33"/>
      <c r="AD49" s="33"/>
      <c r="AE49" s="33" t="s">
        <v>50</v>
      </c>
      <c r="AF49" s="288"/>
      <c r="AG49" s="289"/>
    </row>
    <row r="50" spans="5:33">
      <c r="E50" s="31" t="s">
        <v>833</v>
      </c>
      <c r="F50" s="75">
        <v>44938</v>
      </c>
      <c r="G50" s="31">
        <v>292985</v>
      </c>
      <c r="H50" s="31" t="s">
        <v>1964</v>
      </c>
      <c r="I50" s="31" t="s">
        <v>2258</v>
      </c>
      <c r="J50" s="33" t="s">
        <v>394</v>
      </c>
      <c r="K50" s="288"/>
      <c r="L50" s="288"/>
      <c r="M50" s="31"/>
      <c r="N50" s="31"/>
      <c r="O50" s="31"/>
      <c r="P50" s="31"/>
      <c r="Q50" s="31"/>
      <c r="R50" s="31"/>
      <c r="S50" s="31"/>
      <c r="T50" s="31" t="s">
        <v>1410</v>
      </c>
      <c r="U50" s="31"/>
      <c r="V50" s="31"/>
      <c r="W50" s="31"/>
      <c r="X50" s="31"/>
      <c r="Y50" s="31"/>
      <c r="Z50" s="31"/>
      <c r="AA50" s="31"/>
      <c r="AB50" s="31" t="s">
        <v>2969</v>
      </c>
      <c r="AC50" s="31"/>
      <c r="AD50" s="31"/>
      <c r="AE50" s="31" t="s">
        <v>49</v>
      </c>
      <c r="AF50" s="288"/>
      <c r="AG50" s="289"/>
    </row>
    <row r="51" spans="5:33">
      <c r="E51" s="86" t="s">
        <v>833</v>
      </c>
      <c r="F51" s="340">
        <v>44938</v>
      </c>
      <c r="G51" s="86">
        <v>293194</v>
      </c>
      <c r="H51" s="86" t="s">
        <v>1039</v>
      </c>
      <c r="I51" s="86" t="s">
        <v>3000</v>
      </c>
      <c r="J51" s="86" t="s">
        <v>394</v>
      </c>
      <c r="K51" s="337"/>
      <c r="L51" s="337"/>
      <c r="M51" s="86"/>
      <c r="N51" s="86"/>
      <c r="O51" s="86"/>
      <c r="P51" s="86"/>
      <c r="Q51" s="86"/>
      <c r="R51" s="86"/>
      <c r="S51" s="86"/>
      <c r="T51" s="86" t="s">
        <v>1466</v>
      </c>
      <c r="U51" s="86" t="s">
        <v>2526</v>
      </c>
      <c r="V51" s="86" t="s">
        <v>394</v>
      </c>
      <c r="W51" s="86"/>
      <c r="X51" s="86"/>
      <c r="Y51" s="86"/>
      <c r="Z51" s="86"/>
      <c r="AA51" s="86"/>
      <c r="AB51" s="86"/>
      <c r="AC51" s="86"/>
      <c r="AD51" s="86"/>
      <c r="AE51" s="33" t="s">
        <v>50</v>
      </c>
      <c r="AF51" s="288"/>
      <c r="AG51" s="289"/>
    </row>
    <row r="52" spans="5:33" ht="30">
      <c r="E52" s="86" t="s">
        <v>18</v>
      </c>
      <c r="F52" s="350">
        <v>44939</v>
      </c>
      <c r="G52" s="86">
        <v>293511</v>
      </c>
      <c r="H52" s="86" t="s">
        <v>3001</v>
      </c>
      <c r="I52" s="86" t="s">
        <v>3002</v>
      </c>
      <c r="J52" s="86" t="s">
        <v>394</v>
      </c>
      <c r="K52" s="4"/>
      <c r="L52" s="4"/>
      <c r="M52" s="86"/>
      <c r="N52" s="86"/>
      <c r="O52" s="86"/>
      <c r="P52" s="86"/>
      <c r="Q52" s="86"/>
      <c r="R52" s="86"/>
      <c r="S52" s="86"/>
      <c r="T52" s="86"/>
      <c r="U52" s="86" t="s">
        <v>1466</v>
      </c>
      <c r="V52" s="86" t="s">
        <v>3007</v>
      </c>
      <c r="W52" s="86"/>
      <c r="X52" s="86"/>
      <c r="Y52" s="165" t="s">
        <v>3014</v>
      </c>
      <c r="Z52" s="165"/>
      <c r="AA52" s="165"/>
      <c r="AB52" s="165"/>
      <c r="AC52" s="165"/>
      <c r="AD52" s="165"/>
      <c r="AE52" s="31" t="s">
        <v>49</v>
      </c>
      <c r="AF52" s="1"/>
    </row>
    <row r="53" spans="5:33">
      <c r="E53" s="33" t="s">
        <v>59</v>
      </c>
      <c r="F53" s="348">
        <v>44939</v>
      </c>
      <c r="G53" s="33">
        <v>293729</v>
      </c>
      <c r="H53" s="33" t="s">
        <v>2906</v>
      </c>
      <c r="I53" s="33" t="s">
        <v>3003</v>
      </c>
      <c r="J53" s="33" t="s">
        <v>394</v>
      </c>
      <c r="K53" s="1"/>
      <c r="L53" s="1"/>
      <c r="M53" s="33"/>
      <c r="N53" s="33"/>
      <c r="O53" s="33"/>
      <c r="P53" s="33"/>
      <c r="Q53" s="33"/>
      <c r="R53" s="33"/>
      <c r="S53" s="33"/>
      <c r="T53" s="33"/>
      <c r="U53" s="33" t="s">
        <v>1466</v>
      </c>
      <c r="V53" s="33"/>
      <c r="W53" s="33"/>
      <c r="X53" s="33"/>
      <c r="Y53" s="33"/>
      <c r="Z53" s="33"/>
      <c r="AA53" s="33"/>
      <c r="AB53" s="33"/>
      <c r="AC53" s="33"/>
      <c r="AD53" s="33"/>
      <c r="AE53" s="33" t="s">
        <v>50</v>
      </c>
      <c r="AF53" s="1"/>
    </row>
    <row r="54" spans="5:33">
      <c r="E54" s="33" t="s">
        <v>59</v>
      </c>
      <c r="F54" s="348">
        <v>44939</v>
      </c>
      <c r="G54" s="33">
        <v>293720</v>
      </c>
      <c r="H54" s="33" t="s">
        <v>3004</v>
      </c>
      <c r="I54" s="33" t="s">
        <v>2911</v>
      </c>
      <c r="J54" s="33" t="s">
        <v>394</v>
      </c>
      <c r="K54" s="1"/>
      <c r="L54" s="1"/>
      <c r="M54" s="33"/>
      <c r="N54" s="33"/>
      <c r="O54" s="33"/>
      <c r="P54" s="33"/>
      <c r="Q54" s="33"/>
      <c r="R54" s="33"/>
      <c r="S54" s="33"/>
      <c r="T54" s="33"/>
      <c r="U54" s="33" t="s">
        <v>1466</v>
      </c>
      <c r="V54" s="33"/>
      <c r="W54" s="33"/>
      <c r="X54" s="33"/>
      <c r="Y54" s="33"/>
      <c r="Z54" s="33"/>
      <c r="AA54" s="33"/>
      <c r="AB54" s="33"/>
      <c r="AC54" s="33"/>
      <c r="AD54" s="33"/>
      <c r="AE54" s="33" t="s">
        <v>50</v>
      </c>
      <c r="AF54" s="1"/>
    </row>
    <row r="55" spans="5:33">
      <c r="E55" s="33" t="s">
        <v>59</v>
      </c>
      <c r="F55" s="348">
        <v>44939</v>
      </c>
      <c r="G55" s="33">
        <v>293632</v>
      </c>
      <c r="H55" s="33" t="s">
        <v>2972</v>
      </c>
      <c r="I55" s="33" t="s">
        <v>440</v>
      </c>
      <c r="J55" s="33" t="s">
        <v>394</v>
      </c>
      <c r="K55" s="1"/>
      <c r="L55" s="1"/>
      <c r="M55" s="33"/>
      <c r="N55" s="33"/>
      <c r="O55" s="33"/>
      <c r="P55" s="33"/>
      <c r="Q55" s="33"/>
      <c r="R55" s="33"/>
      <c r="S55" s="33"/>
      <c r="T55" s="33"/>
      <c r="U55" s="33" t="s">
        <v>2674</v>
      </c>
      <c r="V55" s="33" t="s">
        <v>3007</v>
      </c>
      <c r="W55" s="33"/>
      <c r="X55" s="33"/>
      <c r="Y55" s="33"/>
      <c r="Z55" s="33"/>
      <c r="AA55" s="33"/>
      <c r="AB55" s="33"/>
      <c r="AC55" s="33"/>
      <c r="AD55" s="33"/>
      <c r="AE55" s="33" t="s">
        <v>50</v>
      </c>
      <c r="AF55" s="1"/>
    </row>
    <row r="56" spans="5:33">
      <c r="E56" s="33" t="s">
        <v>59</v>
      </c>
      <c r="F56" s="348">
        <v>44939</v>
      </c>
      <c r="G56" s="33">
        <v>293633</v>
      </c>
      <c r="H56" s="33" t="s">
        <v>2871</v>
      </c>
      <c r="I56" s="33" t="s">
        <v>440</v>
      </c>
      <c r="J56" s="33" t="s">
        <v>394</v>
      </c>
      <c r="K56" s="1"/>
      <c r="L56" s="213"/>
      <c r="M56" s="33"/>
      <c r="N56" s="33"/>
      <c r="O56" s="33"/>
      <c r="P56" s="33"/>
      <c r="Q56" s="33"/>
      <c r="R56" s="33"/>
      <c r="S56" s="33"/>
      <c r="T56" s="33"/>
      <c r="U56" s="33" t="s">
        <v>1466</v>
      </c>
      <c r="V56" s="33" t="s">
        <v>394</v>
      </c>
      <c r="W56" s="33"/>
      <c r="X56" s="33"/>
      <c r="Y56" s="33"/>
      <c r="Z56" s="33"/>
      <c r="AA56" s="33"/>
      <c r="AB56" s="33"/>
      <c r="AC56" s="33"/>
      <c r="AD56" s="33"/>
      <c r="AE56" s="33" t="s">
        <v>50</v>
      </c>
      <c r="AF56" s="273"/>
    </row>
    <row r="57" spans="5:33">
      <c r="E57" s="33" t="s">
        <v>59</v>
      </c>
      <c r="F57" s="348">
        <v>44939</v>
      </c>
      <c r="G57" s="33">
        <v>293756</v>
      </c>
      <c r="H57" s="33" t="s">
        <v>3006</v>
      </c>
      <c r="I57" s="33" t="s">
        <v>2271</v>
      </c>
      <c r="J57" s="33" t="s">
        <v>394</v>
      </c>
      <c r="M57" s="33"/>
      <c r="N57" s="33"/>
      <c r="O57" s="33"/>
      <c r="P57" s="33"/>
      <c r="Q57" s="33"/>
      <c r="R57" s="33"/>
      <c r="S57" s="33"/>
      <c r="T57" s="33"/>
      <c r="U57" s="33" t="s">
        <v>1466</v>
      </c>
      <c r="V57" s="33" t="s">
        <v>394</v>
      </c>
      <c r="W57" s="33"/>
      <c r="X57" s="33"/>
      <c r="Y57" s="33"/>
      <c r="Z57" s="33"/>
      <c r="AA57" s="33"/>
      <c r="AB57" s="33"/>
      <c r="AC57" s="33"/>
      <c r="AD57" s="33"/>
      <c r="AE57" s="33" t="s">
        <v>50</v>
      </c>
    </row>
    <row r="58" spans="5:33">
      <c r="E58" s="33" t="s">
        <v>59</v>
      </c>
      <c r="F58" s="348">
        <v>44939</v>
      </c>
      <c r="G58" s="33">
        <v>293521</v>
      </c>
      <c r="H58" s="33" t="s">
        <v>2986</v>
      </c>
      <c r="I58" s="33" t="s">
        <v>2749</v>
      </c>
      <c r="J58" s="33" t="s">
        <v>394</v>
      </c>
      <c r="M58" s="33"/>
      <c r="N58" s="33"/>
      <c r="O58" s="33"/>
      <c r="P58" s="33"/>
      <c r="Q58" s="33"/>
      <c r="R58" s="33"/>
      <c r="S58" s="33"/>
      <c r="T58" s="33"/>
      <c r="U58" s="33" t="s">
        <v>2810</v>
      </c>
      <c r="V58" s="33" t="s">
        <v>2440</v>
      </c>
      <c r="W58" s="33"/>
      <c r="X58" s="33"/>
      <c r="Y58" s="33"/>
      <c r="Z58" s="33"/>
      <c r="AA58" s="33"/>
      <c r="AB58" s="33"/>
      <c r="AC58" s="33"/>
      <c r="AD58" s="33"/>
      <c r="AE58" s="33" t="s">
        <v>50</v>
      </c>
    </row>
    <row r="59" spans="5:33">
      <c r="E59" s="33" t="s">
        <v>59</v>
      </c>
      <c r="F59" s="348">
        <v>44939</v>
      </c>
      <c r="G59" s="33">
        <v>293793</v>
      </c>
      <c r="H59" s="33" t="s">
        <v>2983</v>
      </c>
      <c r="I59" s="33" t="s">
        <v>2990</v>
      </c>
      <c r="J59" s="33" t="s">
        <v>394</v>
      </c>
      <c r="M59" s="33"/>
      <c r="N59" s="33"/>
      <c r="O59" s="33"/>
      <c r="P59" s="33"/>
      <c r="Q59" s="33"/>
      <c r="R59" s="33"/>
      <c r="S59" s="33"/>
      <c r="T59" s="33"/>
      <c r="U59" s="33" t="s">
        <v>1466</v>
      </c>
      <c r="V59" s="33" t="s">
        <v>394</v>
      </c>
      <c r="W59" s="33"/>
      <c r="X59" s="33"/>
      <c r="Y59" s="33"/>
      <c r="Z59" s="33"/>
      <c r="AA59" s="33"/>
      <c r="AB59" s="33"/>
      <c r="AC59" s="33"/>
      <c r="AD59" s="33"/>
      <c r="AE59" s="33" t="s">
        <v>50</v>
      </c>
    </row>
    <row r="60" spans="5:33">
      <c r="E60" s="33" t="s">
        <v>18</v>
      </c>
      <c r="F60" s="348">
        <v>44942</v>
      </c>
      <c r="G60" s="33">
        <v>293973</v>
      </c>
      <c r="H60" s="33" t="s">
        <v>3008</v>
      </c>
      <c r="I60" s="33" t="s">
        <v>3009</v>
      </c>
      <c r="J60" s="33" t="s">
        <v>394</v>
      </c>
      <c r="M60" s="1"/>
      <c r="N60" s="1"/>
      <c r="O60" s="1"/>
      <c r="P60" s="1"/>
      <c r="Q60" s="33"/>
      <c r="R60" s="33"/>
      <c r="S60" s="33"/>
      <c r="T60" s="33"/>
      <c r="U60" s="33"/>
      <c r="V60" s="33"/>
      <c r="W60" s="33" t="s">
        <v>1466</v>
      </c>
      <c r="X60" s="33" t="s">
        <v>3011</v>
      </c>
      <c r="Y60" s="33"/>
      <c r="Z60" s="33"/>
      <c r="AA60" s="33"/>
      <c r="AB60" s="33"/>
      <c r="AC60" s="33"/>
      <c r="AD60" s="33"/>
      <c r="AE60" s="33" t="s">
        <v>50</v>
      </c>
    </row>
    <row r="61" spans="5:33" ht="30">
      <c r="E61" s="33" t="s">
        <v>59</v>
      </c>
      <c r="F61" s="348">
        <v>44943</v>
      </c>
      <c r="G61" s="33">
        <v>294712</v>
      </c>
      <c r="H61" s="33" t="s">
        <v>3010</v>
      </c>
      <c r="I61" s="33" t="s">
        <v>787</v>
      </c>
      <c r="J61" s="33" t="s">
        <v>394</v>
      </c>
      <c r="M61" s="1"/>
      <c r="N61" s="1"/>
      <c r="O61" s="1"/>
      <c r="P61" s="1"/>
      <c r="Q61" s="1"/>
      <c r="R61" s="1"/>
      <c r="S61" s="1"/>
      <c r="T61" s="33"/>
      <c r="U61" s="33"/>
      <c r="V61" s="33"/>
      <c r="W61" s="33"/>
      <c r="X61" s="33" t="s">
        <v>2442</v>
      </c>
      <c r="Y61" s="165" t="s">
        <v>3015</v>
      </c>
      <c r="Z61" s="165" t="s">
        <v>3016</v>
      </c>
      <c r="AA61" s="165"/>
      <c r="AB61" s="165"/>
      <c r="AC61" s="165"/>
      <c r="AD61" s="165"/>
      <c r="AE61" s="33" t="s">
        <v>50</v>
      </c>
    </row>
    <row r="62" spans="5:33">
      <c r="E62" s="33" t="s">
        <v>59</v>
      </c>
      <c r="F62" s="348">
        <v>44940</v>
      </c>
      <c r="G62" s="33">
        <v>293965</v>
      </c>
      <c r="H62" s="33" t="s">
        <v>2972</v>
      </c>
      <c r="I62" s="33" t="s">
        <v>3012</v>
      </c>
      <c r="J62" s="33" t="s">
        <v>394</v>
      </c>
      <c r="M62" s="1"/>
      <c r="N62" s="1"/>
      <c r="O62" s="1"/>
      <c r="P62" s="1"/>
      <c r="Q62" s="1"/>
      <c r="R62" s="1"/>
      <c r="S62" s="1"/>
      <c r="T62" s="33"/>
      <c r="U62" s="33"/>
      <c r="V62" s="33"/>
      <c r="W62" s="33"/>
      <c r="X62" s="33" t="s">
        <v>2062</v>
      </c>
      <c r="Y62" s="33"/>
      <c r="Z62" s="33"/>
      <c r="AA62" s="33"/>
      <c r="AB62" s="33"/>
      <c r="AC62" s="33"/>
      <c r="AD62" s="33"/>
      <c r="AE62" s="33" t="s">
        <v>50</v>
      </c>
    </row>
    <row r="63" spans="5:33">
      <c r="E63" s="31" t="s">
        <v>2858</v>
      </c>
      <c r="F63" s="351">
        <v>44944</v>
      </c>
      <c r="G63" s="31">
        <v>295068</v>
      </c>
      <c r="H63" s="31" t="s">
        <v>2983</v>
      </c>
      <c r="I63" s="31" t="s">
        <v>3013</v>
      </c>
      <c r="J63" s="33" t="s">
        <v>394</v>
      </c>
      <c r="M63" s="1"/>
      <c r="N63" s="1"/>
      <c r="O63" s="1"/>
      <c r="P63" s="1"/>
      <c r="Q63" s="31"/>
      <c r="R63" s="31"/>
      <c r="S63" s="31"/>
      <c r="T63" s="31"/>
      <c r="U63" s="31"/>
      <c r="V63" s="31"/>
      <c r="W63" s="31"/>
      <c r="X63" s="31"/>
      <c r="Y63" s="31" t="s">
        <v>2507</v>
      </c>
      <c r="Z63" s="31"/>
      <c r="AA63" s="31"/>
      <c r="AB63" s="31"/>
      <c r="AC63" s="31"/>
      <c r="AD63" s="31"/>
      <c r="AE63" s="31" t="s">
        <v>49</v>
      </c>
    </row>
    <row r="64" spans="5:33">
      <c r="E64" s="31" t="s">
        <v>833</v>
      </c>
      <c r="F64" s="351">
        <v>44938</v>
      </c>
      <c r="G64" s="31">
        <v>293584</v>
      </c>
      <c r="H64" s="31" t="s">
        <v>2054</v>
      </c>
      <c r="I64" s="31" t="s">
        <v>787</v>
      </c>
      <c r="J64" s="33" t="s">
        <v>394</v>
      </c>
      <c r="M64" s="1"/>
      <c r="N64" s="1"/>
      <c r="O64" s="1"/>
      <c r="P64" s="1"/>
      <c r="Q64" s="1"/>
      <c r="R64" s="1"/>
      <c r="S64" s="31"/>
      <c r="T64" s="31"/>
      <c r="U64" s="31"/>
      <c r="V64" s="31"/>
      <c r="W64" s="31"/>
      <c r="X64" s="31"/>
      <c r="Y64" s="31" t="s">
        <v>1410</v>
      </c>
      <c r="Z64" s="31"/>
      <c r="AA64" s="31"/>
      <c r="AB64" s="31" t="s">
        <v>2969</v>
      </c>
      <c r="AC64" s="31"/>
      <c r="AD64" s="31"/>
      <c r="AE64" s="31" t="s">
        <v>49</v>
      </c>
    </row>
    <row r="65" spans="5:31">
      <c r="E65" s="31" t="s">
        <v>2858</v>
      </c>
      <c r="F65" s="351">
        <v>44947</v>
      </c>
      <c r="G65" s="31">
        <v>296032</v>
      </c>
      <c r="H65" s="31" t="s">
        <v>3017</v>
      </c>
      <c r="I65" s="31" t="s">
        <v>440</v>
      </c>
      <c r="J65" s="33" t="s">
        <v>394</v>
      </c>
      <c r="M65" s="1"/>
      <c r="N65" s="1"/>
      <c r="O65" s="1"/>
      <c r="P65" s="1"/>
      <c r="Q65" s="1"/>
      <c r="R65" s="1"/>
      <c r="S65" s="1"/>
      <c r="T65" s="31"/>
      <c r="U65" s="31"/>
      <c r="V65" s="31"/>
      <c r="W65" s="31"/>
      <c r="X65" s="31"/>
      <c r="Y65" s="31"/>
      <c r="Z65" s="31"/>
      <c r="AA65" s="31" t="s">
        <v>3018</v>
      </c>
      <c r="AB65" s="31" t="s">
        <v>3021</v>
      </c>
      <c r="AC65" s="31"/>
      <c r="AD65" s="31"/>
      <c r="AE65" s="31" t="s">
        <v>49</v>
      </c>
    </row>
    <row r="66" spans="5:31">
      <c r="E66" s="33" t="s">
        <v>59</v>
      </c>
      <c r="F66" s="348">
        <v>44949</v>
      </c>
      <c r="G66" s="33">
        <v>296264</v>
      </c>
      <c r="H66" s="33" t="s">
        <v>2991</v>
      </c>
      <c r="I66" s="33" t="s">
        <v>3019</v>
      </c>
      <c r="J66" s="33" t="s">
        <v>394</v>
      </c>
      <c r="M66" s="1"/>
      <c r="N66" s="1"/>
      <c r="O66" s="1"/>
      <c r="P66" s="1"/>
      <c r="Q66" s="1"/>
      <c r="R66" s="1"/>
      <c r="S66" s="1"/>
      <c r="T66" s="1"/>
      <c r="U66" s="1"/>
      <c r="V66" s="1"/>
      <c r="W66" s="1"/>
      <c r="X66" s="1"/>
      <c r="Y66" s="1"/>
      <c r="Z66" s="1"/>
      <c r="AA66" s="1"/>
      <c r="AB66" s="33" t="s">
        <v>1466</v>
      </c>
      <c r="AC66" s="33"/>
      <c r="AD66" s="33"/>
      <c r="AE66" s="33" t="s">
        <v>50</v>
      </c>
    </row>
    <row r="67" spans="5:31">
      <c r="E67" s="33" t="s">
        <v>59</v>
      </c>
      <c r="F67" s="348">
        <v>44949</v>
      </c>
      <c r="G67" s="33">
        <v>296053</v>
      </c>
      <c r="H67" s="33" t="s">
        <v>3020</v>
      </c>
      <c r="I67" s="33" t="s">
        <v>2989</v>
      </c>
      <c r="J67" s="33" t="s">
        <v>394</v>
      </c>
      <c r="M67" s="1"/>
      <c r="N67" s="1"/>
      <c r="O67" s="1"/>
      <c r="P67" s="1"/>
      <c r="Q67" s="1"/>
      <c r="R67" s="1"/>
      <c r="S67" s="1"/>
      <c r="T67" s="1"/>
      <c r="U67" s="1"/>
      <c r="V67" s="1"/>
      <c r="W67" s="1"/>
      <c r="X67" s="1"/>
      <c r="Y67" s="1"/>
      <c r="Z67" s="1"/>
      <c r="AA67" s="1"/>
      <c r="AB67" s="33" t="s">
        <v>1466</v>
      </c>
      <c r="AC67" s="33"/>
      <c r="AD67" s="33"/>
      <c r="AE67" s="33" t="s">
        <v>50</v>
      </c>
    </row>
    <row r="68" spans="5:31">
      <c r="E68" s="33" t="s">
        <v>59</v>
      </c>
      <c r="F68" s="348">
        <v>44953</v>
      </c>
      <c r="G68" s="33">
        <v>298114</v>
      </c>
      <c r="H68" s="33" t="s">
        <v>3022</v>
      </c>
      <c r="I68" s="33" t="s">
        <v>2271</v>
      </c>
      <c r="J68" s="33" t="s">
        <v>394</v>
      </c>
      <c r="M68" s="1"/>
      <c r="N68" s="1"/>
      <c r="O68" s="1"/>
      <c r="P68" s="1"/>
      <c r="Q68" s="1"/>
      <c r="R68" s="1"/>
      <c r="S68" s="1"/>
      <c r="T68" s="1"/>
      <c r="U68" s="1"/>
      <c r="V68" s="1"/>
      <c r="W68" s="1"/>
      <c r="X68" s="1"/>
      <c r="Y68" s="1"/>
      <c r="Z68" s="1"/>
      <c r="AA68" s="1"/>
      <c r="AB68" s="33"/>
      <c r="AC68" s="33" t="s">
        <v>2051</v>
      </c>
      <c r="AD68" s="33"/>
      <c r="AE68" s="33" t="s">
        <v>50</v>
      </c>
    </row>
    <row r="69" spans="5:31">
      <c r="E69" s="33" t="s">
        <v>2858</v>
      </c>
      <c r="F69" s="348">
        <v>44954</v>
      </c>
      <c r="G69" s="33">
        <v>298492</v>
      </c>
      <c r="H69" s="33" t="s">
        <v>2403</v>
      </c>
      <c r="I69" s="33" t="s">
        <v>2271</v>
      </c>
      <c r="J69" s="33" t="s">
        <v>394</v>
      </c>
      <c r="M69" s="1"/>
      <c r="N69" s="1"/>
      <c r="O69" s="1"/>
      <c r="P69" s="1"/>
      <c r="Q69" s="1"/>
      <c r="R69" s="1"/>
      <c r="S69" s="1"/>
      <c r="T69" s="1"/>
      <c r="U69" s="1"/>
      <c r="V69" s="1"/>
      <c r="W69" s="1"/>
      <c r="X69" s="1"/>
      <c r="Y69" s="1"/>
      <c r="Z69" s="1"/>
      <c r="AA69" s="1"/>
      <c r="AB69" s="33"/>
      <c r="AC69" s="33"/>
      <c r="AD69" s="33" t="s">
        <v>1466</v>
      </c>
      <c r="AE69" s="31" t="s">
        <v>49</v>
      </c>
    </row>
    <row r="70" spans="5:31">
      <c r="E70" s="33" t="s">
        <v>59</v>
      </c>
      <c r="F70" s="348">
        <v>44954</v>
      </c>
      <c r="G70" s="33">
        <v>298016</v>
      </c>
      <c r="H70" s="33" t="s">
        <v>2869</v>
      </c>
      <c r="I70" s="33" t="s">
        <v>440</v>
      </c>
      <c r="J70" s="33" t="s">
        <v>394</v>
      </c>
      <c r="M70" s="1"/>
      <c r="N70" s="1"/>
      <c r="O70" s="1"/>
      <c r="P70" s="1"/>
      <c r="Q70" s="1"/>
      <c r="R70" s="1"/>
      <c r="S70" s="1"/>
      <c r="T70" s="1"/>
      <c r="U70" s="1"/>
      <c r="V70" s="1"/>
      <c r="W70" s="1"/>
      <c r="X70" s="1"/>
      <c r="Y70" s="1"/>
      <c r="Z70" s="1"/>
      <c r="AA70" s="1"/>
      <c r="AB70" s="33"/>
      <c r="AC70" s="33"/>
      <c r="AD70" s="33" t="s">
        <v>394</v>
      </c>
      <c r="AE70" s="31" t="s">
        <v>49</v>
      </c>
    </row>
    <row r="71" spans="5:31">
      <c r="E71" s="33" t="s">
        <v>59</v>
      </c>
      <c r="F71" s="348">
        <v>44954</v>
      </c>
      <c r="G71" s="33">
        <v>297814</v>
      </c>
      <c r="H71" s="33" t="s">
        <v>3023</v>
      </c>
      <c r="I71" s="33" t="s">
        <v>440</v>
      </c>
      <c r="J71" s="33" t="s">
        <v>394</v>
      </c>
      <c r="M71" s="1"/>
      <c r="N71" s="1"/>
      <c r="O71" s="1"/>
      <c r="P71" s="1"/>
      <c r="Q71" s="1"/>
      <c r="R71" s="1"/>
      <c r="S71" s="1"/>
      <c r="T71" s="1"/>
      <c r="U71" s="1"/>
      <c r="V71" s="1"/>
      <c r="W71" s="1"/>
      <c r="X71" s="1"/>
      <c r="Y71" s="1"/>
      <c r="Z71" s="1"/>
      <c r="AA71" s="1"/>
      <c r="AB71" s="33"/>
      <c r="AC71" s="33"/>
      <c r="AD71" s="33" t="s">
        <v>394</v>
      </c>
      <c r="AE71" s="31" t="s">
        <v>49</v>
      </c>
    </row>
    <row r="72" spans="5:31">
      <c r="E72" s="1"/>
      <c r="F72" s="1"/>
      <c r="G72" s="1"/>
      <c r="H72" s="1"/>
      <c r="I72" s="1"/>
      <c r="J72" s="1"/>
      <c r="M72" s="1"/>
      <c r="N72" s="1"/>
      <c r="O72" s="1"/>
      <c r="P72" s="1"/>
      <c r="Q72" s="1"/>
      <c r="R72" s="1"/>
      <c r="S72" s="1"/>
      <c r="T72" s="1"/>
      <c r="U72" s="1"/>
      <c r="V72" s="1"/>
      <c r="W72" s="1"/>
      <c r="X72" s="1"/>
      <c r="Y72" s="1"/>
      <c r="Z72" s="1"/>
      <c r="AA72" s="1"/>
      <c r="AB72" s="1"/>
      <c r="AC72" s="1"/>
      <c r="AD72" s="1"/>
      <c r="AE72" s="1"/>
    </row>
    <row r="73" spans="5:31">
      <c r="E73" s="1"/>
      <c r="F73" s="1"/>
      <c r="G73" s="1"/>
      <c r="H73" s="1"/>
      <c r="I73" s="1"/>
      <c r="J73" s="1"/>
      <c r="M73" s="1"/>
      <c r="N73" s="1"/>
      <c r="O73" s="1"/>
      <c r="P73" s="1"/>
      <c r="Q73" s="1"/>
      <c r="R73" s="1"/>
      <c r="S73" s="1"/>
      <c r="T73" s="1"/>
      <c r="U73" s="1"/>
      <c r="V73" s="1"/>
      <c r="W73" s="1"/>
      <c r="X73" s="1"/>
      <c r="Y73" s="1"/>
      <c r="Z73" s="1"/>
      <c r="AA73" s="1"/>
      <c r="AB73" s="1"/>
      <c r="AC73" s="1"/>
      <c r="AD73" s="1"/>
      <c r="AE73" s="1"/>
    </row>
    <row r="74" spans="5:31">
      <c r="E74" s="1"/>
      <c r="F74" s="1"/>
      <c r="G74" s="1"/>
      <c r="H74" s="1"/>
      <c r="I74" s="1"/>
      <c r="J74" s="1"/>
      <c r="M74" s="1"/>
      <c r="N74" s="1"/>
      <c r="O74" s="1"/>
      <c r="P74" s="1"/>
      <c r="Q74" s="1"/>
      <c r="R74" s="1"/>
      <c r="S74" s="1"/>
      <c r="T74" s="1"/>
      <c r="U74" s="1"/>
      <c r="V74" s="1"/>
      <c r="W74" s="1"/>
      <c r="X74" s="1"/>
      <c r="Y74" s="1"/>
      <c r="Z74" s="1"/>
      <c r="AA74" s="1"/>
      <c r="AB74" s="1"/>
      <c r="AC74" s="1"/>
      <c r="AD74" s="1"/>
      <c r="AE74" s="1"/>
    </row>
    <row r="75" spans="5:31">
      <c r="E75" s="1"/>
      <c r="F75" s="1"/>
      <c r="G75" s="1"/>
      <c r="H75" s="1"/>
      <c r="I75" s="1"/>
      <c r="J75" s="1"/>
      <c r="M75" s="1"/>
      <c r="N75" s="1"/>
      <c r="O75" s="1"/>
      <c r="P75" s="1"/>
      <c r="Q75" s="1"/>
      <c r="R75" s="1"/>
      <c r="S75" s="1"/>
      <c r="T75" s="1"/>
      <c r="U75" s="1"/>
      <c r="V75" s="1"/>
      <c r="W75" s="1"/>
      <c r="X75" s="1"/>
      <c r="Y75" s="1"/>
      <c r="Z75" s="1"/>
      <c r="AA75" s="1"/>
      <c r="AB75" s="1"/>
      <c r="AC75" s="1"/>
      <c r="AD75" s="1"/>
      <c r="AE75" s="1"/>
    </row>
    <row r="76" spans="5:31">
      <c r="E76" s="1"/>
      <c r="F76" s="1"/>
      <c r="G76" s="1"/>
      <c r="H76" s="1"/>
      <c r="I76" s="1"/>
      <c r="J76" s="1"/>
      <c r="M76" s="1"/>
      <c r="N76" s="1"/>
      <c r="O76" s="1"/>
      <c r="P76" s="1"/>
      <c r="Q76" s="1"/>
      <c r="R76" s="1"/>
      <c r="S76" s="1"/>
      <c r="T76" s="1"/>
      <c r="U76" s="1"/>
      <c r="V76" s="1"/>
      <c r="W76" s="1"/>
      <c r="X76" s="1"/>
      <c r="Y76" s="1"/>
      <c r="Z76" s="1"/>
      <c r="AA76" s="1"/>
      <c r="AB76" s="1"/>
      <c r="AC76" s="1"/>
      <c r="AD76" s="1"/>
      <c r="AE76" s="1"/>
    </row>
    <row r="77" spans="5:31">
      <c r="E77" s="1"/>
      <c r="F77" s="1"/>
      <c r="G77" s="1"/>
      <c r="H77" s="1"/>
      <c r="I77" s="1"/>
      <c r="J77" s="1"/>
      <c r="M77" s="1"/>
      <c r="N77" s="1"/>
      <c r="O77" s="1"/>
      <c r="P77" s="1"/>
      <c r="Q77" s="1"/>
      <c r="R77" s="1"/>
      <c r="S77" s="1"/>
      <c r="T77" s="1"/>
      <c r="U77" s="1"/>
      <c r="V77" s="1"/>
      <c r="W77" s="1"/>
      <c r="X77" s="1"/>
      <c r="Y77" s="1"/>
      <c r="Z77" s="1"/>
      <c r="AA77" s="1"/>
      <c r="AB77" s="1"/>
      <c r="AC77" s="1"/>
      <c r="AD77" s="1"/>
      <c r="AE77" s="1"/>
    </row>
    <row r="78" spans="5:31">
      <c r="E78" s="1"/>
      <c r="F78" s="1"/>
      <c r="G78" s="1"/>
      <c r="H78" s="1"/>
      <c r="I78" s="1"/>
      <c r="J78" s="1"/>
      <c r="M78" s="1"/>
      <c r="N78" s="1"/>
      <c r="O78" s="1"/>
      <c r="P78" s="1"/>
      <c r="Q78" s="1"/>
      <c r="R78" s="1"/>
      <c r="S78" s="1"/>
      <c r="T78" s="1"/>
      <c r="U78" s="1"/>
      <c r="V78" s="1"/>
      <c r="W78" s="1"/>
      <c r="X78" s="1"/>
      <c r="Y78" s="1"/>
      <c r="Z78" s="1"/>
      <c r="AA78" s="1"/>
      <c r="AB78" s="1"/>
      <c r="AC78" s="1"/>
      <c r="AD78" s="1"/>
      <c r="AE78" s="1"/>
    </row>
    <row r="79" spans="5:31">
      <c r="E79" s="1"/>
      <c r="F79" s="1"/>
      <c r="G79" s="1"/>
      <c r="H79" s="1"/>
      <c r="I79" s="1"/>
      <c r="J79" s="1"/>
      <c r="M79" s="1"/>
      <c r="N79" s="1"/>
      <c r="O79" s="1"/>
      <c r="P79" s="1"/>
      <c r="Q79" s="1"/>
      <c r="R79" s="1"/>
      <c r="S79" s="1"/>
      <c r="T79" s="1"/>
      <c r="U79" s="1"/>
      <c r="V79" s="1"/>
      <c r="W79" s="1"/>
      <c r="X79" s="1"/>
      <c r="Y79" s="1"/>
      <c r="Z79" s="1"/>
      <c r="AA79" s="1"/>
      <c r="AB79" s="1"/>
      <c r="AC79" s="1"/>
      <c r="AD79" s="1"/>
      <c r="AE79" s="1"/>
    </row>
    <row r="80" spans="5:31">
      <c r="E80" s="1"/>
      <c r="F80" s="1"/>
      <c r="G80" s="1"/>
      <c r="H80" s="1"/>
      <c r="I80" s="1"/>
      <c r="J80" s="1"/>
      <c r="M80" s="1"/>
      <c r="N80" s="1"/>
      <c r="O80" s="1"/>
      <c r="P80" s="1"/>
      <c r="Q80" s="1"/>
      <c r="R80" s="1"/>
      <c r="S80" s="1"/>
      <c r="T80" s="1"/>
      <c r="U80" s="1"/>
      <c r="V80" s="1"/>
      <c r="W80" s="1"/>
      <c r="X80" s="1"/>
      <c r="Y80" s="1"/>
      <c r="Z80" s="1"/>
      <c r="AA80" s="1"/>
      <c r="AB80" s="1"/>
      <c r="AC80" s="1"/>
      <c r="AD80" s="1"/>
      <c r="AE80" s="1"/>
    </row>
    <row r="81" spans="5:31">
      <c r="E81" s="1"/>
      <c r="F81" s="1"/>
      <c r="G81" s="1"/>
      <c r="H81" s="1"/>
      <c r="I81" s="1"/>
      <c r="J81" s="1"/>
      <c r="M81" s="1"/>
      <c r="N81" s="1"/>
      <c r="O81" s="1"/>
      <c r="P81" s="1"/>
      <c r="Q81" s="1"/>
      <c r="R81" s="1"/>
      <c r="S81" s="1"/>
      <c r="T81" s="1"/>
      <c r="U81" s="1"/>
      <c r="V81" s="1"/>
      <c r="W81" s="1"/>
      <c r="X81" s="1"/>
      <c r="Y81" s="1"/>
      <c r="Z81" s="1"/>
      <c r="AA81" s="1"/>
      <c r="AB81" s="1"/>
      <c r="AC81" s="1"/>
      <c r="AD81" s="1"/>
      <c r="AE81" s="1"/>
    </row>
    <row r="82" spans="5:31">
      <c r="E82" s="1"/>
      <c r="F82" s="1"/>
      <c r="G82" s="1"/>
      <c r="H82" s="1"/>
      <c r="I82" s="1"/>
      <c r="J82" s="1"/>
      <c r="M82" s="1"/>
      <c r="N82" s="1"/>
      <c r="O82" s="1"/>
      <c r="P82" s="1"/>
      <c r="Q82" s="1"/>
      <c r="R82" s="1"/>
      <c r="S82" s="1"/>
      <c r="T82" s="1"/>
      <c r="U82" s="1"/>
      <c r="V82" s="1"/>
      <c r="W82" s="1"/>
      <c r="X82" s="1"/>
      <c r="Y82" s="1"/>
      <c r="Z82" s="1"/>
      <c r="AA82" s="1"/>
      <c r="AB82" s="1"/>
      <c r="AC82" s="1"/>
      <c r="AD82" s="1"/>
      <c r="AE82" s="1"/>
    </row>
    <row r="83" spans="5:31">
      <c r="E83" s="1"/>
      <c r="F83" s="1"/>
      <c r="G83" s="1"/>
      <c r="H83" s="1"/>
      <c r="I83" s="1"/>
      <c r="J83" s="1"/>
      <c r="M83" s="1"/>
      <c r="N83" s="1"/>
      <c r="O83" s="1"/>
      <c r="P83" s="1"/>
      <c r="Q83" s="1"/>
      <c r="R83" s="1"/>
      <c r="S83" s="1"/>
      <c r="T83" s="1"/>
      <c r="U83" s="1"/>
      <c r="V83" s="1"/>
      <c r="W83" s="1"/>
      <c r="X83" s="1"/>
      <c r="Y83" s="1"/>
      <c r="Z83" s="1"/>
      <c r="AA83" s="1"/>
      <c r="AB83" s="1"/>
      <c r="AC83" s="1"/>
      <c r="AD83" s="1"/>
      <c r="AE83" s="1"/>
    </row>
    <row r="84" spans="5:31">
      <c r="E84" s="1"/>
      <c r="F84" s="1"/>
      <c r="G84" s="1"/>
      <c r="H84" s="1"/>
      <c r="I84" s="1"/>
      <c r="J84" s="1"/>
      <c r="M84" s="1"/>
      <c r="N84" s="1"/>
      <c r="O84" s="1"/>
      <c r="P84" s="1"/>
      <c r="Q84" s="1"/>
      <c r="R84" s="1"/>
      <c r="S84" s="1"/>
      <c r="T84" s="1"/>
      <c r="U84" s="1"/>
      <c r="V84" s="1"/>
      <c r="W84" s="1"/>
      <c r="X84" s="1"/>
      <c r="Y84" s="1"/>
      <c r="Z84" s="1"/>
      <c r="AA84" s="1"/>
      <c r="AB84" s="1"/>
      <c r="AC84" s="1"/>
      <c r="AD84" s="1"/>
      <c r="AE84" s="1"/>
    </row>
    <row r="85" spans="5:31">
      <c r="E85" s="1"/>
      <c r="F85" s="1"/>
      <c r="G85" s="1"/>
      <c r="H85" s="1"/>
      <c r="I85" s="1"/>
      <c r="J85" s="1"/>
      <c r="M85" s="1"/>
      <c r="N85" s="1"/>
      <c r="O85" s="1"/>
      <c r="P85" s="1"/>
      <c r="Q85" s="1"/>
      <c r="R85" s="1"/>
      <c r="S85" s="1"/>
      <c r="T85" s="1"/>
      <c r="U85" s="1"/>
      <c r="V85" s="1"/>
      <c r="W85" s="1"/>
      <c r="X85" s="1"/>
      <c r="Y85" s="1"/>
      <c r="Z85" s="1"/>
      <c r="AA85" s="1"/>
      <c r="AB85" s="1"/>
      <c r="AC85" s="1"/>
      <c r="AD85" s="1"/>
      <c r="AE85" s="1"/>
    </row>
    <row r="86" spans="5:31">
      <c r="E86" s="1"/>
      <c r="F86" s="1"/>
      <c r="G86" s="1"/>
      <c r="H86" s="1"/>
      <c r="I86" s="1"/>
      <c r="J86" s="1"/>
      <c r="M86" s="1"/>
      <c r="N86" s="1"/>
      <c r="O86" s="1"/>
      <c r="P86" s="1"/>
      <c r="Q86" s="1"/>
      <c r="R86" s="1"/>
      <c r="S86" s="1"/>
      <c r="T86" s="1"/>
      <c r="U86" s="1"/>
      <c r="V86" s="1"/>
      <c r="W86" s="1"/>
      <c r="X86" s="1"/>
      <c r="Y86" s="1"/>
      <c r="Z86" s="1"/>
      <c r="AA86" s="1"/>
      <c r="AB86" s="1"/>
      <c r="AC86" s="1"/>
      <c r="AD86" s="1"/>
      <c r="AE86" s="1"/>
    </row>
    <row r="87" spans="5:31">
      <c r="E87" s="1"/>
      <c r="F87" s="1"/>
      <c r="G87" s="1"/>
      <c r="H87" s="1"/>
      <c r="I87" s="1"/>
      <c r="J87" s="1"/>
      <c r="M87" s="1"/>
      <c r="N87" s="1"/>
      <c r="O87" s="1"/>
      <c r="P87" s="1"/>
      <c r="Q87" s="1"/>
      <c r="R87" s="1"/>
      <c r="S87" s="1"/>
      <c r="T87" s="1"/>
      <c r="U87" s="1"/>
      <c r="V87" s="1"/>
      <c r="W87" s="1"/>
      <c r="X87" s="1"/>
      <c r="Y87" s="1"/>
      <c r="Z87" s="1"/>
      <c r="AA87" s="1"/>
      <c r="AB87" s="1"/>
      <c r="AC87" s="1"/>
      <c r="AD87" s="1"/>
      <c r="AE87" s="1"/>
    </row>
    <row r="88" spans="5:31">
      <c r="E88" s="1"/>
      <c r="F88" s="1"/>
      <c r="G88" s="1"/>
      <c r="H88" s="1"/>
      <c r="I88" s="1"/>
      <c r="J88" s="1"/>
      <c r="M88" s="1"/>
      <c r="N88" s="1"/>
      <c r="O88" s="1"/>
      <c r="P88" s="1"/>
      <c r="Q88" s="1"/>
      <c r="R88" s="1"/>
      <c r="S88" s="1"/>
      <c r="T88" s="1"/>
      <c r="U88" s="1"/>
      <c r="V88" s="1"/>
      <c r="W88" s="1"/>
      <c r="X88" s="1"/>
      <c r="Y88" s="1"/>
      <c r="Z88" s="1"/>
      <c r="AA88" s="1"/>
      <c r="AB88" s="1"/>
      <c r="AC88" s="1"/>
      <c r="AD88" s="1"/>
      <c r="AE88" s="1"/>
    </row>
    <row r="89" spans="5:31">
      <c r="E89" s="1"/>
      <c r="F89" s="1"/>
      <c r="G89" s="1"/>
      <c r="H89" s="1"/>
      <c r="I89" s="1"/>
      <c r="J89" s="1"/>
      <c r="M89" s="1"/>
      <c r="N89" s="1"/>
      <c r="O89" s="1"/>
      <c r="P89" s="1"/>
      <c r="Q89" s="1"/>
      <c r="R89" s="1"/>
      <c r="S89" s="1"/>
      <c r="T89" s="1"/>
      <c r="U89" s="1"/>
      <c r="V89" s="1"/>
      <c r="W89" s="1"/>
      <c r="X89" s="1"/>
      <c r="Y89" s="1"/>
      <c r="Z89" s="1"/>
      <c r="AA89" s="1"/>
      <c r="AB89" s="1"/>
      <c r="AC89" s="1"/>
      <c r="AD89" s="1"/>
      <c r="AE89" s="1"/>
    </row>
    <row r="90" spans="5:31">
      <c r="E90" s="1"/>
      <c r="F90" s="1"/>
      <c r="G90" s="1"/>
      <c r="H90" s="1"/>
      <c r="I90" s="1"/>
      <c r="J90" s="1"/>
      <c r="M90" s="1"/>
      <c r="N90" s="1"/>
      <c r="O90" s="1"/>
      <c r="P90" s="1"/>
      <c r="Q90" s="1"/>
      <c r="R90" s="1"/>
      <c r="S90" s="1"/>
      <c r="T90" s="1"/>
      <c r="U90" s="1"/>
      <c r="V90" s="1"/>
      <c r="W90" s="1"/>
      <c r="X90" s="1"/>
      <c r="Y90" s="1"/>
      <c r="Z90" s="1"/>
      <c r="AA90" s="1"/>
      <c r="AB90" s="1"/>
      <c r="AC90" s="1"/>
      <c r="AD90" s="1"/>
      <c r="AE90" s="1"/>
    </row>
    <row r="91" spans="5:31">
      <c r="E91" s="1"/>
      <c r="F91" s="1"/>
      <c r="G91" s="1"/>
      <c r="H91" s="1"/>
      <c r="I91" s="1"/>
      <c r="J91" s="1"/>
      <c r="M91" s="1"/>
      <c r="N91" s="1"/>
      <c r="O91" s="1"/>
      <c r="P91" s="1"/>
      <c r="Q91" s="1"/>
      <c r="R91" s="1"/>
      <c r="S91" s="1"/>
      <c r="T91" s="1"/>
      <c r="U91" s="1"/>
      <c r="V91" s="1"/>
      <c r="W91" s="1"/>
      <c r="X91" s="1"/>
      <c r="Y91" s="1"/>
      <c r="Z91" s="1"/>
      <c r="AA91" s="1"/>
      <c r="AB91" s="1"/>
      <c r="AC91" s="1"/>
      <c r="AD91" s="1"/>
      <c r="AE91" s="1"/>
    </row>
    <row r="92" spans="5:31">
      <c r="E92" s="1"/>
      <c r="F92" s="1"/>
      <c r="G92" s="1"/>
      <c r="H92" s="1"/>
      <c r="I92" s="1"/>
      <c r="J92" s="1"/>
      <c r="M92" s="1"/>
      <c r="N92" s="1"/>
      <c r="O92" s="1"/>
      <c r="P92" s="1"/>
      <c r="Q92" s="1"/>
      <c r="R92" s="1"/>
      <c r="S92" s="1"/>
      <c r="T92" s="1"/>
      <c r="U92" s="1"/>
      <c r="V92" s="1"/>
      <c r="W92" s="1"/>
      <c r="X92" s="1"/>
      <c r="Y92" s="1"/>
      <c r="Z92" s="1"/>
      <c r="AA92" s="1"/>
      <c r="AB92" s="1"/>
      <c r="AC92" s="1"/>
      <c r="AD92" s="1"/>
      <c r="AE92" s="1"/>
    </row>
    <row r="93" spans="5:31">
      <c r="E93" s="1"/>
      <c r="F93" s="1"/>
      <c r="G93" s="1"/>
      <c r="H93" s="1"/>
      <c r="I93" s="1"/>
      <c r="J93" s="1"/>
      <c r="M93" s="1"/>
      <c r="N93" s="1"/>
      <c r="O93" s="1"/>
      <c r="P93" s="1"/>
      <c r="Q93" s="1"/>
      <c r="R93" s="1"/>
      <c r="S93" s="1"/>
      <c r="T93" s="1"/>
      <c r="U93" s="1"/>
      <c r="V93" s="1"/>
      <c r="W93" s="1"/>
      <c r="X93" s="1"/>
      <c r="Y93" s="1"/>
      <c r="Z93" s="1"/>
      <c r="AA93" s="1"/>
      <c r="AB93" s="1"/>
      <c r="AC93" s="1"/>
      <c r="AD93" s="1"/>
      <c r="AE93" s="1"/>
    </row>
    <row r="94" spans="5:31">
      <c r="E94" s="1"/>
      <c r="F94" s="1"/>
      <c r="G94" s="1"/>
      <c r="H94" s="1"/>
      <c r="I94" s="1"/>
      <c r="J94" s="1"/>
      <c r="M94" s="1"/>
      <c r="N94" s="1"/>
      <c r="O94" s="1"/>
      <c r="P94" s="1"/>
      <c r="Q94" s="1"/>
      <c r="R94" s="1"/>
      <c r="S94" s="1"/>
      <c r="T94" s="1"/>
      <c r="U94" s="1"/>
      <c r="V94" s="1"/>
      <c r="W94" s="1"/>
      <c r="X94" s="1"/>
      <c r="Y94" s="1"/>
      <c r="Z94" s="1"/>
      <c r="AA94" s="1"/>
      <c r="AB94" s="1"/>
      <c r="AC94" s="1"/>
      <c r="AD94" s="1"/>
      <c r="AE94" s="1"/>
    </row>
    <row r="95" spans="5:31">
      <c r="E95" s="1"/>
      <c r="F95" s="1"/>
      <c r="G95" s="1"/>
      <c r="H95" s="1"/>
      <c r="I95" s="1"/>
      <c r="J95" s="1"/>
      <c r="M95" s="1"/>
      <c r="N95" s="1"/>
      <c r="O95" s="1"/>
      <c r="P95" s="1"/>
      <c r="Q95" s="1"/>
      <c r="R95" s="1"/>
      <c r="S95" s="1"/>
      <c r="T95" s="1"/>
      <c r="U95" s="1"/>
      <c r="V95" s="1"/>
      <c r="W95" s="1"/>
      <c r="X95" s="1"/>
      <c r="Y95" s="1"/>
      <c r="Z95" s="1"/>
      <c r="AA95" s="1"/>
      <c r="AB95" s="1"/>
      <c r="AC95" s="1"/>
      <c r="AD95" s="1"/>
      <c r="AE95" s="1"/>
    </row>
    <row r="96" spans="5:31">
      <c r="E96" s="1"/>
      <c r="F96" s="1"/>
      <c r="G96" s="1"/>
      <c r="H96" s="1"/>
      <c r="I96" s="1"/>
      <c r="J96" s="1"/>
      <c r="M96" s="1"/>
      <c r="N96" s="1"/>
      <c r="O96" s="1"/>
      <c r="P96" s="1"/>
      <c r="Q96" s="1"/>
      <c r="R96" s="1"/>
      <c r="S96" s="1"/>
      <c r="T96" s="1"/>
      <c r="U96" s="1"/>
      <c r="V96" s="1"/>
      <c r="W96" s="1"/>
      <c r="X96" s="1"/>
      <c r="Y96" s="1"/>
      <c r="Z96" s="1"/>
      <c r="AA96" s="1"/>
      <c r="AB96" s="1"/>
      <c r="AC96" s="1"/>
      <c r="AD96" s="1"/>
      <c r="AE96" s="1"/>
    </row>
    <row r="97" spans="5:31">
      <c r="E97" s="1"/>
      <c r="F97" s="1"/>
      <c r="G97" s="1"/>
      <c r="H97" s="1"/>
      <c r="I97" s="1"/>
      <c r="J97" s="1"/>
      <c r="M97" s="1"/>
      <c r="N97" s="1"/>
      <c r="O97" s="1"/>
      <c r="P97" s="1"/>
      <c r="Q97" s="1"/>
      <c r="R97" s="1"/>
      <c r="S97" s="1"/>
      <c r="T97" s="1"/>
      <c r="U97" s="1"/>
      <c r="V97" s="1"/>
      <c r="W97" s="1"/>
      <c r="X97" s="1"/>
      <c r="Y97" s="1"/>
      <c r="Z97" s="1"/>
      <c r="AA97" s="1"/>
      <c r="AB97" s="1"/>
      <c r="AC97" s="1"/>
      <c r="AD97" s="1"/>
      <c r="AE97" s="1"/>
    </row>
    <row r="98" spans="5:31">
      <c r="E98" s="1"/>
      <c r="F98" s="1"/>
      <c r="G98" s="1"/>
      <c r="H98" s="1"/>
      <c r="I98" s="1"/>
      <c r="J98" s="1"/>
      <c r="M98" s="1"/>
      <c r="N98" s="1"/>
      <c r="O98" s="1"/>
      <c r="P98" s="1"/>
      <c r="Q98" s="1"/>
      <c r="R98" s="1"/>
      <c r="S98" s="1"/>
      <c r="T98" s="1"/>
      <c r="U98" s="1"/>
      <c r="V98" s="1"/>
      <c r="W98" s="1"/>
      <c r="X98" s="1"/>
      <c r="Y98" s="1"/>
      <c r="Z98" s="1"/>
      <c r="AA98" s="1"/>
      <c r="AB98" s="1"/>
      <c r="AC98" s="1"/>
      <c r="AD98" s="1"/>
      <c r="AE98" s="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2A77E-1A57-4345-937B-B075A860A914}">
  <dimension ref="B6:W102"/>
  <sheetViews>
    <sheetView topLeftCell="E7" zoomScale="98" zoomScaleNormal="98" workbookViewId="0">
      <selection activeCell="I15" sqref="I15"/>
    </sheetView>
  </sheetViews>
  <sheetFormatPr defaultRowHeight="15"/>
  <cols>
    <col min="5" max="5" width="10.85546875" customWidth="1"/>
    <col min="6" max="6" width="10.5703125" bestFit="1" customWidth="1"/>
    <col min="7" max="7" width="8.140625" bestFit="1" customWidth="1"/>
    <col min="8" max="8" width="14.7109375" customWidth="1"/>
    <col min="9" max="9" width="16" customWidth="1"/>
    <col min="10" max="19" width="11" customWidth="1"/>
    <col min="20" max="20" width="9.7109375" customWidth="1"/>
    <col min="21" max="22" width="10.5703125" bestFit="1" customWidth="1"/>
  </cols>
  <sheetData>
    <row r="6" spans="3:23">
      <c r="F6" s="288"/>
      <c r="G6" s="288"/>
      <c r="H6" s="288"/>
      <c r="I6" s="349">
        <v>2023</v>
      </c>
      <c r="J6" s="288" t="s">
        <v>0</v>
      </c>
      <c r="K6" s="289"/>
      <c r="L6" s="289"/>
      <c r="M6" s="289"/>
      <c r="N6" s="289"/>
      <c r="O6" s="289"/>
      <c r="P6" s="289"/>
      <c r="Q6" s="289"/>
      <c r="R6" s="289"/>
      <c r="S6" s="289"/>
      <c r="T6" s="124"/>
    </row>
    <row r="7" spans="3:23" ht="40.5" customHeight="1">
      <c r="E7" s="88" t="s">
        <v>15</v>
      </c>
      <c r="F7" s="87" t="s">
        <v>339</v>
      </c>
      <c r="G7" s="88" t="s">
        <v>256</v>
      </c>
      <c r="H7" s="88" t="s">
        <v>11</v>
      </c>
      <c r="I7" s="88" t="s">
        <v>43</v>
      </c>
      <c r="J7" s="88" t="s">
        <v>258</v>
      </c>
      <c r="K7" s="354">
        <v>44956</v>
      </c>
      <c r="L7" s="354">
        <v>44957</v>
      </c>
      <c r="M7" s="354">
        <v>44958</v>
      </c>
      <c r="N7" s="354">
        <v>44962</v>
      </c>
      <c r="O7" s="354">
        <v>44963</v>
      </c>
      <c r="P7" s="354">
        <v>44964</v>
      </c>
      <c r="Q7" s="354">
        <v>44965</v>
      </c>
      <c r="R7" s="354">
        <v>44967</v>
      </c>
      <c r="S7" s="354">
        <v>44968</v>
      </c>
      <c r="T7" s="150" t="s">
        <v>2056</v>
      </c>
      <c r="U7" s="150"/>
      <c r="V7" s="1"/>
    </row>
    <row r="8" spans="3:23" ht="14.45" customHeight="1">
      <c r="E8" s="33" t="s">
        <v>59</v>
      </c>
      <c r="F8" s="79">
        <v>44957</v>
      </c>
      <c r="G8" s="33">
        <v>299488</v>
      </c>
      <c r="H8" s="33" t="s">
        <v>320</v>
      </c>
      <c r="I8" s="33" t="s">
        <v>641</v>
      </c>
      <c r="J8" s="33" t="s">
        <v>394</v>
      </c>
      <c r="K8" s="33" t="s">
        <v>394</v>
      </c>
      <c r="L8" s="33"/>
      <c r="M8" s="33"/>
      <c r="N8" s="33"/>
      <c r="O8" s="33"/>
      <c r="P8" s="33"/>
      <c r="Q8" s="33"/>
      <c r="R8" s="33"/>
      <c r="S8" s="33"/>
      <c r="T8" s="353" t="s">
        <v>49</v>
      </c>
      <c r="U8" s="150"/>
      <c r="V8" s="1"/>
    </row>
    <row r="9" spans="3:23" ht="14.45" customHeight="1">
      <c r="E9" s="88" t="s">
        <v>2858</v>
      </c>
      <c r="F9" s="79">
        <v>44957</v>
      </c>
      <c r="G9" s="33">
        <v>298336</v>
      </c>
      <c r="H9" s="33" t="s">
        <v>3033</v>
      </c>
      <c r="I9" s="33" t="s">
        <v>2258</v>
      </c>
      <c r="J9" s="33" t="s">
        <v>394</v>
      </c>
      <c r="K9" s="33"/>
      <c r="L9" s="348" t="s">
        <v>2263</v>
      </c>
      <c r="M9" s="348"/>
      <c r="N9" s="348"/>
      <c r="O9" s="33" t="s">
        <v>394</v>
      </c>
      <c r="P9" s="33" t="s">
        <v>50</v>
      </c>
      <c r="Q9" s="33"/>
      <c r="R9" s="33"/>
      <c r="S9" s="33"/>
      <c r="T9" s="33" t="s">
        <v>50</v>
      </c>
      <c r="U9" s="150"/>
      <c r="V9" s="1"/>
    </row>
    <row r="10" spans="3:23" ht="14.45" customHeight="1">
      <c r="E10" s="88"/>
      <c r="F10" s="79">
        <v>44957</v>
      </c>
      <c r="G10" s="33">
        <v>298843</v>
      </c>
      <c r="H10" s="33"/>
      <c r="I10" s="33"/>
      <c r="J10" s="33"/>
      <c r="K10" s="33"/>
      <c r="L10" s="348" t="s">
        <v>50</v>
      </c>
      <c r="M10" s="348"/>
      <c r="N10" s="348"/>
      <c r="O10" s="33"/>
      <c r="P10" s="33"/>
      <c r="Q10" s="33"/>
      <c r="R10" s="33"/>
      <c r="S10" s="33"/>
      <c r="T10" s="33" t="s">
        <v>50</v>
      </c>
      <c r="U10" s="150"/>
      <c r="V10" s="1"/>
    </row>
    <row r="11" spans="3:23" ht="14.45" customHeight="1">
      <c r="E11" s="88"/>
      <c r="F11" s="79">
        <v>44957</v>
      </c>
      <c r="G11" s="33">
        <v>298714</v>
      </c>
      <c r="H11" s="33"/>
      <c r="I11" s="33"/>
      <c r="J11" s="33"/>
      <c r="K11" s="33"/>
      <c r="L11" s="348" t="s">
        <v>50</v>
      </c>
      <c r="M11" s="348"/>
      <c r="N11" s="348"/>
      <c r="O11" s="33"/>
      <c r="P11" s="33"/>
      <c r="Q11" s="33"/>
      <c r="R11" s="33"/>
      <c r="S11" s="33"/>
      <c r="T11" s="33" t="s">
        <v>50</v>
      </c>
      <c r="U11" s="150"/>
      <c r="V11" s="1"/>
    </row>
    <row r="12" spans="3:23" ht="14.45" customHeight="1">
      <c r="E12" s="88"/>
      <c r="F12" s="79">
        <v>44957</v>
      </c>
      <c r="G12" s="33">
        <v>299488</v>
      </c>
      <c r="H12" s="33"/>
      <c r="I12" s="33"/>
      <c r="J12" s="33"/>
      <c r="K12" s="33"/>
      <c r="L12" s="348" t="s">
        <v>50</v>
      </c>
      <c r="M12" s="348"/>
      <c r="N12" s="348"/>
      <c r="O12" s="33"/>
      <c r="P12" s="33"/>
      <c r="Q12" s="33"/>
      <c r="R12" s="33"/>
      <c r="S12" s="33"/>
      <c r="T12" s="33" t="s">
        <v>50</v>
      </c>
      <c r="U12" s="150"/>
      <c r="V12" s="1"/>
    </row>
    <row r="13" spans="3:23">
      <c r="E13" s="33" t="s">
        <v>59</v>
      </c>
      <c r="F13" s="79">
        <v>44958</v>
      </c>
      <c r="G13" s="33">
        <v>299888</v>
      </c>
      <c r="H13" s="33" t="s">
        <v>3024</v>
      </c>
      <c r="I13" s="33" t="s">
        <v>3025</v>
      </c>
      <c r="J13" s="33" t="s">
        <v>394</v>
      </c>
      <c r="K13" s="33"/>
      <c r="L13" s="33"/>
      <c r="M13" s="33" t="s">
        <v>1466</v>
      </c>
      <c r="N13" s="33" t="s">
        <v>394</v>
      </c>
      <c r="O13" s="33"/>
      <c r="P13" s="33" t="s">
        <v>50</v>
      </c>
      <c r="Q13" s="33"/>
      <c r="R13" s="33"/>
      <c r="S13" s="33"/>
      <c r="T13" s="33" t="s">
        <v>50</v>
      </c>
      <c r="U13" s="331"/>
      <c r="V13" s="288"/>
    </row>
    <row r="14" spans="3:23">
      <c r="C14" t="s">
        <v>3026</v>
      </c>
      <c r="D14">
        <v>298492</v>
      </c>
      <c r="E14" s="33" t="s">
        <v>2858</v>
      </c>
      <c r="F14" s="79">
        <v>44958</v>
      </c>
      <c r="G14" s="33">
        <v>298492</v>
      </c>
      <c r="H14" s="33" t="s">
        <v>2403</v>
      </c>
      <c r="I14" s="33" t="s">
        <v>3027</v>
      </c>
      <c r="J14" s="33" t="s">
        <v>394</v>
      </c>
      <c r="K14" s="33" t="s">
        <v>394</v>
      </c>
      <c r="L14" s="33"/>
      <c r="M14" s="33" t="s">
        <v>394</v>
      </c>
      <c r="N14" s="33" t="s">
        <v>50</v>
      </c>
      <c r="O14" s="33"/>
      <c r="P14" s="33"/>
      <c r="Q14" s="33"/>
      <c r="R14" s="33"/>
      <c r="S14" s="33"/>
      <c r="T14" s="33" t="s">
        <v>50</v>
      </c>
      <c r="U14" s="331"/>
      <c r="V14" s="288"/>
    </row>
    <row r="15" spans="3:23">
      <c r="E15" s="33" t="s">
        <v>2858</v>
      </c>
      <c r="F15" s="79">
        <v>44962</v>
      </c>
      <c r="G15" s="33">
        <v>296032</v>
      </c>
      <c r="H15" s="33" t="s">
        <v>3017</v>
      </c>
      <c r="I15" s="33"/>
      <c r="J15" s="33"/>
      <c r="K15" s="33"/>
      <c r="L15" s="33"/>
      <c r="M15" s="33"/>
      <c r="N15" s="33" t="s">
        <v>394</v>
      </c>
      <c r="O15" s="33"/>
      <c r="P15" s="33"/>
      <c r="Q15" s="33"/>
      <c r="R15" s="33"/>
      <c r="S15" s="33"/>
      <c r="T15" s="31" t="s">
        <v>49</v>
      </c>
      <c r="U15" s="331"/>
      <c r="V15" s="355"/>
    </row>
    <row r="16" spans="3:23">
      <c r="E16" s="33" t="s">
        <v>18</v>
      </c>
      <c r="F16" s="79">
        <v>44962</v>
      </c>
      <c r="G16" s="33">
        <v>300697</v>
      </c>
      <c r="H16" s="33" t="s">
        <v>3028</v>
      </c>
      <c r="I16" s="33"/>
      <c r="J16" s="33"/>
      <c r="K16" s="33"/>
      <c r="L16" s="33"/>
      <c r="M16" s="33"/>
      <c r="N16" s="33" t="s">
        <v>2541</v>
      </c>
      <c r="O16" s="33"/>
      <c r="P16" s="33"/>
      <c r="Q16" s="33"/>
      <c r="R16" s="33"/>
      <c r="S16" s="33"/>
      <c r="T16" s="31" t="s">
        <v>49</v>
      </c>
      <c r="U16" s="331"/>
      <c r="V16" s="288"/>
      <c r="W16" s="1"/>
    </row>
    <row r="17" spans="5:23">
      <c r="E17" s="33" t="s">
        <v>59</v>
      </c>
      <c r="F17" s="79">
        <v>44962</v>
      </c>
      <c r="G17" s="33">
        <v>298016</v>
      </c>
      <c r="H17" s="33" t="s">
        <v>2869</v>
      </c>
      <c r="I17" s="33"/>
      <c r="J17" s="33"/>
      <c r="K17" s="33" t="s">
        <v>394</v>
      </c>
      <c r="L17" s="33"/>
      <c r="M17" s="33"/>
      <c r="N17" s="33" t="s">
        <v>50</v>
      </c>
      <c r="O17" s="33"/>
      <c r="P17" s="33"/>
      <c r="Q17" s="33"/>
      <c r="R17" s="33"/>
      <c r="S17" s="33"/>
      <c r="T17" s="33" t="s">
        <v>50</v>
      </c>
      <c r="U17" s="331"/>
      <c r="V17" s="288"/>
      <c r="W17" s="1"/>
    </row>
    <row r="18" spans="5:23">
      <c r="E18" s="33" t="s">
        <v>2858</v>
      </c>
      <c r="F18" s="79">
        <v>44964</v>
      </c>
      <c r="G18" s="33">
        <v>301644</v>
      </c>
      <c r="H18" s="33" t="s">
        <v>3029</v>
      </c>
      <c r="I18" s="33"/>
      <c r="J18" s="33"/>
      <c r="K18" s="33"/>
      <c r="L18" s="33"/>
      <c r="M18" s="33"/>
      <c r="N18" s="33"/>
      <c r="O18" s="33"/>
      <c r="P18" s="33" t="s">
        <v>1466</v>
      </c>
      <c r="Q18" s="33" t="s">
        <v>50</v>
      </c>
      <c r="R18" s="33"/>
      <c r="S18" s="33"/>
      <c r="T18" s="33" t="s">
        <v>50</v>
      </c>
      <c r="U18" s="331"/>
      <c r="V18" s="288"/>
      <c r="W18" s="1"/>
    </row>
    <row r="19" spans="5:23">
      <c r="E19" s="33" t="s">
        <v>2858</v>
      </c>
      <c r="F19" s="79">
        <v>44964</v>
      </c>
      <c r="G19" s="33">
        <v>301735</v>
      </c>
      <c r="H19" s="33" t="s">
        <v>2850</v>
      </c>
      <c r="I19" s="33" t="s">
        <v>3027</v>
      </c>
      <c r="J19" s="33"/>
      <c r="K19" s="33"/>
      <c r="L19" s="33"/>
      <c r="M19" s="33"/>
      <c r="N19" s="33"/>
      <c r="O19" s="33"/>
      <c r="P19" s="33" t="s">
        <v>394</v>
      </c>
      <c r="Q19" s="33"/>
      <c r="R19" s="33"/>
      <c r="S19" s="33"/>
      <c r="T19" s="31" t="s">
        <v>49</v>
      </c>
      <c r="U19" s="331"/>
      <c r="V19" s="288"/>
      <c r="W19" s="1"/>
    </row>
    <row r="20" spans="5:23">
      <c r="E20" s="31" t="s">
        <v>2858</v>
      </c>
      <c r="F20" s="75">
        <v>44964</v>
      </c>
      <c r="G20" s="31">
        <v>301966</v>
      </c>
      <c r="H20" s="31" t="s">
        <v>3030</v>
      </c>
      <c r="I20" s="31" t="s">
        <v>3027</v>
      </c>
      <c r="J20" s="31"/>
      <c r="K20" s="31"/>
      <c r="L20" s="31"/>
      <c r="M20" s="31"/>
      <c r="N20" s="31"/>
      <c r="O20" s="31"/>
      <c r="P20" s="31" t="s">
        <v>2051</v>
      </c>
      <c r="Q20" s="31" t="s">
        <v>1410</v>
      </c>
      <c r="R20" s="31"/>
      <c r="S20" s="31"/>
      <c r="T20" s="31" t="s">
        <v>3031</v>
      </c>
      <c r="U20" s="331"/>
      <c r="V20" s="288"/>
      <c r="W20" s="1"/>
    </row>
    <row r="21" spans="5:23">
      <c r="E21" s="31" t="s">
        <v>2858</v>
      </c>
      <c r="F21" s="75">
        <v>44964</v>
      </c>
      <c r="G21" s="31">
        <v>301684</v>
      </c>
      <c r="H21" s="31" t="s">
        <v>2796</v>
      </c>
      <c r="I21" s="31" t="s">
        <v>3027</v>
      </c>
      <c r="J21" s="31"/>
      <c r="K21" s="31"/>
      <c r="L21" s="31"/>
      <c r="M21" s="31"/>
      <c r="N21" s="31"/>
      <c r="O21" s="31"/>
      <c r="P21" s="31" t="s">
        <v>1410</v>
      </c>
      <c r="Q21" s="31" t="s">
        <v>1410</v>
      </c>
      <c r="R21" s="31"/>
      <c r="S21" s="31"/>
      <c r="T21" s="31" t="s">
        <v>49</v>
      </c>
      <c r="U21" s="331"/>
      <c r="V21" s="288"/>
      <c r="W21" s="1"/>
    </row>
    <row r="22" spans="5:23">
      <c r="E22" s="33" t="s">
        <v>833</v>
      </c>
      <c r="F22" s="79">
        <v>44966</v>
      </c>
      <c r="G22" s="33">
        <v>302570</v>
      </c>
      <c r="H22" s="33" t="s">
        <v>3032</v>
      </c>
      <c r="I22" s="33" t="s">
        <v>3027</v>
      </c>
      <c r="J22" s="33"/>
      <c r="K22" s="33"/>
      <c r="L22" s="33"/>
      <c r="M22" s="33"/>
      <c r="N22" s="33"/>
      <c r="O22" s="33"/>
      <c r="P22" s="33"/>
      <c r="Q22" s="33" t="s">
        <v>2051</v>
      </c>
      <c r="R22" s="33" t="s">
        <v>50</v>
      </c>
      <c r="S22" s="33"/>
      <c r="T22" s="33" t="s">
        <v>50</v>
      </c>
      <c r="U22" s="331"/>
      <c r="V22" s="288"/>
      <c r="W22" s="1"/>
    </row>
    <row r="23" spans="5:23">
      <c r="E23" s="33" t="s">
        <v>59</v>
      </c>
      <c r="F23" s="79">
        <v>44968</v>
      </c>
      <c r="G23" s="33">
        <v>303631</v>
      </c>
      <c r="H23" s="33" t="s">
        <v>2852</v>
      </c>
      <c r="I23" s="33" t="s">
        <v>440</v>
      </c>
      <c r="J23" s="33" t="s">
        <v>394</v>
      </c>
      <c r="K23" s="33"/>
      <c r="L23" s="33"/>
      <c r="M23" s="33"/>
      <c r="N23" s="33"/>
      <c r="O23" s="33"/>
      <c r="P23" s="33"/>
      <c r="Q23" s="33"/>
      <c r="R23" s="33"/>
      <c r="S23" s="33" t="s">
        <v>394</v>
      </c>
      <c r="T23" s="31" t="s">
        <v>3036</v>
      </c>
      <c r="U23" s="331"/>
      <c r="V23" s="288"/>
      <c r="W23" s="1"/>
    </row>
    <row r="24" spans="5:23">
      <c r="E24" s="33" t="s">
        <v>3034</v>
      </c>
      <c r="F24" s="79">
        <v>44962</v>
      </c>
      <c r="G24" s="33">
        <v>301735</v>
      </c>
      <c r="H24" s="33" t="s">
        <v>2850</v>
      </c>
      <c r="I24" s="33" t="s">
        <v>3035</v>
      </c>
      <c r="J24" s="33" t="s">
        <v>394</v>
      </c>
      <c r="K24" s="33"/>
      <c r="L24" s="33"/>
      <c r="M24" s="33"/>
      <c r="N24" s="33" t="s">
        <v>394</v>
      </c>
      <c r="O24" s="33"/>
      <c r="P24" s="33"/>
      <c r="Q24" s="33"/>
      <c r="R24" s="33"/>
      <c r="S24" s="33"/>
      <c r="T24" s="33" t="s">
        <v>50</v>
      </c>
      <c r="U24" s="331"/>
      <c r="V24" s="288"/>
      <c r="W24" s="1"/>
    </row>
    <row r="25" spans="5:23">
      <c r="E25" s="288"/>
      <c r="F25" s="331"/>
      <c r="G25" s="288"/>
      <c r="H25" s="288"/>
      <c r="I25" s="288"/>
      <c r="J25" s="288"/>
      <c r="K25" s="288"/>
      <c r="L25" s="288"/>
      <c r="M25" s="288"/>
      <c r="N25" s="288"/>
      <c r="O25" s="288"/>
      <c r="P25" s="288"/>
      <c r="Q25" s="288"/>
      <c r="R25" s="288"/>
      <c r="S25" s="288"/>
      <c r="T25" s="288"/>
      <c r="U25" s="331"/>
      <c r="V25" s="288"/>
      <c r="W25" s="1"/>
    </row>
    <row r="26" spans="5:23">
      <c r="E26" s="288"/>
      <c r="F26" s="331"/>
      <c r="G26" s="288"/>
      <c r="H26" s="288"/>
      <c r="I26" s="288"/>
      <c r="J26" s="288"/>
      <c r="K26" s="288"/>
      <c r="L26" s="288"/>
      <c r="M26" s="288"/>
      <c r="N26" s="288"/>
      <c r="O26" s="288"/>
      <c r="P26" s="288"/>
      <c r="Q26" s="288"/>
      <c r="R26" s="288"/>
      <c r="S26" s="288"/>
      <c r="T26" s="288"/>
      <c r="U26" s="331"/>
      <c r="V26" s="288"/>
      <c r="W26" s="1"/>
    </row>
    <row r="27" spans="5:23">
      <c r="E27" s="288"/>
      <c r="F27" s="331"/>
      <c r="G27" s="288"/>
      <c r="H27" s="288"/>
      <c r="I27" s="288" t="s">
        <v>3037</v>
      </c>
      <c r="J27" s="288">
        <v>303798</v>
      </c>
      <c r="K27" s="288" t="s">
        <v>3038</v>
      </c>
      <c r="L27" s="288"/>
      <c r="M27" s="288"/>
      <c r="N27" s="288"/>
      <c r="O27" s="288"/>
      <c r="P27" s="288"/>
      <c r="Q27" s="288"/>
      <c r="R27" s="288"/>
      <c r="S27" s="288"/>
      <c r="T27" s="288"/>
      <c r="U27" s="331"/>
      <c r="V27" s="288"/>
      <c r="W27" s="1"/>
    </row>
    <row r="28" spans="5:23">
      <c r="E28" s="288"/>
      <c r="F28" s="331"/>
      <c r="G28" s="288"/>
      <c r="H28" s="288"/>
      <c r="I28" s="288"/>
      <c r="J28" s="288"/>
      <c r="K28" s="288"/>
      <c r="L28" s="288"/>
      <c r="M28" s="288"/>
      <c r="N28" s="288"/>
      <c r="O28" s="288"/>
      <c r="P28" s="288"/>
      <c r="Q28" s="288"/>
      <c r="R28" s="288"/>
      <c r="S28" s="288"/>
      <c r="T28" s="288"/>
      <c r="U28" s="331"/>
      <c r="V28" s="288"/>
      <c r="W28" s="1"/>
    </row>
    <row r="29" spans="5:23">
      <c r="E29" s="288"/>
      <c r="F29" s="331"/>
      <c r="G29" s="288"/>
      <c r="H29" s="288"/>
      <c r="I29" s="288"/>
      <c r="J29" s="288"/>
      <c r="K29" s="288"/>
      <c r="L29" s="288"/>
      <c r="M29" s="288"/>
      <c r="N29" s="288"/>
      <c r="O29" s="288"/>
      <c r="P29" s="288"/>
      <c r="Q29" s="288"/>
      <c r="R29" s="288"/>
      <c r="S29" s="288"/>
      <c r="T29" s="288"/>
      <c r="U29" s="331"/>
      <c r="V29" s="288"/>
      <c r="W29" s="1"/>
    </row>
    <row r="30" spans="5:23" ht="24" customHeight="1">
      <c r="E30" s="288"/>
      <c r="F30" s="331"/>
      <c r="G30" s="288"/>
      <c r="H30" s="288"/>
      <c r="I30" s="288"/>
      <c r="J30" s="288"/>
      <c r="K30" s="288"/>
      <c r="L30" s="288"/>
      <c r="M30" s="288"/>
      <c r="N30" s="288"/>
      <c r="O30" s="288"/>
      <c r="P30" s="288"/>
      <c r="Q30" s="288"/>
      <c r="R30" s="288"/>
      <c r="S30" s="288"/>
      <c r="T30" s="288"/>
      <c r="U30" s="334"/>
      <c r="V30" s="288"/>
      <c r="W30" s="1"/>
    </row>
    <row r="31" spans="5:23">
      <c r="E31" s="288"/>
      <c r="F31" s="331"/>
      <c r="G31" s="288"/>
      <c r="H31" s="288"/>
      <c r="I31" s="288"/>
      <c r="J31" s="288"/>
      <c r="K31" s="288"/>
      <c r="L31" s="288"/>
      <c r="M31" s="288"/>
      <c r="N31" s="288"/>
      <c r="O31" s="288"/>
      <c r="P31" s="288"/>
      <c r="Q31" s="288"/>
      <c r="R31" s="288"/>
      <c r="S31" s="288"/>
      <c r="T31" s="288"/>
      <c r="U31" s="331"/>
      <c r="V31" s="289" t="s">
        <v>2988</v>
      </c>
    </row>
    <row r="32" spans="5:23">
      <c r="E32" s="288"/>
      <c r="F32" s="331"/>
      <c r="G32" s="288"/>
      <c r="H32" s="288"/>
      <c r="I32" s="288"/>
      <c r="J32" s="288"/>
      <c r="K32" s="288"/>
      <c r="L32" s="288"/>
      <c r="M32" s="288"/>
      <c r="N32" s="288"/>
      <c r="O32" s="288"/>
      <c r="P32" s="288"/>
      <c r="Q32" s="288"/>
      <c r="R32" s="288"/>
      <c r="S32" s="288"/>
      <c r="T32" s="288"/>
      <c r="U32" s="331"/>
      <c r="V32" s="289"/>
    </row>
    <row r="33" spans="2:22">
      <c r="E33" s="288"/>
      <c r="F33" s="331"/>
      <c r="G33" s="288"/>
      <c r="H33" s="288"/>
      <c r="I33" s="288"/>
      <c r="J33" s="288"/>
      <c r="K33" s="288"/>
      <c r="L33" s="288"/>
      <c r="M33" s="288"/>
      <c r="N33" s="288"/>
      <c r="O33" s="288"/>
      <c r="P33" s="288"/>
      <c r="Q33" s="288"/>
      <c r="R33" s="288"/>
      <c r="S33" s="288"/>
      <c r="T33" s="288"/>
      <c r="U33" s="331"/>
      <c r="V33" s="289"/>
    </row>
    <row r="34" spans="2:22">
      <c r="E34" s="288"/>
      <c r="F34" s="331"/>
      <c r="G34" s="288"/>
      <c r="H34" s="288"/>
      <c r="I34" s="288"/>
      <c r="J34" s="288"/>
      <c r="K34" s="288"/>
      <c r="L34" s="288"/>
      <c r="M34" s="288"/>
      <c r="N34" s="288"/>
      <c r="O34" s="288"/>
      <c r="P34" s="288"/>
      <c r="Q34" s="288"/>
      <c r="R34" s="288"/>
      <c r="S34" s="288"/>
      <c r="T34" s="288"/>
      <c r="U34" s="331"/>
      <c r="V34" s="289"/>
    </row>
    <row r="35" spans="2:22" ht="25.5" customHeight="1">
      <c r="E35" s="288"/>
      <c r="F35" s="331"/>
      <c r="G35" s="288"/>
      <c r="H35" s="288"/>
      <c r="I35" s="288"/>
      <c r="J35" s="288"/>
      <c r="K35" s="288"/>
      <c r="L35" s="288"/>
      <c r="M35" s="288"/>
      <c r="N35" s="288"/>
      <c r="O35" s="288"/>
      <c r="P35" s="288"/>
      <c r="Q35" s="288"/>
      <c r="R35" s="288"/>
      <c r="S35" s="288"/>
      <c r="T35" s="288"/>
      <c r="U35" s="331"/>
      <c r="V35" s="289"/>
    </row>
    <row r="36" spans="2:22">
      <c r="E36" s="288"/>
      <c r="F36" s="331"/>
      <c r="G36" s="288"/>
      <c r="H36" s="288"/>
      <c r="I36" s="288"/>
      <c r="J36" s="288"/>
      <c r="K36" s="288"/>
      <c r="L36" s="288"/>
      <c r="M36" s="288"/>
      <c r="N36" s="288"/>
      <c r="O36" s="288"/>
      <c r="P36" s="288"/>
      <c r="Q36" s="288"/>
      <c r="R36" s="288"/>
      <c r="S36" s="288"/>
      <c r="T36" s="288"/>
      <c r="U36" s="331"/>
      <c r="V36" s="289"/>
    </row>
    <row r="37" spans="2:22">
      <c r="E37" s="288"/>
      <c r="F37" s="331"/>
      <c r="G37" s="288"/>
      <c r="H37" s="288"/>
      <c r="I37" s="288"/>
      <c r="J37" s="288"/>
      <c r="K37" s="288"/>
      <c r="L37" s="288"/>
      <c r="M37" s="288"/>
      <c r="N37" s="288"/>
      <c r="O37" s="288"/>
      <c r="P37" s="288"/>
      <c r="Q37" s="288"/>
      <c r="R37" s="288"/>
      <c r="S37" s="288"/>
      <c r="T37" s="288"/>
      <c r="U37" s="331"/>
      <c r="V37" s="289"/>
    </row>
    <row r="38" spans="2:22">
      <c r="E38" s="288"/>
      <c r="F38" s="331"/>
      <c r="G38" s="288"/>
      <c r="H38" s="288"/>
      <c r="I38" s="288"/>
      <c r="J38" s="288"/>
      <c r="K38" s="288"/>
      <c r="L38" s="288"/>
      <c r="M38" s="288"/>
      <c r="N38" s="288"/>
      <c r="O38" s="288"/>
      <c r="P38" s="288"/>
      <c r="Q38" s="288"/>
      <c r="R38" s="288"/>
      <c r="S38" s="288"/>
      <c r="T38" s="288"/>
      <c r="U38" s="331"/>
      <c r="V38" s="289"/>
    </row>
    <row r="39" spans="2:22">
      <c r="E39" s="288"/>
      <c r="F39" s="331"/>
      <c r="G39" s="288"/>
      <c r="H39" s="288"/>
      <c r="I39" s="288"/>
      <c r="J39" s="288"/>
      <c r="K39" s="288"/>
      <c r="L39" s="288"/>
      <c r="M39" s="288"/>
      <c r="N39" s="288"/>
      <c r="O39" s="288"/>
      <c r="P39" s="288"/>
      <c r="Q39" s="288"/>
      <c r="R39" s="288"/>
      <c r="S39" s="288"/>
      <c r="T39" s="288"/>
      <c r="U39" s="288"/>
      <c r="V39" s="289"/>
    </row>
    <row r="40" spans="2:22">
      <c r="E40" s="288"/>
      <c r="F40" s="331"/>
      <c r="G40" s="288"/>
      <c r="H40" s="288"/>
      <c r="I40" s="288"/>
      <c r="J40" s="288"/>
      <c r="K40" s="288"/>
      <c r="L40" s="288"/>
      <c r="M40" s="288"/>
      <c r="N40" s="288"/>
      <c r="O40" s="288"/>
      <c r="P40" s="288"/>
      <c r="Q40" s="288"/>
      <c r="R40" s="288"/>
      <c r="S40" s="288"/>
      <c r="T40" s="288"/>
      <c r="U40" s="288" t="s">
        <v>2440</v>
      </c>
      <c r="V40" s="289"/>
    </row>
    <row r="41" spans="2:22">
      <c r="E41" s="288"/>
      <c r="F41" s="331"/>
      <c r="G41" s="288"/>
      <c r="H41" s="288"/>
      <c r="I41" s="288"/>
      <c r="J41" s="288"/>
      <c r="K41" s="288"/>
      <c r="L41" s="288"/>
      <c r="M41" s="288"/>
      <c r="N41" s="288"/>
      <c r="O41" s="288"/>
      <c r="P41" s="288"/>
      <c r="Q41" s="288"/>
      <c r="R41" s="288"/>
      <c r="S41" s="288"/>
      <c r="T41" s="288"/>
      <c r="U41" s="288"/>
      <c r="V41" s="289"/>
    </row>
    <row r="42" spans="2:22">
      <c r="E42" s="288"/>
      <c r="F42" s="335"/>
      <c r="G42" s="336"/>
      <c r="H42" s="336"/>
      <c r="I42" s="336"/>
      <c r="J42" s="336"/>
      <c r="K42" s="336"/>
      <c r="L42" s="336"/>
      <c r="M42" s="336"/>
      <c r="N42" s="336"/>
      <c r="O42" s="336"/>
      <c r="P42" s="336"/>
      <c r="Q42" s="336"/>
      <c r="R42" s="336"/>
      <c r="S42" s="336"/>
      <c r="T42" s="288"/>
      <c r="U42" s="331"/>
      <c r="V42" s="289"/>
    </row>
    <row r="43" spans="2:22">
      <c r="D43" s="67"/>
      <c r="E43" s="288"/>
      <c r="F43" s="331"/>
      <c r="G43" s="288"/>
      <c r="H43" s="288"/>
      <c r="I43" s="288"/>
      <c r="J43" s="288"/>
      <c r="K43" s="288"/>
      <c r="L43" s="288"/>
      <c r="M43" s="288"/>
      <c r="N43" s="288"/>
      <c r="O43" s="288"/>
      <c r="P43" s="288"/>
      <c r="Q43" s="288"/>
      <c r="R43" s="288"/>
      <c r="S43" s="288"/>
      <c r="T43" s="288"/>
      <c r="U43" s="288"/>
      <c r="V43" s="289"/>
    </row>
    <row r="44" spans="2:22">
      <c r="E44" s="288"/>
      <c r="F44" s="331"/>
      <c r="G44" s="288"/>
      <c r="H44" s="288"/>
      <c r="I44" s="288"/>
      <c r="J44" s="288"/>
      <c r="K44" s="288"/>
      <c r="L44" s="288"/>
      <c r="M44" s="288"/>
      <c r="N44" s="288"/>
      <c r="O44" s="288"/>
      <c r="P44" s="288"/>
      <c r="Q44" s="288"/>
      <c r="R44" s="288"/>
      <c r="S44" s="288"/>
      <c r="T44" s="288"/>
      <c r="U44" s="288"/>
      <c r="V44" s="289"/>
    </row>
    <row r="45" spans="2:22">
      <c r="B45" s="1"/>
      <c r="C45" s="1"/>
      <c r="D45" s="213"/>
      <c r="E45" s="288"/>
      <c r="F45" s="331"/>
      <c r="G45" s="288"/>
      <c r="H45" s="288"/>
      <c r="I45" s="288"/>
      <c r="J45" s="288"/>
      <c r="K45" s="288"/>
      <c r="L45" s="288"/>
      <c r="M45" s="288"/>
      <c r="N45" s="288"/>
      <c r="O45" s="288"/>
      <c r="P45" s="288"/>
      <c r="Q45" s="288"/>
      <c r="R45" s="288"/>
      <c r="S45" s="288"/>
      <c r="T45" s="288"/>
      <c r="U45" s="288"/>
      <c r="V45" s="289"/>
    </row>
    <row r="46" spans="2:22">
      <c r="B46" s="1"/>
      <c r="C46" s="1"/>
      <c r="D46" s="213"/>
      <c r="E46" s="288"/>
      <c r="F46" s="331"/>
      <c r="G46" s="288"/>
      <c r="H46" s="288"/>
      <c r="I46" s="288"/>
      <c r="J46" s="288"/>
      <c r="K46" s="288"/>
      <c r="L46" s="288"/>
      <c r="M46" s="288"/>
      <c r="N46" s="288"/>
      <c r="O46" s="288"/>
      <c r="P46" s="288"/>
      <c r="Q46" s="288"/>
      <c r="R46" s="288"/>
      <c r="S46" s="288"/>
      <c r="T46" s="288"/>
      <c r="U46" s="288"/>
      <c r="V46" s="289"/>
    </row>
    <row r="47" spans="2:22">
      <c r="E47" s="288"/>
      <c r="F47" s="331"/>
      <c r="G47" s="288"/>
      <c r="H47" s="288"/>
      <c r="I47" s="288"/>
      <c r="J47" s="288"/>
      <c r="K47" s="288"/>
      <c r="L47" s="288"/>
      <c r="M47" s="288"/>
      <c r="N47" s="288"/>
      <c r="O47" s="288"/>
      <c r="P47" s="288"/>
      <c r="Q47" s="288"/>
      <c r="R47" s="288"/>
      <c r="S47" s="288"/>
      <c r="T47" s="288"/>
      <c r="U47" s="331"/>
      <c r="V47" s="289"/>
    </row>
    <row r="48" spans="2:22">
      <c r="E48" s="288"/>
      <c r="F48" s="331"/>
      <c r="G48" s="288"/>
      <c r="H48" s="288"/>
      <c r="I48" s="288"/>
      <c r="J48" s="288"/>
      <c r="K48" s="288"/>
      <c r="L48" s="288"/>
      <c r="M48" s="288"/>
      <c r="N48" s="288"/>
      <c r="O48" s="288"/>
      <c r="P48" s="288"/>
      <c r="Q48" s="288"/>
      <c r="R48" s="288"/>
      <c r="S48" s="288"/>
      <c r="T48" s="288"/>
      <c r="U48" s="288"/>
      <c r="V48" s="289"/>
    </row>
    <row r="49" spans="5:22">
      <c r="E49" s="288"/>
      <c r="F49" s="331"/>
      <c r="G49" s="288"/>
      <c r="H49" s="288"/>
      <c r="I49" s="288"/>
      <c r="J49" s="288"/>
      <c r="K49" s="288"/>
      <c r="L49" s="288"/>
      <c r="M49" s="288"/>
      <c r="N49" s="288"/>
      <c r="O49" s="288"/>
      <c r="P49" s="288"/>
      <c r="Q49" s="288"/>
      <c r="R49" s="288"/>
      <c r="S49" s="288"/>
      <c r="T49" s="288"/>
      <c r="U49" s="288"/>
      <c r="V49" s="289"/>
    </row>
    <row r="50" spans="5:22">
      <c r="E50" s="288"/>
      <c r="F50" s="331"/>
      <c r="G50" s="288"/>
      <c r="H50" s="288"/>
      <c r="I50" s="288"/>
      <c r="J50" s="288"/>
      <c r="K50" s="288"/>
      <c r="L50" s="288"/>
      <c r="M50" s="288"/>
      <c r="N50" s="288"/>
      <c r="O50" s="288"/>
      <c r="P50" s="288"/>
      <c r="Q50" s="288"/>
      <c r="R50" s="288"/>
      <c r="S50" s="288"/>
      <c r="T50" s="288"/>
      <c r="U50" s="331"/>
      <c r="V50" s="289"/>
    </row>
    <row r="51" spans="5:22">
      <c r="E51" s="288"/>
      <c r="F51" s="331"/>
      <c r="G51" s="288"/>
      <c r="H51" s="288"/>
      <c r="I51" s="288"/>
      <c r="J51" s="288"/>
      <c r="K51" s="288"/>
      <c r="L51" s="288"/>
      <c r="M51" s="288"/>
      <c r="N51" s="288"/>
      <c r="O51" s="288"/>
      <c r="P51" s="288"/>
      <c r="Q51" s="288"/>
      <c r="R51" s="288"/>
      <c r="S51" s="288"/>
      <c r="T51" s="288"/>
      <c r="U51" s="288"/>
      <c r="V51" s="289"/>
    </row>
    <row r="52" spans="5:22">
      <c r="E52" s="288"/>
      <c r="F52" s="331"/>
      <c r="G52" s="288"/>
      <c r="H52" s="288"/>
      <c r="I52" s="288"/>
      <c r="J52" s="288"/>
      <c r="K52" s="288"/>
      <c r="L52" s="288"/>
      <c r="M52" s="288"/>
      <c r="N52" s="288"/>
      <c r="O52" s="288"/>
      <c r="P52" s="288"/>
      <c r="Q52" s="288"/>
      <c r="R52" s="288"/>
      <c r="S52" s="288"/>
      <c r="T52" s="288"/>
      <c r="U52" s="288"/>
      <c r="V52" s="289"/>
    </row>
    <row r="53" spans="5:22">
      <c r="E53" s="288"/>
      <c r="F53" s="331"/>
      <c r="G53" s="288"/>
      <c r="H53" s="288"/>
      <c r="I53" s="288"/>
      <c r="J53" s="288"/>
      <c r="K53" s="288"/>
      <c r="L53" s="288"/>
      <c r="M53" s="288"/>
      <c r="N53" s="288"/>
      <c r="O53" s="288"/>
      <c r="P53" s="288"/>
      <c r="Q53" s="288"/>
      <c r="R53" s="288"/>
      <c r="S53" s="288"/>
      <c r="T53" s="288"/>
      <c r="U53" s="288"/>
      <c r="V53" s="289"/>
    </row>
    <row r="54" spans="5:22">
      <c r="E54" s="288"/>
      <c r="F54" s="331"/>
      <c r="G54" s="288"/>
      <c r="H54" s="288"/>
      <c r="I54" s="288"/>
      <c r="J54" s="288"/>
      <c r="K54" s="288"/>
      <c r="L54" s="288"/>
      <c r="M54" s="288"/>
      <c r="N54" s="288"/>
      <c r="O54" s="288"/>
      <c r="P54" s="288"/>
      <c r="Q54" s="288"/>
      <c r="R54" s="288"/>
      <c r="S54" s="288"/>
      <c r="T54" s="288"/>
      <c r="U54" s="288"/>
      <c r="V54" s="289"/>
    </row>
    <row r="55" spans="5:22">
      <c r="E55" s="337"/>
      <c r="F55" s="338"/>
      <c r="G55" s="337"/>
      <c r="H55" s="337"/>
      <c r="I55" s="337"/>
      <c r="J55" s="337"/>
      <c r="K55" s="337"/>
      <c r="L55" s="337"/>
      <c r="M55" s="337"/>
      <c r="N55" s="337"/>
      <c r="O55" s="337"/>
      <c r="P55" s="337"/>
      <c r="Q55" s="337"/>
      <c r="R55" s="337"/>
      <c r="S55" s="337"/>
      <c r="T55" s="288"/>
      <c r="U55" s="288"/>
      <c r="V55" s="289"/>
    </row>
    <row r="56" spans="5:22">
      <c r="E56" s="337"/>
      <c r="F56" s="352"/>
      <c r="G56" s="337"/>
      <c r="H56" s="337"/>
      <c r="I56" s="337"/>
      <c r="J56" s="337"/>
      <c r="K56" s="337"/>
      <c r="L56" s="337"/>
      <c r="M56" s="337"/>
      <c r="N56" s="337"/>
      <c r="O56" s="337"/>
      <c r="P56" s="337"/>
      <c r="Q56" s="337"/>
      <c r="R56" s="337"/>
      <c r="S56" s="337"/>
      <c r="T56" s="288"/>
      <c r="U56" s="1"/>
    </row>
    <row r="57" spans="5:22">
      <c r="E57" s="288"/>
      <c r="F57" s="341"/>
      <c r="G57" s="288"/>
      <c r="H57" s="288"/>
      <c r="I57" s="288"/>
      <c r="J57" s="288"/>
      <c r="K57" s="288"/>
      <c r="L57" s="288"/>
      <c r="M57" s="288"/>
      <c r="N57" s="288"/>
      <c r="O57" s="288"/>
      <c r="P57" s="288"/>
      <c r="Q57" s="288"/>
      <c r="R57" s="288"/>
      <c r="S57" s="288"/>
      <c r="T57" s="288"/>
      <c r="U57" s="1"/>
    </row>
    <row r="58" spans="5:22">
      <c r="E58" s="288"/>
      <c r="F58" s="341"/>
      <c r="G58" s="288"/>
      <c r="H58" s="288"/>
      <c r="I58" s="288"/>
      <c r="J58" s="288"/>
      <c r="K58" s="288"/>
      <c r="L58" s="288"/>
      <c r="M58" s="288"/>
      <c r="N58" s="288"/>
      <c r="O58" s="288"/>
      <c r="P58" s="288"/>
      <c r="Q58" s="288"/>
      <c r="R58" s="288"/>
      <c r="S58" s="288"/>
      <c r="T58" s="288"/>
      <c r="U58" s="1"/>
    </row>
    <row r="59" spans="5:22">
      <c r="E59" s="288"/>
      <c r="F59" s="341"/>
      <c r="G59" s="288"/>
      <c r="H59" s="288"/>
      <c r="I59" s="288"/>
      <c r="J59" s="288"/>
      <c r="K59" s="288"/>
      <c r="L59" s="288"/>
      <c r="M59" s="288"/>
      <c r="N59" s="288"/>
      <c r="O59" s="288"/>
      <c r="P59" s="288"/>
      <c r="Q59" s="288"/>
      <c r="R59" s="288"/>
      <c r="S59" s="288"/>
      <c r="T59" s="288"/>
      <c r="U59" s="1"/>
    </row>
    <row r="60" spans="5:22">
      <c r="E60" s="288"/>
      <c r="F60" s="341"/>
      <c r="G60" s="288"/>
      <c r="H60" s="288"/>
      <c r="I60" s="288"/>
      <c r="J60" s="288"/>
      <c r="K60" s="288"/>
      <c r="L60" s="288"/>
      <c r="M60" s="288"/>
      <c r="N60" s="288"/>
      <c r="O60" s="288"/>
      <c r="P60" s="288"/>
      <c r="Q60" s="288"/>
      <c r="R60" s="288"/>
      <c r="S60" s="288"/>
      <c r="T60" s="288"/>
      <c r="U60" s="273"/>
    </row>
    <row r="61" spans="5:22">
      <c r="E61" s="288"/>
      <c r="F61" s="341"/>
      <c r="G61" s="288"/>
      <c r="H61" s="288"/>
      <c r="I61" s="288"/>
      <c r="J61" s="288"/>
      <c r="K61" s="289"/>
      <c r="L61" s="289"/>
      <c r="M61" s="289"/>
      <c r="N61" s="289"/>
      <c r="O61" s="289"/>
      <c r="P61" s="289"/>
      <c r="Q61" s="289"/>
      <c r="R61" s="289"/>
      <c r="S61" s="289"/>
      <c r="T61" s="288"/>
    </row>
    <row r="62" spans="5:22">
      <c r="E62" s="288"/>
      <c r="F62" s="341"/>
      <c r="G62" s="288"/>
      <c r="H62" s="288"/>
      <c r="I62" s="288"/>
      <c r="J62" s="288"/>
      <c r="K62" s="289"/>
      <c r="L62" s="289"/>
      <c r="M62" s="289"/>
      <c r="N62" s="289"/>
      <c r="O62" s="289"/>
      <c r="P62" s="289"/>
      <c r="Q62" s="289"/>
      <c r="R62" s="289"/>
      <c r="S62" s="289"/>
      <c r="T62" s="288"/>
    </row>
    <row r="63" spans="5:22">
      <c r="E63" s="288"/>
      <c r="F63" s="341"/>
      <c r="G63" s="288"/>
      <c r="H63" s="288"/>
      <c r="I63" s="288"/>
      <c r="J63" s="288"/>
      <c r="K63" s="289"/>
      <c r="L63" s="289"/>
      <c r="M63" s="289"/>
      <c r="N63" s="289"/>
      <c r="O63" s="289"/>
      <c r="P63" s="289"/>
      <c r="Q63" s="289"/>
      <c r="R63" s="289"/>
      <c r="S63" s="289"/>
      <c r="T63" s="288"/>
    </row>
    <row r="64" spans="5:22">
      <c r="E64" s="288"/>
      <c r="F64" s="341"/>
      <c r="G64" s="288"/>
      <c r="H64" s="288"/>
      <c r="I64" s="288"/>
      <c r="J64" s="288"/>
      <c r="K64" s="289"/>
      <c r="L64" s="289"/>
      <c r="M64" s="289"/>
      <c r="N64" s="289"/>
      <c r="O64" s="289"/>
      <c r="P64" s="289"/>
      <c r="Q64" s="289"/>
      <c r="R64" s="289"/>
      <c r="S64" s="289"/>
      <c r="T64" s="288"/>
    </row>
    <row r="65" spans="5:20">
      <c r="E65" s="288"/>
      <c r="F65" s="341"/>
      <c r="G65" s="288"/>
      <c r="H65" s="288"/>
      <c r="I65" s="288"/>
      <c r="J65" s="288"/>
      <c r="K65" s="289"/>
      <c r="L65" s="289"/>
      <c r="M65" s="289"/>
      <c r="N65" s="289"/>
      <c r="O65" s="289"/>
      <c r="P65" s="289"/>
      <c r="Q65" s="289"/>
      <c r="R65" s="289"/>
      <c r="S65" s="289"/>
      <c r="T65" s="288"/>
    </row>
    <row r="66" spans="5:20">
      <c r="E66" s="288"/>
      <c r="F66" s="341"/>
      <c r="G66" s="288"/>
      <c r="H66" s="288"/>
      <c r="I66" s="288"/>
      <c r="J66" s="288"/>
      <c r="K66" s="289"/>
      <c r="L66" s="289"/>
      <c r="M66" s="289"/>
      <c r="N66" s="289"/>
      <c r="O66" s="289"/>
      <c r="P66" s="289"/>
      <c r="Q66" s="289"/>
      <c r="R66" s="289"/>
      <c r="S66" s="289"/>
      <c r="T66" s="288"/>
    </row>
    <row r="67" spans="5:20">
      <c r="E67" s="288"/>
      <c r="F67" s="341"/>
      <c r="G67" s="288"/>
      <c r="H67" s="288"/>
      <c r="I67" s="288"/>
      <c r="J67" s="288"/>
      <c r="K67" s="289"/>
      <c r="L67" s="289"/>
      <c r="M67" s="289"/>
      <c r="N67" s="289"/>
      <c r="O67" s="289"/>
      <c r="P67" s="289"/>
      <c r="Q67" s="289"/>
      <c r="R67" s="289"/>
      <c r="S67" s="289"/>
      <c r="T67" s="288"/>
    </row>
    <row r="68" spans="5:20">
      <c r="E68" s="288"/>
      <c r="F68" s="341"/>
      <c r="G68" s="288"/>
      <c r="H68" s="288"/>
      <c r="I68" s="288"/>
      <c r="J68" s="288"/>
      <c r="K68" s="289"/>
      <c r="L68" s="289"/>
      <c r="M68" s="289"/>
      <c r="N68" s="289"/>
      <c r="O68" s="289"/>
      <c r="P68" s="289"/>
      <c r="Q68" s="289"/>
      <c r="R68" s="289"/>
      <c r="S68" s="289"/>
      <c r="T68" s="288"/>
    </row>
    <row r="69" spans="5:20">
      <c r="E69" s="288"/>
      <c r="F69" s="341"/>
      <c r="G69" s="288"/>
      <c r="H69" s="288"/>
      <c r="I69" s="288"/>
      <c r="J69" s="288"/>
      <c r="K69" s="289"/>
      <c r="L69" s="289"/>
      <c r="M69" s="289"/>
      <c r="N69" s="289"/>
      <c r="O69" s="289"/>
      <c r="P69" s="289"/>
      <c r="Q69" s="289"/>
      <c r="R69" s="289"/>
      <c r="S69" s="289"/>
      <c r="T69" s="288"/>
    </row>
    <row r="70" spans="5:20">
      <c r="E70" s="288"/>
      <c r="F70" s="341"/>
      <c r="G70" s="288"/>
      <c r="H70" s="288"/>
      <c r="I70" s="288"/>
      <c r="J70" s="288"/>
      <c r="K70" s="289"/>
      <c r="L70" s="289"/>
      <c r="M70" s="289"/>
      <c r="N70" s="289"/>
      <c r="O70" s="289"/>
      <c r="P70" s="289"/>
      <c r="Q70" s="289"/>
      <c r="R70" s="289"/>
      <c r="S70" s="289"/>
      <c r="T70" s="288"/>
    </row>
    <row r="71" spans="5:20">
      <c r="E71" s="288"/>
      <c r="F71" s="341"/>
      <c r="G71" s="288"/>
      <c r="H71" s="288"/>
      <c r="I71" s="288"/>
      <c r="J71" s="288"/>
      <c r="K71" s="289"/>
      <c r="L71" s="289"/>
      <c r="M71" s="289"/>
      <c r="N71" s="289"/>
      <c r="O71" s="289"/>
      <c r="P71" s="289"/>
      <c r="Q71" s="289"/>
      <c r="R71" s="289"/>
      <c r="S71" s="289"/>
      <c r="T71" s="288"/>
    </row>
    <row r="72" spans="5:20">
      <c r="E72" s="288"/>
      <c r="F72" s="341"/>
      <c r="G72" s="288"/>
      <c r="H72" s="288"/>
      <c r="I72" s="288"/>
      <c r="J72" s="288"/>
      <c r="K72" s="289"/>
      <c r="L72" s="289"/>
      <c r="M72" s="289"/>
      <c r="N72" s="289"/>
      <c r="O72" s="289"/>
      <c r="P72" s="289"/>
      <c r="Q72" s="289"/>
      <c r="R72" s="289"/>
      <c r="S72" s="289"/>
      <c r="T72" s="288"/>
    </row>
    <row r="73" spans="5:20">
      <c r="E73" s="288"/>
      <c r="F73" s="341"/>
      <c r="G73" s="288"/>
      <c r="H73" s="288"/>
      <c r="I73" s="288"/>
      <c r="J73" s="288"/>
      <c r="K73" s="289"/>
      <c r="L73" s="289"/>
      <c r="M73" s="289"/>
      <c r="N73" s="289"/>
      <c r="O73" s="289"/>
      <c r="P73" s="289"/>
      <c r="Q73" s="289"/>
      <c r="R73" s="289"/>
      <c r="S73" s="289"/>
      <c r="T73" s="288"/>
    </row>
    <row r="74" spans="5:20">
      <c r="E74" s="288"/>
      <c r="F74" s="341"/>
      <c r="G74" s="288"/>
      <c r="H74" s="288"/>
      <c r="I74" s="288"/>
      <c r="J74" s="288"/>
      <c r="K74" s="289"/>
      <c r="L74" s="289"/>
      <c r="M74" s="289"/>
      <c r="N74" s="289"/>
      <c r="O74" s="289"/>
      <c r="P74" s="289"/>
      <c r="Q74" s="289"/>
      <c r="R74" s="289"/>
      <c r="S74" s="289"/>
      <c r="T74" s="288"/>
    </row>
    <row r="75" spans="5:20">
      <c r="E75" s="288"/>
      <c r="F75" s="341"/>
      <c r="G75" s="288"/>
      <c r="H75" s="288"/>
      <c r="I75" s="288"/>
      <c r="J75" s="288"/>
      <c r="K75" s="289"/>
      <c r="L75" s="289"/>
      <c r="M75" s="289"/>
      <c r="N75" s="289"/>
      <c r="O75" s="289"/>
      <c r="P75" s="289"/>
      <c r="Q75" s="289"/>
      <c r="R75" s="289"/>
      <c r="S75" s="289"/>
      <c r="T75" s="288"/>
    </row>
    <row r="76" spans="5:20">
      <c r="E76" s="1"/>
      <c r="F76" s="1"/>
      <c r="G76" s="1"/>
      <c r="H76" s="1"/>
      <c r="I76" s="1"/>
      <c r="J76" s="1"/>
      <c r="T76" s="1"/>
    </row>
    <row r="77" spans="5:20">
      <c r="E77" s="1"/>
      <c r="F77" s="1"/>
      <c r="G77" s="1"/>
      <c r="H77" s="1"/>
      <c r="I77" s="1"/>
      <c r="J77" s="1"/>
      <c r="T77" s="1"/>
    </row>
    <row r="78" spans="5:20">
      <c r="E78" s="1"/>
      <c r="F78" s="1"/>
      <c r="G78" s="1"/>
      <c r="H78" s="1"/>
      <c r="I78" s="1"/>
      <c r="J78" s="1"/>
      <c r="T78" s="1"/>
    </row>
    <row r="79" spans="5:20">
      <c r="E79" s="1"/>
      <c r="F79" s="1"/>
      <c r="G79" s="1"/>
      <c r="H79" s="1"/>
      <c r="I79" s="1"/>
      <c r="J79" s="1"/>
      <c r="T79" s="1"/>
    </row>
    <row r="80" spans="5:20">
      <c r="E80" s="1"/>
      <c r="F80" s="1"/>
      <c r="G80" s="1"/>
      <c r="H80" s="1"/>
      <c r="I80" s="1"/>
      <c r="J80" s="1"/>
      <c r="T80" s="1"/>
    </row>
    <row r="81" spans="5:20">
      <c r="E81" s="1"/>
      <c r="F81" s="1"/>
      <c r="G81" s="1"/>
      <c r="H81" s="1"/>
      <c r="I81" s="1"/>
      <c r="J81" s="1"/>
      <c r="T81" s="1"/>
    </row>
    <row r="82" spans="5:20">
      <c r="E82" s="1"/>
      <c r="F82" s="1"/>
      <c r="G82" s="1"/>
      <c r="H82" s="1"/>
      <c r="I82" s="1"/>
      <c r="J82" s="1"/>
      <c r="T82" s="1"/>
    </row>
    <row r="83" spans="5:20">
      <c r="E83" s="1"/>
      <c r="F83" s="1"/>
      <c r="G83" s="1"/>
      <c r="H83" s="1"/>
      <c r="I83" s="1"/>
      <c r="J83" s="1"/>
      <c r="T83" s="1"/>
    </row>
    <row r="84" spans="5:20">
      <c r="E84" s="1"/>
      <c r="F84" s="1"/>
      <c r="G84" s="1"/>
      <c r="H84" s="1"/>
      <c r="I84" s="1"/>
      <c r="J84" s="1"/>
      <c r="T84" s="1"/>
    </row>
    <row r="85" spans="5:20">
      <c r="E85" s="1"/>
      <c r="F85" s="1"/>
      <c r="G85" s="1"/>
      <c r="H85" s="1"/>
      <c r="I85" s="1"/>
      <c r="J85" s="1"/>
      <c r="T85" s="1"/>
    </row>
    <row r="86" spans="5:20">
      <c r="E86" s="1"/>
      <c r="F86" s="1"/>
      <c r="G86" s="1"/>
      <c r="H86" s="1"/>
      <c r="I86" s="1"/>
      <c r="J86" s="1"/>
      <c r="T86" s="1"/>
    </row>
    <row r="87" spans="5:20">
      <c r="E87" s="1"/>
      <c r="F87" s="1"/>
      <c r="G87" s="1"/>
      <c r="H87" s="1"/>
      <c r="I87" s="1"/>
      <c r="J87" s="1"/>
      <c r="T87" s="1"/>
    </row>
    <row r="88" spans="5:20">
      <c r="E88" s="1"/>
      <c r="F88" s="1"/>
      <c r="G88" s="1"/>
      <c r="H88" s="1"/>
      <c r="I88" s="1"/>
      <c r="J88" s="1"/>
      <c r="T88" s="1"/>
    </row>
    <row r="89" spans="5:20">
      <c r="E89" s="1"/>
      <c r="F89" s="1"/>
      <c r="G89" s="1"/>
      <c r="H89" s="1"/>
      <c r="I89" s="1"/>
      <c r="J89" s="1"/>
      <c r="T89" s="1"/>
    </row>
    <row r="90" spans="5:20">
      <c r="E90" s="1"/>
      <c r="F90" s="1"/>
      <c r="G90" s="1"/>
      <c r="H90" s="1"/>
      <c r="I90" s="1"/>
      <c r="J90" s="1"/>
      <c r="T90" s="1"/>
    </row>
    <row r="91" spans="5:20">
      <c r="E91" s="1"/>
      <c r="F91" s="1"/>
      <c r="G91" s="1"/>
      <c r="H91" s="1"/>
      <c r="I91" s="1"/>
      <c r="J91" s="1"/>
      <c r="T91" s="1"/>
    </row>
    <row r="92" spans="5:20">
      <c r="E92" s="1"/>
      <c r="F92" s="1"/>
      <c r="G92" s="1"/>
      <c r="H92" s="1"/>
      <c r="I92" s="1"/>
      <c r="J92" s="1"/>
      <c r="T92" s="1"/>
    </row>
    <row r="93" spans="5:20">
      <c r="E93" s="1"/>
      <c r="F93" s="1"/>
      <c r="G93" s="1"/>
      <c r="H93" s="1"/>
      <c r="I93" s="1"/>
      <c r="J93" s="1"/>
      <c r="T93" s="1"/>
    </row>
    <row r="94" spans="5:20">
      <c r="E94" s="1"/>
      <c r="F94" s="1"/>
      <c r="G94" s="1"/>
      <c r="H94" s="1"/>
      <c r="I94" s="1"/>
      <c r="J94" s="1"/>
      <c r="T94" s="1"/>
    </row>
    <row r="95" spans="5:20">
      <c r="E95" s="1"/>
      <c r="F95" s="1"/>
      <c r="G95" s="1"/>
      <c r="H95" s="1"/>
      <c r="I95" s="1"/>
      <c r="J95" s="1"/>
      <c r="T95" s="1"/>
    </row>
    <row r="96" spans="5:20">
      <c r="E96" s="1"/>
      <c r="F96" s="1"/>
      <c r="G96" s="1"/>
      <c r="H96" s="1"/>
      <c r="I96" s="1"/>
      <c r="J96" s="1"/>
      <c r="T96" s="1"/>
    </row>
    <row r="97" spans="5:20">
      <c r="E97" s="1"/>
      <c r="F97" s="1"/>
      <c r="G97" s="1"/>
      <c r="H97" s="1"/>
      <c r="I97" s="1"/>
      <c r="J97" s="1"/>
      <c r="T97" s="1"/>
    </row>
    <row r="98" spans="5:20">
      <c r="E98" s="1"/>
      <c r="F98" s="1"/>
      <c r="G98" s="1"/>
      <c r="H98" s="1"/>
      <c r="I98" s="1"/>
      <c r="J98" s="1"/>
      <c r="T98" s="1"/>
    </row>
    <row r="99" spans="5:20">
      <c r="E99" s="1"/>
      <c r="F99" s="1"/>
      <c r="G99" s="1"/>
      <c r="H99" s="1"/>
      <c r="I99" s="1"/>
      <c r="J99" s="1"/>
      <c r="T99" s="1"/>
    </row>
    <row r="100" spans="5:20">
      <c r="E100" s="1"/>
      <c r="F100" s="1"/>
      <c r="G100" s="1"/>
      <c r="H100" s="1"/>
      <c r="I100" s="1"/>
      <c r="J100" s="1"/>
      <c r="T100" s="1"/>
    </row>
    <row r="101" spans="5:20">
      <c r="E101" s="1"/>
      <c r="F101" s="1"/>
      <c r="G101" s="1"/>
      <c r="H101" s="1"/>
      <c r="I101" s="1"/>
      <c r="J101" s="1"/>
      <c r="T101" s="1"/>
    </row>
    <row r="102" spans="5:20">
      <c r="E102" s="1"/>
      <c r="F102" s="1"/>
      <c r="G102" s="1"/>
      <c r="H102" s="1"/>
      <c r="I102" s="1"/>
      <c r="J102" s="1"/>
      <c r="T102" s="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FDB2-CB7C-4E63-AED2-588A2A440F6C}">
  <dimension ref="B5:AJ102"/>
  <sheetViews>
    <sheetView topLeftCell="D1" zoomScale="98" zoomScaleNormal="98" workbookViewId="0">
      <pane xSplit="8670" ySplit="2805" topLeftCell="Z19" activePane="topRight"/>
      <selection activeCell="D1" sqref="D1"/>
      <selection pane="topRight" activeCell="Z1" sqref="Z1:Z1048576"/>
      <selection pane="bottomLeft" activeCell="D7" sqref="D7"/>
      <selection pane="bottomRight" activeCell="AE49" sqref="AE49"/>
    </sheetView>
  </sheetViews>
  <sheetFormatPr defaultRowHeight="15"/>
  <cols>
    <col min="5" max="5" width="10.85546875" customWidth="1"/>
    <col min="6" max="6" width="10.5703125" bestFit="1" customWidth="1"/>
    <col min="7" max="7" width="8.140625" bestFit="1" customWidth="1"/>
    <col min="8" max="8" width="14.7109375" customWidth="1"/>
    <col min="9" max="9" width="16" customWidth="1"/>
    <col min="10" max="31" width="11" customWidth="1"/>
    <col min="32" max="32" width="12.28515625" bestFit="1" customWidth="1"/>
    <col min="33" max="34" width="10.5703125" bestFit="1" customWidth="1"/>
  </cols>
  <sheetData>
    <row r="5" spans="3:35">
      <c r="R5" s="32" t="s">
        <v>3066</v>
      </c>
    </row>
    <row r="6" spans="3:35">
      <c r="F6" s="288"/>
      <c r="G6" s="288"/>
      <c r="H6" s="288"/>
      <c r="I6" s="349">
        <v>2023</v>
      </c>
      <c r="J6" s="288" t="s">
        <v>0</v>
      </c>
      <c r="K6" s="289"/>
      <c r="L6" s="289"/>
      <c r="M6" s="289"/>
      <c r="N6" s="289"/>
      <c r="O6" s="289" t="s">
        <v>3055</v>
      </c>
      <c r="P6" s="289"/>
      <c r="Q6" s="358" t="s">
        <v>3058</v>
      </c>
      <c r="R6" s="289"/>
      <c r="S6" s="289"/>
      <c r="T6" s="289"/>
      <c r="U6" s="289"/>
      <c r="V6" s="289"/>
      <c r="W6" s="289"/>
      <c r="X6" s="289"/>
      <c r="Y6" s="289"/>
      <c r="Z6" s="289"/>
      <c r="AA6" s="289"/>
      <c r="AB6" s="289"/>
      <c r="AC6" s="289"/>
      <c r="AD6" s="289"/>
      <c r="AE6" s="289"/>
      <c r="AF6" s="124"/>
    </row>
    <row r="7" spans="3:35" ht="40.15" customHeight="1">
      <c r="E7" s="3" t="s">
        <v>15</v>
      </c>
      <c r="F7" s="262" t="s">
        <v>339</v>
      </c>
      <c r="G7" s="3" t="s">
        <v>256</v>
      </c>
      <c r="H7" s="3" t="s">
        <v>11</v>
      </c>
      <c r="I7" s="3" t="s">
        <v>43</v>
      </c>
      <c r="J7" s="3" t="s">
        <v>258</v>
      </c>
      <c r="K7" s="356">
        <v>45017</v>
      </c>
      <c r="L7" s="356">
        <v>45019</v>
      </c>
      <c r="M7" s="356">
        <v>45020</v>
      </c>
      <c r="N7" s="356">
        <v>45021</v>
      </c>
      <c r="O7" s="356">
        <v>45022</v>
      </c>
      <c r="P7" s="356">
        <v>45024</v>
      </c>
      <c r="Q7" s="356">
        <v>45027</v>
      </c>
      <c r="R7" s="356">
        <v>45029</v>
      </c>
      <c r="S7" s="356">
        <v>45030</v>
      </c>
      <c r="T7" s="356">
        <v>45031</v>
      </c>
      <c r="U7" s="356">
        <v>45033</v>
      </c>
      <c r="V7" s="356">
        <v>45034</v>
      </c>
      <c r="W7" s="356">
        <v>45035</v>
      </c>
      <c r="X7" s="356">
        <v>45036</v>
      </c>
      <c r="Y7" s="356">
        <v>45037</v>
      </c>
      <c r="Z7" s="356">
        <v>45040</v>
      </c>
      <c r="AA7" s="356">
        <v>45041</v>
      </c>
      <c r="AB7" s="356">
        <v>45042</v>
      </c>
      <c r="AC7" s="356">
        <v>45043</v>
      </c>
      <c r="AD7" s="356">
        <v>45044</v>
      </c>
      <c r="AE7" s="356">
        <v>45045</v>
      </c>
      <c r="AF7" s="257" t="s">
        <v>2056</v>
      </c>
      <c r="AG7" s="257"/>
      <c r="AH7" s="1"/>
    </row>
    <row r="8" spans="3:35" ht="14.45" customHeight="1">
      <c r="E8" s="33" t="s">
        <v>3039</v>
      </c>
      <c r="F8" s="79">
        <v>45017</v>
      </c>
      <c r="G8" s="357">
        <v>320087</v>
      </c>
      <c r="H8" s="33" t="s">
        <v>3040</v>
      </c>
      <c r="I8" s="33" t="s">
        <v>440</v>
      </c>
      <c r="J8" s="33" t="s">
        <v>394</v>
      </c>
      <c r="K8" s="33" t="s">
        <v>1447</v>
      </c>
      <c r="L8" s="33"/>
      <c r="M8" s="33"/>
      <c r="N8" s="33"/>
      <c r="O8" s="33"/>
      <c r="P8" s="33"/>
      <c r="Q8" s="33"/>
      <c r="R8" s="33"/>
      <c r="S8" s="33"/>
      <c r="T8" s="33"/>
      <c r="U8" s="33"/>
      <c r="V8" s="33"/>
      <c r="W8" s="33"/>
      <c r="X8" s="33"/>
      <c r="Y8" s="33"/>
      <c r="Z8" s="33"/>
      <c r="AA8" s="33"/>
      <c r="AB8" s="33"/>
      <c r="AC8" s="33"/>
      <c r="AD8" s="33"/>
      <c r="AE8" s="33"/>
      <c r="AF8" s="353" t="s">
        <v>49</v>
      </c>
      <c r="AG8" s="257"/>
      <c r="AH8" s="1"/>
    </row>
    <row r="9" spans="3:35" ht="14.45" customHeight="1">
      <c r="E9" s="88" t="s">
        <v>3039</v>
      </c>
      <c r="F9" s="79">
        <v>45016</v>
      </c>
      <c r="G9" s="33">
        <v>319961</v>
      </c>
      <c r="H9" s="33" t="s">
        <v>3041</v>
      </c>
      <c r="I9" s="33" t="s">
        <v>440</v>
      </c>
      <c r="J9" s="33" t="s">
        <v>394</v>
      </c>
      <c r="K9" s="33" t="s">
        <v>1447</v>
      </c>
      <c r="L9" s="348" t="s">
        <v>394</v>
      </c>
      <c r="M9" s="348" t="s">
        <v>50</v>
      </c>
      <c r="N9" s="348"/>
      <c r="O9" s="33"/>
      <c r="P9" s="33"/>
      <c r="Q9" s="33"/>
      <c r="R9" s="33"/>
      <c r="S9" s="33"/>
      <c r="T9" s="33"/>
      <c r="U9" s="33"/>
      <c r="V9" s="33"/>
      <c r="W9" s="33"/>
      <c r="X9" s="33"/>
      <c r="Y9" s="33"/>
      <c r="Z9" s="33"/>
      <c r="AA9" s="33"/>
      <c r="AB9" s="33"/>
      <c r="AC9" s="33"/>
      <c r="AD9" s="33"/>
      <c r="AE9" s="33"/>
      <c r="AF9" s="88" t="s">
        <v>50</v>
      </c>
      <c r="AG9" s="257"/>
      <c r="AH9" s="1"/>
    </row>
    <row r="10" spans="3:35" ht="14.45" customHeight="1">
      <c r="E10" s="88" t="s">
        <v>3039</v>
      </c>
      <c r="F10" s="79">
        <v>45016</v>
      </c>
      <c r="G10" s="33">
        <v>319915</v>
      </c>
      <c r="H10" s="33" t="s">
        <v>2746</v>
      </c>
      <c r="I10" s="33" t="s">
        <v>440</v>
      </c>
      <c r="J10" s="33" t="s">
        <v>394</v>
      </c>
      <c r="K10" s="33"/>
      <c r="L10" s="348" t="s">
        <v>394</v>
      </c>
      <c r="M10" s="348"/>
      <c r="N10" s="348"/>
      <c r="O10" s="33"/>
      <c r="P10" s="88" t="s">
        <v>50</v>
      </c>
      <c r="Q10" s="33"/>
      <c r="R10" s="33"/>
      <c r="S10" s="33"/>
      <c r="T10" s="33"/>
      <c r="U10" s="33"/>
      <c r="V10" s="33"/>
      <c r="W10" s="33"/>
      <c r="X10" s="33"/>
      <c r="Y10" s="33"/>
      <c r="Z10" s="33"/>
      <c r="AA10" s="33"/>
      <c r="AB10" s="33"/>
      <c r="AC10" s="33"/>
      <c r="AD10" s="33"/>
      <c r="AE10" s="33"/>
      <c r="AF10" s="88" t="s">
        <v>50</v>
      </c>
      <c r="AG10" s="257"/>
      <c r="AH10" s="1"/>
    </row>
    <row r="11" spans="3:35" ht="14.45" customHeight="1">
      <c r="E11" s="88" t="s">
        <v>3039</v>
      </c>
      <c r="F11" s="79">
        <v>45019</v>
      </c>
      <c r="G11" s="33">
        <v>320983</v>
      </c>
      <c r="H11" s="33" t="s">
        <v>3042</v>
      </c>
      <c r="I11" s="33" t="s">
        <v>2428</v>
      </c>
      <c r="J11" s="33" t="s">
        <v>394</v>
      </c>
      <c r="K11" s="33"/>
      <c r="L11" s="348" t="s">
        <v>394</v>
      </c>
      <c r="M11" s="348"/>
      <c r="N11" s="348"/>
      <c r="O11" s="33"/>
      <c r="P11" s="33"/>
      <c r="Q11" s="33"/>
      <c r="R11" s="33"/>
      <c r="S11" s="33"/>
      <c r="T11" s="33"/>
      <c r="U11" s="33"/>
      <c r="V11" s="33"/>
      <c r="W11" s="33"/>
      <c r="X11" s="33"/>
      <c r="Y11" s="33"/>
      <c r="Z11" s="33"/>
      <c r="AA11" s="33"/>
      <c r="AB11" s="33"/>
      <c r="AC11" s="33"/>
      <c r="AD11" s="33"/>
      <c r="AE11" s="33"/>
      <c r="AF11" s="88" t="s">
        <v>50</v>
      </c>
      <c r="AG11" s="257"/>
      <c r="AH11" s="1"/>
    </row>
    <row r="12" spans="3:35" ht="14.45" customHeight="1">
      <c r="E12" s="88" t="s">
        <v>3039</v>
      </c>
      <c r="F12" s="79">
        <v>45020</v>
      </c>
      <c r="G12" s="33">
        <v>321160</v>
      </c>
      <c r="H12" s="33" t="s">
        <v>1155</v>
      </c>
      <c r="I12" s="33" t="s">
        <v>440</v>
      </c>
      <c r="J12" s="33" t="s">
        <v>394</v>
      </c>
      <c r="K12" s="33"/>
      <c r="L12" s="348"/>
      <c r="M12" s="348" t="s">
        <v>394</v>
      </c>
      <c r="N12" s="348"/>
      <c r="O12" s="88" t="s">
        <v>50</v>
      </c>
      <c r="P12" s="33"/>
      <c r="Q12" s="33"/>
      <c r="R12" s="33"/>
      <c r="S12" s="33"/>
      <c r="T12" s="33"/>
      <c r="U12" s="33"/>
      <c r="V12" s="33"/>
      <c r="W12" s="33"/>
      <c r="X12" s="33"/>
      <c r="Y12" s="33"/>
      <c r="Z12" s="33"/>
      <c r="AA12" s="33"/>
      <c r="AB12" s="33"/>
      <c r="AC12" s="33"/>
      <c r="AD12" s="33"/>
      <c r="AE12" s="33"/>
      <c r="AF12" s="88" t="s">
        <v>50</v>
      </c>
      <c r="AG12" s="257"/>
      <c r="AH12" s="1"/>
    </row>
    <row r="13" spans="3:35">
      <c r="E13" s="88" t="s">
        <v>3039</v>
      </c>
      <c r="F13" s="79">
        <v>45020</v>
      </c>
      <c r="G13" s="33">
        <v>321140</v>
      </c>
      <c r="H13" s="33" t="s">
        <v>3043</v>
      </c>
      <c r="I13" s="33" t="s">
        <v>3044</v>
      </c>
      <c r="J13" s="33" t="s">
        <v>394</v>
      </c>
      <c r="K13" s="33"/>
      <c r="L13" s="33"/>
      <c r="M13" s="33" t="s">
        <v>2051</v>
      </c>
      <c r="N13" s="33"/>
      <c r="O13" s="33"/>
      <c r="P13" s="33"/>
      <c r="Q13" s="33"/>
      <c r="R13" s="33"/>
      <c r="S13" s="33"/>
      <c r="T13" s="33"/>
      <c r="U13" s="33"/>
      <c r="V13" s="33"/>
      <c r="W13" s="33"/>
      <c r="X13" s="33"/>
      <c r="Y13" s="33"/>
      <c r="Z13" s="33"/>
      <c r="AA13" s="33"/>
      <c r="AB13" s="33"/>
      <c r="AC13" s="33"/>
      <c r="AD13" s="33"/>
      <c r="AE13" s="33"/>
      <c r="AF13" s="88" t="s">
        <v>50</v>
      </c>
      <c r="AG13" s="2"/>
      <c r="AH13" s="1"/>
    </row>
    <row r="14" spans="3:35">
      <c r="C14" t="s">
        <v>3026</v>
      </c>
      <c r="D14">
        <v>298492</v>
      </c>
      <c r="E14" s="88" t="s">
        <v>3039</v>
      </c>
      <c r="F14" s="79">
        <v>45020</v>
      </c>
      <c r="G14" s="33">
        <v>320087</v>
      </c>
      <c r="H14" s="33" t="s">
        <v>3040</v>
      </c>
      <c r="I14" s="33" t="s">
        <v>440</v>
      </c>
      <c r="J14" s="33" t="s">
        <v>394</v>
      </c>
      <c r="K14" s="33"/>
      <c r="L14" s="33"/>
      <c r="M14" s="33" t="s">
        <v>1466</v>
      </c>
      <c r="N14" s="33"/>
      <c r="O14" s="33"/>
      <c r="P14" s="33"/>
      <c r="Q14" s="33"/>
      <c r="R14" s="33"/>
      <c r="S14" s="33"/>
      <c r="T14" s="33"/>
      <c r="U14" s="33"/>
      <c r="V14" s="33"/>
      <c r="W14" s="33"/>
      <c r="X14" s="33"/>
      <c r="Y14" s="33"/>
      <c r="Z14" s="33"/>
      <c r="AA14" s="33"/>
      <c r="AB14" s="33"/>
      <c r="AC14" s="33"/>
      <c r="AD14" s="33"/>
      <c r="AE14" s="33"/>
      <c r="AF14" s="88" t="s">
        <v>50</v>
      </c>
      <c r="AG14" s="2"/>
      <c r="AH14" s="1"/>
    </row>
    <row r="15" spans="3:35">
      <c r="E15" s="88" t="s">
        <v>3039</v>
      </c>
      <c r="F15" s="79">
        <v>45020</v>
      </c>
      <c r="G15" s="33">
        <v>321444</v>
      </c>
      <c r="H15" s="33" t="s">
        <v>3045</v>
      </c>
      <c r="I15" s="33" t="s">
        <v>1450</v>
      </c>
      <c r="J15" s="33" t="s">
        <v>394</v>
      </c>
      <c r="K15" s="31"/>
      <c r="L15" s="31"/>
      <c r="M15" s="31" t="s">
        <v>1410</v>
      </c>
      <c r="N15" s="31"/>
      <c r="O15" s="31"/>
      <c r="P15" s="33"/>
      <c r="Q15" s="33" t="s">
        <v>1466</v>
      </c>
      <c r="R15" s="33"/>
      <c r="S15" s="33"/>
      <c r="T15" s="33"/>
      <c r="U15" s="33"/>
      <c r="V15" s="33"/>
      <c r="W15" s="33"/>
      <c r="X15" s="33"/>
      <c r="Y15" s="33"/>
      <c r="Z15" s="33"/>
      <c r="AA15" s="33"/>
      <c r="AB15" s="33"/>
      <c r="AC15" s="33"/>
      <c r="AD15" s="33"/>
      <c r="AE15" s="33"/>
      <c r="AF15" s="88" t="s">
        <v>50</v>
      </c>
      <c r="AG15" s="2"/>
      <c r="AH15" s="51"/>
    </row>
    <row r="16" spans="3:35">
      <c r="E16" s="88" t="s">
        <v>3039</v>
      </c>
      <c r="F16" s="79">
        <v>45020</v>
      </c>
      <c r="G16" s="33">
        <v>321456</v>
      </c>
      <c r="H16" s="33" t="s">
        <v>3042</v>
      </c>
      <c r="I16" s="33" t="s">
        <v>3046</v>
      </c>
      <c r="J16" s="33" t="s">
        <v>394</v>
      </c>
      <c r="K16" s="33"/>
      <c r="L16" s="33"/>
      <c r="M16" s="33" t="s">
        <v>394</v>
      </c>
      <c r="N16" s="33"/>
      <c r="O16" s="33"/>
      <c r="P16" s="33"/>
      <c r="Q16" s="33"/>
      <c r="R16" s="33"/>
      <c r="S16" s="33"/>
      <c r="T16" s="33"/>
      <c r="U16" s="33"/>
      <c r="V16" s="33"/>
      <c r="W16" s="33"/>
      <c r="X16" s="33"/>
      <c r="Y16" s="33"/>
      <c r="Z16" s="33"/>
      <c r="AA16" s="33"/>
      <c r="AB16" s="33"/>
      <c r="AC16" s="33"/>
      <c r="AD16" s="33"/>
      <c r="AE16" s="33"/>
      <c r="AF16" s="88" t="s">
        <v>50</v>
      </c>
      <c r="AG16" s="2"/>
      <c r="AH16" s="1"/>
      <c r="AI16" s="1"/>
    </row>
    <row r="17" spans="5:36">
      <c r="E17" s="88" t="s">
        <v>3039</v>
      </c>
      <c r="F17" s="79">
        <v>45021</v>
      </c>
      <c r="G17" s="33">
        <v>321604</v>
      </c>
      <c r="H17" s="33" t="s">
        <v>2508</v>
      </c>
      <c r="I17" s="33" t="s">
        <v>440</v>
      </c>
      <c r="J17" s="33" t="s">
        <v>394</v>
      </c>
      <c r="K17" s="33"/>
      <c r="L17" s="33"/>
      <c r="M17" s="33"/>
      <c r="N17" s="33" t="s">
        <v>2755</v>
      </c>
      <c r="O17" s="33"/>
      <c r="P17" s="33"/>
      <c r="Q17" s="33" t="s">
        <v>50</v>
      </c>
      <c r="R17" s="33"/>
      <c r="S17" s="33"/>
      <c r="T17" s="33"/>
      <c r="U17" s="33"/>
      <c r="V17" s="33"/>
      <c r="W17" s="33"/>
      <c r="X17" s="33"/>
      <c r="Y17" s="33"/>
      <c r="Z17" s="33"/>
      <c r="AA17" s="33"/>
      <c r="AB17" s="33"/>
      <c r="AC17" s="33"/>
      <c r="AD17" s="33"/>
      <c r="AE17" s="33"/>
      <c r="AF17" s="88" t="s">
        <v>50</v>
      </c>
      <c r="AG17" s="2"/>
      <c r="AH17" s="1"/>
      <c r="AI17" s="1"/>
    </row>
    <row r="18" spans="5:36">
      <c r="E18" s="88" t="s">
        <v>3039</v>
      </c>
      <c r="F18" s="79">
        <v>45021</v>
      </c>
      <c r="G18" s="33">
        <v>321585</v>
      </c>
      <c r="H18" s="33" t="s">
        <v>3047</v>
      </c>
      <c r="I18" s="33" t="s">
        <v>442</v>
      </c>
      <c r="J18" s="33" t="s">
        <v>394</v>
      </c>
      <c r="K18" s="33"/>
      <c r="L18" s="33"/>
      <c r="M18" s="33"/>
      <c r="N18" s="33" t="s">
        <v>1466</v>
      </c>
      <c r="O18" s="33"/>
      <c r="P18" s="33"/>
      <c r="Q18" s="33"/>
      <c r="R18" s="33"/>
      <c r="S18" s="33"/>
      <c r="T18" s="33"/>
      <c r="U18" s="33"/>
      <c r="V18" s="33"/>
      <c r="W18" s="33"/>
      <c r="X18" s="33"/>
      <c r="Y18" s="33"/>
      <c r="Z18" s="33"/>
      <c r="AA18" s="33"/>
      <c r="AB18" s="33"/>
      <c r="AC18" s="33"/>
      <c r="AD18" s="33"/>
      <c r="AE18" s="33"/>
      <c r="AF18" s="88" t="s">
        <v>50</v>
      </c>
      <c r="AG18" s="2"/>
      <c r="AH18" s="1"/>
      <c r="AI18" s="1"/>
    </row>
    <row r="19" spans="5:36">
      <c r="E19" s="88" t="s">
        <v>3039</v>
      </c>
      <c r="F19" s="79">
        <v>45021</v>
      </c>
      <c r="G19" s="33">
        <v>321712</v>
      </c>
      <c r="H19" s="33" t="s">
        <v>2508</v>
      </c>
      <c r="I19" s="33" t="s">
        <v>440</v>
      </c>
      <c r="J19" s="33" t="s">
        <v>394</v>
      </c>
      <c r="K19" s="31"/>
      <c r="L19" s="31"/>
      <c r="M19" s="31"/>
      <c r="N19" s="31" t="s">
        <v>1410</v>
      </c>
      <c r="O19" s="31"/>
      <c r="P19" s="33"/>
      <c r="Q19" s="33" t="s">
        <v>3065</v>
      </c>
      <c r="R19" s="33" t="s">
        <v>2157</v>
      </c>
      <c r="S19" s="33"/>
      <c r="T19" s="33"/>
      <c r="U19" s="33"/>
      <c r="V19" s="33"/>
      <c r="W19" s="33"/>
      <c r="X19" s="33"/>
      <c r="Y19" s="33"/>
      <c r="Z19" s="33"/>
      <c r="AA19" s="33"/>
      <c r="AB19" s="33"/>
      <c r="AC19" s="33"/>
      <c r="AD19" s="33"/>
      <c r="AE19" s="33"/>
      <c r="AF19" s="88" t="s">
        <v>50</v>
      </c>
      <c r="AG19" s="2"/>
      <c r="AH19" s="1"/>
      <c r="AI19" s="1"/>
    </row>
    <row r="20" spans="5:36">
      <c r="E20" s="88" t="s">
        <v>3039</v>
      </c>
      <c r="F20" s="79">
        <v>45021</v>
      </c>
      <c r="G20" s="33">
        <v>321774</v>
      </c>
      <c r="H20" s="33" t="s">
        <v>3048</v>
      </c>
      <c r="I20" s="33" t="s">
        <v>440</v>
      </c>
      <c r="J20" s="33" t="s">
        <v>394</v>
      </c>
      <c r="K20" s="33"/>
      <c r="L20" s="33"/>
      <c r="M20" s="33"/>
      <c r="N20" s="33" t="s">
        <v>394</v>
      </c>
      <c r="O20" s="33"/>
      <c r="P20" s="33"/>
      <c r="Q20" s="33"/>
      <c r="R20" s="33"/>
      <c r="S20" s="33"/>
      <c r="T20" s="33"/>
      <c r="U20" s="33"/>
      <c r="V20" s="33"/>
      <c r="W20" s="33"/>
      <c r="X20" s="33"/>
      <c r="Y20" s="33"/>
      <c r="Z20" s="33"/>
      <c r="AA20" s="33"/>
      <c r="AB20" s="33"/>
      <c r="AC20" s="33"/>
      <c r="AD20" s="33"/>
      <c r="AE20" s="33"/>
      <c r="AF20" s="88" t="s">
        <v>50</v>
      </c>
      <c r="AG20" s="2"/>
      <c r="AH20" s="1"/>
      <c r="AI20" s="1"/>
    </row>
    <row r="21" spans="5:36">
      <c r="E21" s="88" t="s">
        <v>3039</v>
      </c>
      <c r="F21" s="79">
        <v>45021</v>
      </c>
      <c r="G21" s="33">
        <v>321075</v>
      </c>
      <c r="H21" s="33" t="s">
        <v>3049</v>
      </c>
      <c r="I21" s="33" t="s">
        <v>3044</v>
      </c>
      <c r="J21" s="33" t="s">
        <v>394</v>
      </c>
      <c r="K21" s="33"/>
      <c r="L21" s="33"/>
      <c r="M21" s="33"/>
      <c r="N21" s="33" t="s">
        <v>2051</v>
      </c>
      <c r="O21" s="33"/>
      <c r="P21" s="33"/>
      <c r="Q21" s="33"/>
      <c r="R21" s="33"/>
      <c r="S21" s="33"/>
      <c r="T21" s="33"/>
      <c r="U21" s="33"/>
      <c r="V21" s="33"/>
      <c r="W21" s="33"/>
      <c r="X21" s="33"/>
      <c r="Y21" s="33"/>
      <c r="Z21" s="33"/>
      <c r="AA21" s="33"/>
      <c r="AB21" s="33"/>
      <c r="AC21" s="33"/>
      <c r="AD21" s="33"/>
      <c r="AE21" s="33"/>
      <c r="AF21" s="88" t="s">
        <v>50</v>
      </c>
      <c r="AG21" s="2"/>
      <c r="AH21" s="1"/>
      <c r="AI21" s="1"/>
    </row>
    <row r="22" spans="5:36">
      <c r="E22" s="88" t="s">
        <v>3039</v>
      </c>
      <c r="F22" s="79">
        <v>45022</v>
      </c>
      <c r="G22" s="33">
        <v>321921</v>
      </c>
      <c r="H22" s="33" t="s">
        <v>3050</v>
      </c>
      <c r="I22" s="33" t="s">
        <v>3051</v>
      </c>
      <c r="J22" s="33" t="s">
        <v>394</v>
      </c>
      <c r="K22" s="31"/>
      <c r="L22" s="31"/>
      <c r="M22" s="31"/>
      <c r="N22" s="31"/>
      <c r="O22" s="31" t="s">
        <v>2810</v>
      </c>
      <c r="P22" s="33"/>
      <c r="Q22" s="33"/>
      <c r="R22" s="33"/>
      <c r="S22" s="33"/>
      <c r="T22" s="33"/>
      <c r="U22" s="33"/>
      <c r="V22" s="33"/>
      <c r="W22" s="33"/>
      <c r="X22" s="33"/>
      <c r="Y22" s="33"/>
      <c r="Z22" s="33"/>
      <c r="AA22" s="33"/>
      <c r="AB22" s="33"/>
      <c r="AC22" s="33"/>
      <c r="AD22" s="33"/>
      <c r="AE22" s="33"/>
      <c r="AF22" s="88" t="s">
        <v>1549</v>
      </c>
      <c r="AG22" s="2"/>
      <c r="AH22" s="1"/>
      <c r="AI22" s="1"/>
    </row>
    <row r="23" spans="5:36" ht="22.9" customHeight="1">
      <c r="E23" s="88" t="s">
        <v>3039</v>
      </c>
      <c r="F23" s="79">
        <v>45022</v>
      </c>
      <c r="G23" s="33">
        <v>321881</v>
      </c>
      <c r="H23" s="33" t="s">
        <v>3052</v>
      </c>
      <c r="I23" s="33" t="s">
        <v>3053</v>
      </c>
      <c r="J23" s="33" t="s">
        <v>394</v>
      </c>
      <c r="K23" s="31"/>
      <c r="L23" s="31"/>
      <c r="M23" s="31"/>
      <c r="N23" s="31"/>
      <c r="O23" s="240" t="s">
        <v>3054</v>
      </c>
      <c r="P23" s="33"/>
      <c r="Q23" s="33" t="s">
        <v>2494</v>
      </c>
      <c r="R23" s="33" t="s">
        <v>366</v>
      </c>
      <c r="S23" s="33"/>
      <c r="T23" s="33"/>
      <c r="U23" s="33"/>
      <c r="V23" s="33"/>
      <c r="W23" s="33"/>
      <c r="X23" s="33"/>
      <c r="Y23" s="33"/>
      <c r="Z23" s="33"/>
      <c r="AA23" s="33"/>
      <c r="AB23" s="33"/>
      <c r="AC23" s="33"/>
      <c r="AD23" s="33"/>
      <c r="AE23" s="33"/>
      <c r="AF23" s="88" t="s">
        <v>50</v>
      </c>
      <c r="AG23" s="2"/>
      <c r="AH23" s="1"/>
      <c r="AI23" s="1"/>
    </row>
    <row r="24" spans="5:36">
      <c r="E24" s="88" t="s">
        <v>3039</v>
      </c>
      <c r="F24" s="79">
        <v>45024</v>
      </c>
      <c r="G24" s="33">
        <v>322504</v>
      </c>
      <c r="H24" s="33" t="s">
        <v>3056</v>
      </c>
      <c r="I24" s="33" t="s">
        <v>3044</v>
      </c>
      <c r="J24" s="33" t="s">
        <v>394</v>
      </c>
      <c r="K24" s="31"/>
      <c r="L24" s="31"/>
      <c r="M24" s="31"/>
      <c r="N24" s="31"/>
      <c r="O24" s="31"/>
      <c r="P24" s="33" t="s">
        <v>2051</v>
      </c>
      <c r="Q24" s="33"/>
      <c r="R24" s="33"/>
      <c r="S24" s="33"/>
      <c r="T24" s="33" t="s">
        <v>1466</v>
      </c>
      <c r="U24" s="33" t="s">
        <v>366</v>
      </c>
      <c r="V24" s="33"/>
      <c r="W24" s="33"/>
      <c r="X24" s="33"/>
      <c r="Y24" s="33"/>
      <c r="Z24" s="33"/>
      <c r="AA24" s="33"/>
      <c r="AB24" s="33"/>
      <c r="AC24" s="33"/>
      <c r="AD24" s="33"/>
      <c r="AE24" s="33"/>
      <c r="AF24" s="88" t="s">
        <v>50</v>
      </c>
      <c r="AG24" s="2"/>
      <c r="AH24" s="1"/>
      <c r="AI24" s="1"/>
    </row>
    <row r="25" spans="5:36">
      <c r="E25" s="88" t="s">
        <v>3039</v>
      </c>
      <c r="F25" s="79">
        <v>45024</v>
      </c>
      <c r="G25" s="33">
        <v>322505</v>
      </c>
      <c r="H25" s="33" t="s">
        <v>3057</v>
      </c>
      <c r="I25" s="33" t="s">
        <v>440</v>
      </c>
      <c r="J25" s="33" t="s">
        <v>394</v>
      </c>
      <c r="K25" s="288"/>
      <c r="L25" s="31"/>
      <c r="M25" s="31"/>
      <c r="N25" s="31"/>
      <c r="O25" s="31"/>
      <c r="P25" s="33" t="s">
        <v>2645</v>
      </c>
      <c r="Q25" s="33" t="s">
        <v>1410</v>
      </c>
      <c r="R25" s="33" t="s">
        <v>1466</v>
      </c>
      <c r="S25" s="33" t="s">
        <v>2157</v>
      </c>
      <c r="T25" s="33"/>
      <c r="U25" s="33"/>
      <c r="V25" s="33"/>
      <c r="W25" s="33"/>
      <c r="X25" s="33"/>
      <c r="Y25" s="33"/>
      <c r="Z25" s="33"/>
      <c r="AA25" s="33"/>
      <c r="AB25" s="33"/>
      <c r="AC25" s="33"/>
      <c r="AD25" s="33"/>
      <c r="AE25" s="33"/>
      <c r="AF25" s="88" t="s">
        <v>50</v>
      </c>
      <c r="AG25" s="331"/>
      <c r="AH25" s="288"/>
      <c r="AI25" s="1"/>
    </row>
    <row r="26" spans="5:36">
      <c r="E26" s="88" t="s">
        <v>3039</v>
      </c>
      <c r="F26" s="79">
        <v>45027</v>
      </c>
      <c r="G26" s="33">
        <v>323446</v>
      </c>
      <c r="H26" s="33" t="s">
        <v>3040</v>
      </c>
      <c r="I26" s="33" t="s">
        <v>3059</v>
      </c>
      <c r="J26" s="33" t="s">
        <v>394</v>
      </c>
      <c r="K26" s="288"/>
      <c r="L26" s="288"/>
      <c r="M26" s="288"/>
      <c r="N26" s="288"/>
      <c r="O26" s="288"/>
      <c r="P26" s="33"/>
      <c r="Q26" s="33" t="s">
        <v>1466</v>
      </c>
      <c r="R26" s="33"/>
      <c r="S26" s="33"/>
      <c r="T26" s="33"/>
      <c r="U26" s="33"/>
      <c r="V26" s="33"/>
      <c r="W26" s="33"/>
      <c r="X26" s="33"/>
      <c r="Y26" s="33"/>
      <c r="Z26" s="33"/>
      <c r="AA26" s="33"/>
      <c r="AB26" s="33"/>
      <c r="AC26" s="33"/>
      <c r="AD26" s="33"/>
      <c r="AE26" s="33"/>
      <c r="AF26" s="88" t="s">
        <v>50</v>
      </c>
      <c r="AG26" s="331"/>
      <c r="AH26" s="288"/>
      <c r="AI26" s="1"/>
    </row>
    <row r="27" spans="5:36">
      <c r="E27" s="88" t="s">
        <v>3039</v>
      </c>
      <c r="F27" s="79">
        <v>45027</v>
      </c>
      <c r="G27" s="33">
        <v>322604</v>
      </c>
      <c r="H27" s="33" t="s">
        <v>3040</v>
      </c>
      <c r="I27" s="33" t="s">
        <v>3060</v>
      </c>
      <c r="J27" s="33" t="s">
        <v>394</v>
      </c>
      <c r="K27" s="288"/>
      <c r="L27" s="288"/>
      <c r="M27" s="288"/>
      <c r="N27" s="288"/>
      <c r="O27" s="288"/>
      <c r="P27" s="33"/>
      <c r="Q27" s="33" t="s">
        <v>50</v>
      </c>
      <c r="R27" s="33"/>
      <c r="S27" s="33"/>
      <c r="T27" s="33"/>
      <c r="U27" s="33"/>
      <c r="V27" s="33"/>
      <c r="W27" s="33"/>
      <c r="X27" s="33"/>
      <c r="Y27" s="33"/>
      <c r="Z27" s="33"/>
      <c r="AA27" s="33"/>
      <c r="AB27" s="33"/>
      <c r="AC27" s="33"/>
      <c r="AD27" s="33"/>
      <c r="AE27" s="33"/>
      <c r="AF27" s="88" t="s">
        <v>50</v>
      </c>
      <c r="AG27" s="331"/>
      <c r="AH27" s="288"/>
      <c r="AI27" s="1"/>
    </row>
    <row r="28" spans="5:36">
      <c r="E28" s="88" t="s">
        <v>3039</v>
      </c>
      <c r="F28" s="79">
        <v>45027</v>
      </c>
      <c r="G28" s="33">
        <v>322567</v>
      </c>
      <c r="H28" s="33" t="s">
        <v>2536</v>
      </c>
      <c r="I28" s="33" t="s">
        <v>3061</v>
      </c>
      <c r="J28" s="33" t="s">
        <v>394</v>
      </c>
      <c r="K28" s="288"/>
      <c r="L28" s="288"/>
      <c r="M28" s="288"/>
      <c r="N28" s="288"/>
      <c r="O28" s="288"/>
      <c r="P28" s="33"/>
      <c r="Q28" s="33" t="s">
        <v>2406</v>
      </c>
      <c r="R28" s="33" t="s">
        <v>2157</v>
      </c>
      <c r="S28" s="33"/>
      <c r="T28" s="33"/>
      <c r="U28" s="33"/>
      <c r="V28" s="33"/>
      <c r="W28" s="33"/>
      <c r="X28" s="33"/>
      <c r="Y28" s="33"/>
      <c r="Z28" s="33"/>
      <c r="AA28" s="33"/>
      <c r="AB28" s="33"/>
      <c r="AC28" s="33"/>
      <c r="AD28" s="33"/>
      <c r="AE28" s="33"/>
      <c r="AF28" s="88" t="s">
        <v>50</v>
      </c>
      <c r="AG28" s="331"/>
      <c r="AH28" s="288"/>
      <c r="AI28" s="1"/>
    </row>
    <row r="29" spans="5:36">
      <c r="E29" s="88" t="s">
        <v>3039</v>
      </c>
      <c r="F29" s="79">
        <v>45027</v>
      </c>
      <c r="G29" s="33">
        <v>322628</v>
      </c>
      <c r="H29" s="33" t="s">
        <v>3040</v>
      </c>
      <c r="I29" s="33" t="s">
        <v>3062</v>
      </c>
      <c r="J29" s="33" t="s">
        <v>394</v>
      </c>
      <c r="K29" s="288"/>
      <c r="L29" s="288"/>
      <c r="M29" s="288"/>
      <c r="N29" s="288"/>
      <c r="O29" s="288"/>
      <c r="P29" s="33"/>
      <c r="Q29" s="33" t="s">
        <v>394</v>
      </c>
      <c r="R29" s="33"/>
      <c r="S29" s="33"/>
      <c r="T29" s="33"/>
      <c r="U29" s="33"/>
      <c r="V29" s="33"/>
      <c r="W29" s="33"/>
      <c r="X29" s="33"/>
      <c r="Y29" s="33"/>
      <c r="Z29" s="33"/>
      <c r="AA29" s="33"/>
      <c r="AB29" s="33"/>
      <c r="AC29" s="33"/>
      <c r="AD29" s="33"/>
      <c r="AE29" s="33"/>
      <c r="AF29" s="88" t="s">
        <v>50</v>
      </c>
      <c r="AG29" s="331"/>
      <c r="AH29" s="288"/>
      <c r="AI29" s="1"/>
    </row>
    <row r="30" spans="5:36" ht="24" customHeight="1">
      <c r="E30" s="88" t="s">
        <v>3039</v>
      </c>
      <c r="F30" s="79">
        <v>45027</v>
      </c>
      <c r="G30" s="33">
        <v>323621</v>
      </c>
      <c r="H30" s="33" t="s">
        <v>3064</v>
      </c>
      <c r="I30" s="33" t="s">
        <v>3063</v>
      </c>
      <c r="J30" s="33" t="s">
        <v>394</v>
      </c>
      <c r="K30" s="288"/>
      <c r="L30" s="288"/>
      <c r="M30" s="288"/>
      <c r="N30" s="288"/>
      <c r="O30" s="288"/>
      <c r="P30" s="33"/>
      <c r="Q30" s="33" t="s">
        <v>394</v>
      </c>
      <c r="R30" s="33"/>
      <c r="S30" s="33"/>
      <c r="T30" s="33"/>
      <c r="U30" s="33"/>
      <c r="V30" s="33"/>
      <c r="W30" s="33"/>
      <c r="X30" s="33"/>
      <c r="Y30" s="33"/>
      <c r="Z30" s="33"/>
      <c r="AA30" s="33"/>
      <c r="AB30" s="33"/>
      <c r="AC30" s="33"/>
      <c r="AD30" s="33"/>
      <c r="AE30" s="33"/>
      <c r="AF30" s="88" t="s">
        <v>50</v>
      </c>
      <c r="AG30" s="334"/>
      <c r="AH30" s="355"/>
      <c r="AI30" s="51"/>
    </row>
    <row r="31" spans="5:36">
      <c r="E31" s="88" t="s">
        <v>3039</v>
      </c>
      <c r="F31" s="79">
        <v>45029</v>
      </c>
      <c r="G31" s="33">
        <v>323764</v>
      </c>
      <c r="H31" s="33" t="s">
        <v>2539</v>
      </c>
      <c r="I31" s="33" t="s">
        <v>1973</v>
      </c>
      <c r="J31" s="33" t="s">
        <v>394</v>
      </c>
      <c r="K31" s="288"/>
      <c r="L31" s="288"/>
      <c r="M31" s="288"/>
      <c r="N31" s="288"/>
      <c r="O31" s="288"/>
      <c r="P31" s="33"/>
      <c r="Q31" s="33"/>
      <c r="R31" s="33" t="s">
        <v>394</v>
      </c>
      <c r="S31" s="33"/>
      <c r="T31" s="33" t="s">
        <v>50</v>
      </c>
      <c r="U31" s="33"/>
      <c r="V31" s="33"/>
      <c r="W31" s="33"/>
      <c r="X31" s="33"/>
      <c r="Y31" s="33"/>
      <c r="Z31" s="33"/>
      <c r="AA31" s="33"/>
      <c r="AB31" s="33"/>
      <c r="AC31" s="33"/>
      <c r="AD31" s="33"/>
      <c r="AE31" s="33"/>
      <c r="AF31" s="88" t="s">
        <v>50</v>
      </c>
      <c r="AG31" s="331"/>
      <c r="AH31" s="288"/>
      <c r="AI31" s="1"/>
      <c r="AJ31" s="1"/>
    </row>
    <row r="32" spans="5:36">
      <c r="E32" s="88" t="s">
        <v>3039</v>
      </c>
      <c r="F32" s="79">
        <v>45029</v>
      </c>
      <c r="G32" s="33">
        <v>323971</v>
      </c>
      <c r="H32" s="33" t="s">
        <v>2535</v>
      </c>
      <c r="I32" s="33" t="s">
        <v>1889</v>
      </c>
      <c r="J32" s="33" t="s">
        <v>394</v>
      </c>
      <c r="K32" s="288"/>
      <c r="L32" s="288"/>
      <c r="M32" s="288"/>
      <c r="N32" s="288"/>
      <c r="O32" s="288"/>
      <c r="P32" s="33"/>
      <c r="Q32" s="33"/>
      <c r="R32" s="33" t="s">
        <v>394</v>
      </c>
      <c r="S32" s="33"/>
      <c r="T32" s="33"/>
      <c r="U32" s="33"/>
      <c r="V32" s="33"/>
      <c r="W32" s="33"/>
      <c r="X32" s="33"/>
      <c r="Y32" s="33"/>
      <c r="Z32" s="33"/>
      <c r="AA32" s="33"/>
      <c r="AB32" s="33"/>
      <c r="AC32" s="33"/>
      <c r="AD32" s="33"/>
      <c r="AE32" s="33"/>
      <c r="AF32" s="88" t="s">
        <v>50</v>
      </c>
      <c r="AG32" s="331"/>
      <c r="AH32" s="288"/>
      <c r="AI32" s="1"/>
      <c r="AJ32" s="1"/>
    </row>
    <row r="33" spans="2:36">
      <c r="E33" s="88" t="s">
        <v>3039</v>
      </c>
      <c r="F33" s="79">
        <v>45030</v>
      </c>
      <c r="G33" s="33">
        <v>324485</v>
      </c>
      <c r="H33" s="33" t="s">
        <v>3041</v>
      </c>
      <c r="I33" s="33" t="s">
        <v>1148</v>
      </c>
      <c r="J33" s="33" t="s">
        <v>394</v>
      </c>
      <c r="K33" s="288"/>
      <c r="L33" s="288"/>
      <c r="M33" s="288"/>
      <c r="N33" s="288"/>
      <c r="O33" s="288"/>
      <c r="P33" s="33"/>
      <c r="Q33" s="33"/>
      <c r="R33" s="33"/>
      <c r="S33" s="33" t="s">
        <v>1466</v>
      </c>
      <c r="T33" s="33" t="s">
        <v>394</v>
      </c>
      <c r="U33" s="33"/>
      <c r="V33" s="33"/>
      <c r="W33" s="33"/>
      <c r="X33" s="33"/>
      <c r="Y33" s="33"/>
      <c r="Z33" s="33"/>
      <c r="AA33" s="33"/>
      <c r="AB33" s="33"/>
      <c r="AC33" s="33"/>
      <c r="AD33" s="33"/>
      <c r="AE33" s="33"/>
      <c r="AF33" s="88" t="s">
        <v>50</v>
      </c>
      <c r="AG33" s="331"/>
      <c r="AH33" s="288"/>
      <c r="AI33" s="1"/>
      <c r="AJ33" s="1"/>
    </row>
    <row r="34" spans="2:36">
      <c r="E34" s="88" t="s">
        <v>3039</v>
      </c>
      <c r="F34" s="79">
        <v>45031</v>
      </c>
      <c r="G34" s="33">
        <v>324542</v>
      </c>
      <c r="H34" s="33" t="s">
        <v>3067</v>
      </c>
      <c r="I34" s="33" t="s">
        <v>3063</v>
      </c>
      <c r="J34" s="33" t="s">
        <v>394</v>
      </c>
      <c r="K34" s="288"/>
      <c r="L34" s="288"/>
      <c r="M34" s="288"/>
      <c r="N34" s="288"/>
      <c r="O34" s="288"/>
      <c r="P34" s="33"/>
      <c r="Q34" s="33"/>
      <c r="R34" s="33"/>
      <c r="S34" s="33"/>
      <c r="T34" s="33" t="s">
        <v>394</v>
      </c>
      <c r="U34" s="33"/>
      <c r="V34" s="33"/>
      <c r="W34" s="33"/>
      <c r="X34" s="33"/>
      <c r="Y34" s="33"/>
      <c r="Z34" s="33"/>
      <c r="AA34" s="33"/>
      <c r="AB34" s="33"/>
      <c r="AC34" s="33"/>
      <c r="AD34" s="33"/>
      <c r="AE34" s="33"/>
      <c r="AF34" s="88" t="s">
        <v>50</v>
      </c>
      <c r="AG34" s="331"/>
      <c r="AH34" s="288"/>
      <c r="AI34" s="1"/>
      <c r="AJ34" s="1"/>
    </row>
    <row r="35" spans="2:36" ht="15" customHeight="1">
      <c r="E35" s="88" t="s">
        <v>3039</v>
      </c>
      <c r="F35" s="79">
        <v>45031</v>
      </c>
      <c r="G35" s="33">
        <v>324683</v>
      </c>
      <c r="H35" s="33" t="s">
        <v>3042</v>
      </c>
      <c r="I35" s="33" t="s">
        <v>3068</v>
      </c>
      <c r="J35" s="33" t="s">
        <v>394</v>
      </c>
      <c r="K35" s="288"/>
      <c r="L35" s="288"/>
      <c r="M35" s="288"/>
      <c r="N35" s="288"/>
      <c r="O35" s="288"/>
      <c r="P35" s="33"/>
      <c r="Q35" s="33"/>
      <c r="R35" s="33"/>
      <c r="S35" s="33"/>
      <c r="T35" s="33" t="s">
        <v>394</v>
      </c>
      <c r="U35" s="33"/>
      <c r="V35" s="33"/>
      <c r="W35" s="33"/>
      <c r="X35" s="33"/>
      <c r="Y35" s="33"/>
      <c r="Z35" s="33"/>
      <c r="AA35" s="33"/>
      <c r="AB35" s="33"/>
      <c r="AC35" s="33"/>
      <c r="AD35" s="33"/>
      <c r="AE35" s="33"/>
      <c r="AF35" s="88" t="s">
        <v>50</v>
      </c>
      <c r="AG35" s="331"/>
      <c r="AH35" s="288"/>
      <c r="AI35" s="1"/>
      <c r="AJ35" s="1"/>
    </row>
    <row r="36" spans="2:36">
      <c r="E36" s="88" t="s">
        <v>3039</v>
      </c>
      <c r="F36" s="79">
        <v>45031</v>
      </c>
      <c r="G36" s="33">
        <v>324738</v>
      </c>
      <c r="H36" s="33" t="s">
        <v>3069</v>
      </c>
      <c r="I36" s="33" t="s">
        <v>1889</v>
      </c>
      <c r="J36" s="33" t="s">
        <v>394</v>
      </c>
      <c r="K36" s="288"/>
      <c r="L36" s="288"/>
      <c r="M36" s="288"/>
      <c r="N36" s="288"/>
      <c r="O36" s="288"/>
      <c r="P36" s="33"/>
      <c r="Q36" s="33"/>
      <c r="R36" s="33"/>
      <c r="S36" s="33"/>
      <c r="T36" s="33" t="s">
        <v>394</v>
      </c>
      <c r="U36" s="33"/>
      <c r="V36" s="33" t="s">
        <v>2223</v>
      </c>
      <c r="W36" s="33"/>
      <c r="X36" s="33"/>
      <c r="Y36" s="33"/>
      <c r="Z36" s="33"/>
      <c r="AA36" s="33"/>
      <c r="AB36" s="33"/>
      <c r="AC36" s="33"/>
      <c r="AD36" s="33"/>
      <c r="AE36" s="33"/>
      <c r="AF36" s="88" t="s">
        <v>50</v>
      </c>
      <c r="AG36" s="331"/>
      <c r="AH36" s="288"/>
      <c r="AI36" s="1"/>
      <c r="AJ36" s="1"/>
    </row>
    <row r="37" spans="2:36">
      <c r="E37" s="88" t="s">
        <v>3039</v>
      </c>
      <c r="F37" s="79">
        <v>45033</v>
      </c>
      <c r="G37" s="33">
        <v>325243</v>
      </c>
      <c r="H37" s="33" t="s">
        <v>2508</v>
      </c>
      <c r="I37" s="33" t="s">
        <v>641</v>
      </c>
      <c r="J37" s="33" t="s">
        <v>394</v>
      </c>
      <c r="K37" s="288"/>
      <c r="L37" s="288"/>
      <c r="M37" s="288"/>
      <c r="N37" s="288"/>
      <c r="O37" s="288"/>
      <c r="P37" s="33"/>
      <c r="Q37" s="33"/>
      <c r="R37" s="33"/>
      <c r="S37" s="33"/>
      <c r="T37" s="33"/>
      <c r="U37" s="33" t="s">
        <v>394</v>
      </c>
      <c r="V37" s="33"/>
      <c r="W37" s="33"/>
      <c r="X37" s="33"/>
      <c r="Y37" s="33"/>
      <c r="Z37" s="33"/>
      <c r="AA37" s="33"/>
      <c r="AB37" s="33"/>
      <c r="AC37" s="33"/>
      <c r="AD37" s="33"/>
      <c r="AE37" s="33"/>
      <c r="AF37" s="88" t="s">
        <v>50</v>
      </c>
      <c r="AG37" s="331"/>
      <c r="AH37" s="288"/>
      <c r="AI37" s="1"/>
      <c r="AJ37" s="1"/>
    </row>
    <row r="38" spans="2:36">
      <c r="E38" s="88" t="s">
        <v>3039</v>
      </c>
      <c r="F38" s="79">
        <v>45033</v>
      </c>
      <c r="G38" s="33">
        <v>325361</v>
      </c>
      <c r="H38" s="33" t="s">
        <v>3041</v>
      </c>
      <c r="I38" s="33" t="s">
        <v>1450</v>
      </c>
      <c r="J38" s="33" t="s">
        <v>394</v>
      </c>
      <c r="K38" s="288"/>
      <c r="L38" s="288"/>
      <c r="M38" s="288"/>
      <c r="N38" s="288"/>
      <c r="O38" s="288"/>
      <c r="P38" s="33"/>
      <c r="Q38" s="33"/>
      <c r="R38" s="33"/>
      <c r="S38" s="33"/>
      <c r="T38" s="33"/>
      <c r="U38" s="33" t="s">
        <v>1466</v>
      </c>
      <c r="V38" s="33" t="s">
        <v>50</v>
      </c>
      <c r="W38" s="33"/>
      <c r="X38" s="33"/>
      <c r="Y38" s="33"/>
      <c r="Z38" s="33"/>
      <c r="AA38" s="33"/>
      <c r="AB38" s="33"/>
      <c r="AC38" s="33"/>
      <c r="AD38" s="33"/>
      <c r="AE38" s="33"/>
      <c r="AF38" s="88" t="s">
        <v>50</v>
      </c>
      <c r="AG38" s="331"/>
      <c r="AH38" s="288"/>
      <c r="AI38" s="1"/>
      <c r="AJ38" s="1"/>
    </row>
    <row r="39" spans="2:36">
      <c r="E39" s="88" t="s">
        <v>3039</v>
      </c>
      <c r="F39" s="79">
        <v>45033</v>
      </c>
      <c r="G39" s="33">
        <v>325452</v>
      </c>
      <c r="H39" s="33" t="s">
        <v>3047</v>
      </c>
      <c r="I39" s="33" t="s">
        <v>3070</v>
      </c>
      <c r="J39" s="33" t="s">
        <v>394</v>
      </c>
      <c r="K39" s="288"/>
      <c r="L39" s="288"/>
      <c r="M39" s="288"/>
      <c r="N39" s="288"/>
      <c r="O39" s="288"/>
      <c r="P39" s="33"/>
      <c r="Q39" s="33"/>
      <c r="R39" s="33"/>
      <c r="S39" s="33"/>
      <c r="T39" s="33"/>
      <c r="U39" s="33" t="s">
        <v>394</v>
      </c>
      <c r="V39" s="33"/>
      <c r="W39" s="33"/>
      <c r="X39" s="33"/>
      <c r="Y39" s="33"/>
      <c r="Z39" s="33"/>
      <c r="AA39" s="33"/>
      <c r="AB39" s="33"/>
      <c r="AC39" s="33"/>
      <c r="AD39" s="33"/>
      <c r="AE39" s="33"/>
      <c r="AF39" s="88" t="s">
        <v>50</v>
      </c>
      <c r="AG39" s="288"/>
      <c r="AH39" s="288"/>
      <c r="AI39" s="1"/>
      <c r="AJ39" s="1"/>
    </row>
    <row r="40" spans="2:36">
      <c r="E40" s="88" t="s">
        <v>59</v>
      </c>
      <c r="F40" s="79">
        <v>45033</v>
      </c>
      <c r="G40" s="33">
        <v>325720</v>
      </c>
      <c r="H40" s="33" t="s">
        <v>3040</v>
      </c>
      <c r="I40" s="33" t="s">
        <v>1704</v>
      </c>
      <c r="J40" s="33" t="s">
        <v>394</v>
      </c>
      <c r="K40" s="288"/>
      <c r="L40" s="288"/>
      <c r="M40" s="288"/>
      <c r="N40" s="288"/>
      <c r="O40" s="288"/>
      <c r="P40" s="33"/>
      <c r="Q40" s="33"/>
      <c r="R40" s="33"/>
      <c r="S40" s="33"/>
      <c r="T40" s="33"/>
      <c r="U40" s="33" t="s">
        <v>1410</v>
      </c>
      <c r="V40" s="33"/>
      <c r="W40" s="33"/>
      <c r="X40" s="33"/>
      <c r="Y40" s="33" t="s">
        <v>366</v>
      </c>
      <c r="Z40" s="33"/>
      <c r="AA40" s="33"/>
      <c r="AB40" s="33"/>
      <c r="AC40" s="33"/>
      <c r="AD40" s="33"/>
      <c r="AE40" s="33"/>
      <c r="AF40" s="88" t="s">
        <v>50</v>
      </c>
      <c r="AG40" s="288"/>
      <c r="AH40" s="288"/>
      <c r="AI40" s="1"/>
      <c r="AJ40" s="1"/>
    </row>
    <row r="41" spans="2:36">
      <c r="E41" s="88" t="s">
        <v>59</v>
      </c>
      <c r="F41" s="79">
        <v>45033</v>
      </c>
      <c r="G41" s="33">
        <v>325755</v>
      </c>
      <c r="H41" s="33" t="s">
        <v>2746</v>
      </c>
      <c r="I41" s="33" t="s">
        <v>3071</v>
      </c>
      <c r="J41" s="33" t="s">
        <v>394</v>
      </c>
      <c r="K41" s="288"/>
      <c r="L41" s="288"/>
      <c r="M41" s="288"/>
      <c r="N41" s="288"/>
      <c r="O41" s="288"/>
      <c r="P41" s="33"/>
      <c r="Q41" s="33"/>
      <c r="R41" s="33"/>
      <c r="S41" s="33"/>
      <c r="T41" s="33"/>
      <c r="U41" s="33" t="s">
        <v>1410</v>
      </c>
      <c r="V41" s="33"/>
      <c r="W41" s="33"/>
      <c r="X41" s="33" t="s">
        <v>1466</v>
      </c>
      <c r="Y41" s="33"/>
      <c r="Z41" s="33"/>
      <c r="AA41" s="33"/>
      <c r="AB41" s="33"/>
      <c r="AC41" s="33"/>
      <c r="AD41" s="33"/>
      <c r="AE41" s="33"/>
      <c r="AF41" s="88" t="s">
        <v>50</v>
      </c>
      <c r="AG41" s="288"/>
      <c r="AH41" s="288"/>
      <c r="AI41" s="1"/>
      <c r="AJ41" s="1"/>
    </row>
    <row r="42" spans="2:36">
      <c r="E42" s="88" t="s">
        <v>3039</v>
      </c>
      <c r="F42" s="157">
        <v>45037</v>
      </c>
      <c r="G42" s="111">
        <v>326683</v>
      </c>
      <c r="H42" s="111" t="s">
        <v>3092</v>
      </c>
      <c r="I42" s="111" t="s">
        <v>3093</v>
      </c>
      <c r="J42" s="111" t="s">
        <v>394</v>
      </c>
      <c r="K42" s="336"/>
      <c r="L42" s="336"/>
      <c r="M42" s="336"/>
      <c r="N42" s="336"/>
      <c r="O42" s="336"/>
      <c r="P42" s="336"/>
      <c r="Q42" s="336"/>
      <c r="R42" s="336"/>
      <c r="S42" s="336"/>
      <c r="T42" s="111"/>
      <c r="U42" s="111"/>
      <c r="V42" s="111"/>
      <c r="W42" s="111"/>
      <c r="X42" s="111"/>
      <c r="Y42" s="111" t="s">
        <v>394</v>
      </c>
      <c r="Z42" s="111"/>
      <c r="AA42" s="111"/>
      <c r="AB42" s="111"/>
      <c r="AC42" s="111"/>
      <c r="AD42" s="111"/>
      <c r="AE42" s="111"/>
      <c r="AF42" s="88" t="s">
        <v>50</v>
      </c>
      <c r="AG42" s="331"/>
      <c r="AH42" s="289"/>
    </row>
    <row r="43" spans="2:36" ht="45">
      <c r="D43" s="67"/>
      <c r="E43" s="88" t="s">
        <v>3039</v>
      </c>
      <c r="F43" s="79">
        <v>45040</v>
      </c>
      <c r="G43" s="33">
        <v>327490</v>
      </c>
      <c r="H43" s="33" t="s">
        <v>2508</v>
      </c>
      <c r="I43" s="33" t="s">
        <v>3051</v>
      </c>
      <c r="J43" s="111" t="s">
        <v>394</v>
      </c>
      <c r="K43" s="288"/>
      <c r="L43" s="288"/>
      <c r="M43" s="288"/>
      <c r="N43" s="288"/>
      <c r="O43" s="288"/>
      <c r="P43" s="288"/>
      <c r="Q43" s="288"/>
      <c r="R43" s="288"/>
      <c r="S43" s="288"/>
      <c r="T43" s="288"/>
      <c r="U43" s="288"/>
      <c r="V43" s="288"/>
      <c r="W43" s="288"/>
      <c r="X43" s="288"/>
      <c r="Y43" s="33"/>
      <c r="Z43" s="34" t="s">
        <v>3095</v>
      </c>
      <c r="AA43" s="34"/>
      <c r="AB43" s="34"/>
      <c r="AC43" s="34"/>
      <c r="AD43" s="34"/>
      <c r="AE43" s="34"/>
      <c r="AF43" s="88" t="s">
        <v>50</v>
      </c>
      <c r="AG43" s="288"/>
      <c r="AH43" s="289"/>
    </row>
    <row r="44" spans="2:36">
      <c r="E44" s="88" t="s">
        <v>3039</v>
      </c>
      <c r="F44" s="79">
        <v>45040</v>
      </c>
      <c r="G44" s="33">
        <v>327389</v>
      </c>
      <c r="H44" s="33" t="s">
        <v>2508</v>
      </c>
      <c r="I44" s="33" t="s">
        <v>3094</v>
      </c>
      <c r="J44" s="33" t="s">
        <v>394</v>
      </c>
      <c r="K44" s="288"/>
      <c r="L44" s="288"/>
      <c r="M44" s="288"/>
      <c r="N44" s="288"/>
      <c r="O44" s="288"/>
      <c r="P44" s="288"/>
      <c r="Q44" s="288"/>
      <c r="R44" s="288"/>
      <c r="S44" s="288"/>
      <c r="T44" s="288"/>
      <c r="U44" s="288"/>
      <c r="V44" s="288"/>
      <c r="W44" s="288"/>
      <c r="X44" s="288"/>
      <c r="Y44" s="33"/>
      <c r="Z44" s="33" t="s">
        <v>1466</v>
      </c>
      <c r="AA44" s="33" t="s">
        <v>50</v>
      </c>
      <c r="AB44" s="33"/>
      <c r="AC44" s="33"/>
      <c r="AD44" s="33"/>
      <c r="AE44" s="33"/>
      <c r="AF44" s="88" t="s">
        <v>50</v>
      </c>
      <c r="AG44" s="288"/>
      <c r="AH44" s="289"/>
    </row>
    <row r="45" spans="2:36">
      <c r="B45" s="1"/>
      <c r="C45" s="1"/>
      <c r="D45" s="213"/>
      <c r="E45" s="88" t="s">
        <v>3039</v>
      </c>
      <c r="F45" s="79">
        <v>45042</v>
      </c>
      <c r="G45" s="33">
        <v>328474</v>
      </c>
      <c r="H45" s="33" t="s">
        <v>2508</v>
      </c>
      <c r="I45" s="33" t="s">
        <v>2247</v>
      </c>
      <c r="J45" s="33" t="s">
        <v>394</v>
      </c>
      <c r="K45" s="288"/>
      <c r="L45" s="288"/>
      <c r="M45" s="288"/>
      <c r="N45" s="288"/>
      <c r="O45" s="288"/>
      <c r="P45" s="288"/>
      <c r="Q45" s="288"/>
      <c r="R45" s="288"/>
      <c r="S45" s="288"/>
      <c r="T45" s="288"/>
      <c r="U45" s="288"/>
      <c r="V45" s="288"/>
      <c r="W45" s="288"/>
      <c r="X45" s="288"/>
      <c r="Y45" s="33"/>
      <c r="Z45" s="33"/>
      <c r="AA45" s="33"/>
      <c r="AB45" s="33" t="s">
        <v>1466</v>
      </c>
      <c r="AC45" s="33" t="s">
        <v>1549</v>
      </c>
      <c r="AD45" s="33"/>
      <c r="AE45" s="33"/>
      <c r="AF45" s="31" t="s">
        <v>49</v>
      </c>
      <c r="AG45" s="288"/>
      <c r="AH45" s="289"/>
    </row>
    <row r="46" spans="2:36">
      <c r="B46" s="1"/>
      <c r="C46" s="1"/>
      <c r="D46" s="213"/>
      <c r="E46" s="88" t="s">
        <v>3039</v>
      </c>
      <c r="F46" s="79">
        <v>45043</v>
      </c>
      <c r="G46" s="33">
        <v>328806</v>
      </c>
      <c r="H46" s="33" t="s">
        <v>3048</v>
      </c>
      <c r="I46" s="33" t="s">
        <v>3096</v>
      </c>
      <c r="J46" s="33" t="s">
        <v>394</v>
      </c>
      <c r="K46" s="288"/>
      <c r="L46" s="288"/>
      <c r="M46" s="288"/>
      <c r="N46" s="288"/>
      <c r="O46" s="288"/>
      <c r="P46" s="288"/>
      <c r="Q46" s="288"/>
      <c r="R46" s="288"/>
      <c r="S46" s="288"/>
      <c r="T46" s="288"/>
      <c r="U46" s="288"/>
      <c r="V46" s="288"/>
      <c r="W46" s="288"/>
      <c r="X46" s="288"/>
      <c r="Y46" s="31"/>
      <c r="Z46" s="31"/>
      <c r="AA46" s="31"/>
      <c r="AB46" s="31"/>
      <c r="AC46" s="31" t="s">
        <v>3097</v>
      </c>
      <c r="AD46" s="31"/>
      <c r="AE46" s="31"/>
      <c r="AF46" s="31" t="s">
        <v>49</v>
      </c>
      <c r="AG46" s="288"/>
      <c r="AH46" s="289"/>
    </row>
    <row r="47" spans="2:36">
      <c r="E47" s="88" t="s">
        <v>3039</v>
      </c>
      <c r="F47" s="79">
        <v>45043</v>
      </c>
      <c r="G47" s="33">
        <v>328804</v>
      </c>
      <c r="H47" s="33" t="s">
        <v>3098</v>
      </c>
      <c r="I47" s="33" t="s">
        <v>2749</v>
      </c>
      <c r="J47" s="33" t="s">
        <v>394</v>
      </c>
      <c r="K47" s="288"/>
      <c r="L47" s="288"/>
      <c r="M47" s="288"/>
      <c r="N47" s="288"/>
      <c r="O47" s="288"/>
      <c r="P47" s="288"/>
      <c r="Q47" s="288"/>
      <c r="R47" s="288"/>
      <c r="S47" s="288"/>
      <c r="T47" s="288"/>
      <c r="U47" s="288"/>
      <c r="V47" s="288"/>
      <c r="W47" s="288"/>
      <c r="X47" s="288"/>
      <c r="Y47" s="33"/>
      <c r="Z47" s="33"/>
      <c r="AA47" s="33"/>
      <c r="AB47" s="33"/>
      <c r="AC47" s="33" t="s">
        <v>400</v>
      </c>
      <c r="AD47" s="33" t="s">
        <v>2062</v>
      </c>
      <c r="AE47" s="33"/>
      <c r="AF47" s="33" t="s">
        <v>49</v>
      </c>
      <c r="AG47" s="331"/>
      <c r="AH47" s="289"/>
    </row>
    <row r="48" spans="2:36">
      <c r="E48" s="88" t="s">
        <v>3039</v>
      </c>
      <c r="F48" s="79">
        <v>45044</v>
      </c>
      <c r="G48" s="33">
        <v>329091</v>
      </c>
      <c r="H48" s="33" t="s">
        <v>3041</v>
      </c>
      <c r="I48" s="33" t="s">
        <v>3099</v>
      </c>
      <c r="J48" s="33" t="s">
        <v>394</v>
      </c>
      <c r="K48" s="288"/>
      <c r="L48" s="288"/>
      <c r="M48" s="288"/>
      <c r="N48" s="288"/>
      <c r="O48" s="288"/>
      <c r="P48" s="288"/>
      <c r="Q48" s="288"/>
      <c r="R48" s="288"/>
      <c r="S48" s="288"/>
      <c r="T48" s="288"/>
      <c r="U48" s="288"/>
      <c r="V48" s="288"/>
      <c r="W48" s="288"/>
      <c r="X48" s="288"/>
      <c r="Y48" s="33"/>
      <c r="Z48" s="33"/>
      <c r="AA48" s="33"/>
      <c r="AB48" s="33"/>
      <c r="AC48" s="33"/>
      <c r="AD48" s="33" t="s">
        <v>2028</v>
      </c>
      <c r="AE48" s="33"/>
      <c r="AF48" s="88" t="s">
        <v>50</v>
      </c>
      <c r="AG48" s="288"/>
      <c r="AH48" s="289"/>
    </row>
    <row r="49" spans="5:34">
      <c r="E49" s="88" t="s">
        <v>3039</v>
      </c>
      <c r="F49" s="79">
        <v>45045</v>
      </c>
      <c r="G49" s="33">
        <v>329330</v>
      </c>
      <c r="H49" s="33" t="s">
        <v>2508</v>
      </c>
      <c r="I49" s="33" t="s">
        <v>1704</v>
      </c>
      <c r="J49" s="33" t="s">
        <v>394</v>
      </c>
      <c r="K49" s="288"/>
      <c r="L49" s="288"/>
      <c r="M49" s="288"/>
      <c r="N49" s="288"/>
      <c r="O49" s="288"/>
      <c r="P49" s="288"/>
      <c r="Q49" s="288"/>
      <c r="R49" s="288"/>
      <c r="S49" s="288"/>
      <c r="T49" s="288"/>
      <c r="U49" s="288"/>
      <c r="V49" s="288"/>
      <c r="W49" s="288"/>
      <c r="X49" s="288"/>
      <c r="Y49" s="33"/>
      <c r="Z49" s="33"/>
      <c r="AA49" s="33"/>
      <c r="AB49" s="33"/>
      <c r="AC49" s="33"/>
      <c r="AD49" s="33"/>
      <c r="AE49" s="33" t="s">
        <v>2051</v>
      </c>
      <c r="AF49" s="33" t="s">
        <v>50</v>
      </c>
      <c r="AG49" s="288"/>
      <c r="AH49" s="289"/>
    </row>
    <row r="50" spans="5:34">
      <c r="E50" s="288"/>
      <c r="F50" s="331"/>
      <c r="G50" s="288"/>
      <c r="H50" s="288"/>
      <c r="I50" s="288"/>
      <c r="J50" s="288"/>
      <c r="K50" s="288"/>
      <c r="L50" s="288"/>
      <c r="M50" s="288"/>
      <c r="N50" s="288"/>
      <c r="O50" s="288"/>
      <c r="P50" s="288"/>
      <c r="Q50" s="288"/>
      <c r="R50" s="288"/>
      <c r="S50" s="288"/>
      <c r="T50" s="288"/>
      <c r="U50" s="288"/>
      <c r="V50" s="288"/>
      <c r="W50" s="288"/>
      <c r="X50" s="288"/>
      <c r="Y50" s="288"/>
      <c r="Z50" s="288"/>
      <c r="AA50" s="288"/>
      <c r="AB50" s="288"/>
      <c r="AC50" s="288"/>
      <c r="AD50" s="288"/>
      <c r="AE50" s="288"/>
      <c r="AF50" s="288"/>
      <c r="AG50" s="331"/>
      <c r="AH50" s="289"/>
    </row>
    <row r="51" spans="5:34">
      <c r="E51" s="288"/>
      <c r="F51" s="331"/>
      <c r="G51" s="288"/>
      <c r="H51" s="288"/>
      <c r="I51" s="288"/>
      <c r="J51" s="288"/>
      <c r="K51" s="288"/>
      <c r="L51" s="288"/>
      <c r="M51" s="288"/>
      <c r="N51" s="288"/>
      <c r="O51" s="288"/>
      <c r="P51" s="288"/>
      <c r="Q51" s="288"/>
      <c r="R51" s="288"/>
      <c r="S51" s="288"/>
      <c r="T51" s="288"/>
      <c r="U51" s="288"/>
      <c r="V51" s="288"/>
      <c r="W51" s="288"/>
      <c r="X51" s="288"/>
      <c r="Y51" s="288"/>
      <c r="Z51" s="288"/>
      <c r="AA51" s="288"/>
      <c r="AB51" s="288"/>
      <c r="AC51" s="288"/>
      <c r="AD51" s="288"/>
      <c r="AE51" s="288"/>
      <c r="AF51" s="288"/>
      <c r="AG51" s="288"/>
      <c r="AH51" s="289"/>
    </row>
    <row r="52" spans="5:34">
      <c r="E52" s="288"/>
      <c r="F52" s="331"/>
      <c r="G52" s="288"/>
      <c r="H52" s="288"/>
      <c r="I52" s="288"/>
      <c r="J52" s="288"/>
      <c r="K52" s="288"/>
      <c r="L52" s="288"/>
      <c r="M52" s="288"/>
      <c r="N52" s="288"/>
      <c r="O52" s="288"/>
      <c r="P52" s="288"/>
      <c r="Q52" s="288"/>
      <c r="R52" s="288"/>
      <c r="S52" s="288"/>
      <c r="T52" s="288"/>
      <c r="U52" s="288"/>
      <c r="V52" s="288"/>
      <c r="W52" s="288"/>
      <c r="X52" s="288"/>
      <c r="Y52" s="288"/>
      <c r="Z52" s="288"/>
      <c r="AA52" s="288"/>
      <c r="AB52" s="288"/>
      <c r="AC52" s="288"/>
      <c r="AD52" s="288"/>
      <c r="AE52" s="288"/>
      <c r="AF52" s="288"/>
      <c r="AG52" s="288"/>
      <c r="AH52" s="289"/>
    </row>
    <row r="53" spans="5:34">
      <c r="E53" s="288"/>
      <c r="F53" s="331"/>
      <c r="G53" s="288"/>
      <c r="H53" s="288"/>
      <c r="I53" s="288"/>
      <c r="J53" s="288"/>
      <c r="K53" s="288"/>
      <c r="L53" s="288"/>
      <c r="M53" s="288"/>
      <c r="N53" s="288"/>
      <c r="O53" s="288"/>
      <c r="P53" s="288"/>
      <c r="Q53" s="288"/>
      <c r="R53" s="288"/>
      <c r="S53" s="288"/>
      <c r="T53" s="288"/>
      <c r="U53" s="288"/>
      <c r="V53" s="288"/>
      <c r="W53" s="288"/>
      <c r="X53" s="288"/>
      <c r="Y53" s="288"/>
      <c r="Z53" s="288"/>
      <c r="AA53" s="288"/>
      <c r="AB53" s="288"/>
      <c r="AC53" s="288"/>
      <c r="AD53" s="288"/>
      <c r="AE53" s="288"/>
      <c r="AF53" s="288"/>
      <c r="AG53" s="288"/>
      <c r="AH53" s="289"/>
    </row>
    <row r="54" spans="5:34">
      <c r="E54" s="288"/>
      <c r="F54" s="331"/>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9"/>
    </row>
    <row r="55" spans="5:34">
      <c r="E55" s="337"/>
      <c r="F55" s="338"/>
      <c r="G55" s="337"/>
      <c r="H55" s="337"/>
      <c r="I55" s="337"/>
      <c r="J55" s="337"/>
      <c r="K55" s="337"/>
      <c r="L55" s="337"/>
      <c r="M55" s="337"/>
      <c r="N55" s="337"/>
      <c r="O55" s="337"/>
      <c r="P55" s="337"/>
      <c r="Q55" s="337"/>
      <c r="R55" s="337"/>
      <c r="S55" s="337"/>
      <c r="T55" s="337"/>
      <c r="U55" s="337"/>
      <c r="V55" s="337"/>
      <c r="W55" s="337"/>
      <c r="X55" s="337"/>
      <c r="Y55" s="337"/>
      <c r="Z55" s="337"/>
      <c r="AA55" s="337"/>
      <c r="AB55" s="337"/>
      <c r="AC55" s="337"/>
      <c r="AD55" s="337"/>
      <c r="AE55" s="337"/>
      <c r="AF55" s="288"/>
      <c r="AG55" s="288"/>
      <c r="AH55" s="289"/>
    </row>
    <row r="56" spans="5:34">
      <c r="E56" s="337"/>
      <c r="F56" s="352"/>
      <c r="G56" s="337"/>
      <c r="H56" s="337"/>
      <c r="I56" s="337"/>
      <c r="J56" s="337"/>
      <c r="K56" s="337"/>
      <c r="L56" s="337"/>
      <c r="M56" s="337"/>
      <c r="N56" s="337"/>
      <c r="O56" s="337"/>
      <c r="P56" s="337"/>
      <c r="Q56" s="337"/>
      <c r="R56" s="337"/>
      <c r="S56" s="337"/>
      <c r="T56" s="337"/>
      <c r="U56" s="337"/>
      <c r="V56" s="337"/>
      <c r="W56" s="337"/>
      <c r="X56" s="337"/>
      <c r="Y56" s="337"/>
      <c r="Z56" s="337"/>
      <c r="AA56" s="337"/>
      <c r="AB56" s="337"/>
      <c r="AC56" s="337"/>
      <c r="AD56" s="337"/>
      <c r="AE56" s="337"/>
      <c r="AF56" s="288"/>
      <c r="AG56" s="1"/>
    </row>
    <row r="57" spans="5:34">
      <c r="E57" s="288"/>
      <c r="F57" s="341"/>
      <c r="G57" s="288"/>
      <c r="H57" s="288"/>
      <c r="I57" s="288"/>
      <c r="J57" s="288"/>
      <c r="K57" s="288"/>
      <c r="L57" s="288"/>
      <c r="M57" s="288"/>
      <c r="N57" s="288"/>
      <c r="O57" s="288"/>
      <c r="P57" s="288"/>
      <c r="Q57" s="288"/>
      <c r="R57" s="288"/>
      <c r="S57" s="288"/>
      <c r="T57" s="288"/>
      <c r="U57" s="288"/>
      <c r="V57" s="288"/>
      <c r="W57" s="288"/>
      <c r="X57" s="288"/>
      <c r="Y57" s="288"/>
      <c r="Z57" s="288"/>
      <c r="AA57" s="288"/>
      <c r="AB57" s="288"/>
      <c r="AC57" s="288"/>
      <c r="AD57" s="288"/>
      <c r="AE57" s="288"/>
      <c r="AF57" s="288"/>
      <c r="AG57" s="1"/>
    </row>
    <row r="58" spans="5:34">
      <c r="E58" s="288"/>
      <c r="F58" s="341"/>
      <c r="G58" s="288"/>
      <c r="H58" s="288"/>
      <c r="I58" s="288"/>
      <c r="J58" s="288"/>
      <c r="K58" s="288"/>
      <c r="L58" s="288"/>
      <c r="M58" s="288"/>
      <c r="N58" s="288"/>
      <c r="O58" s="288"/>
      <c r="P58" s="288"/>
      <c r="Q58" s="288"/>
      <c r="R58" s="288"/>
      <c r="S58" s="288"/>
      <c r="T58" s="288"/>
      <c r="U58" s="288"/>
      <c r="V58" s="288"/>
      <c r="W58" s="288"/>
      <c r="X58" s="288"/>
      <c r="Y58" s="288"/>
      <c r="Z58" s="288"/>
      <c r="AA58" s="288"/>
      <c r="AB58" s="288"/>
      <c r="AC58" s="288"/>
      <c r="AD58" s="288"/>
      <c r="AE58" s="288"/>
      <c r="AF58" s="288"/>
      <c r="AG58" s="1"/>
    </row>
    <row r="59" spans="5:34">
      <c r="E59" s="288"/>
      <c r="F59" s="341"/>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1"/>
    </row>
    <row r="60" spans="5:34">
      <c r="E60" s="288"/>
      <c r="F60" s="341"/>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273"/>
    </row>
    <row r="61" spans="5:34">
      <c r="E61" s="288"/>
      <c r="F61" s="341"/>
      <c r="G61" s="288"/>
      <c r="H61" s="288"/>
      <c r="I61" s="288"/>
      <c r="J61" s="288"/>
      <c r="K61" s="289"/>
      <c r="L61" s="289"/>
      <c r="M61" s="289"/>
      <c r="N61" s="289"/>
      <c r="O61" s="289"/>
      <c r="P61" s="289"/>
      <c r="Q61" s="289"/>
      <c r="R61" s="289"/>
      <c r="S61" s="289"/>
      <c r="T61" s="289"/>
      <c r="U61" s="289"/>
      <c r="V61" s="289"/>
      <c r="W61" s="289"/>
      <c r="X61" s="289"/>
      <c r="Y61" s="289"/>
      <c r="Z61" s="289"/>
      <c r="AA61" s="289"/>
      <c r="AB61" s="289"/>
      <c r="AC61" s="289"/>
      <c r="AD61" s="289"/>
      <c r="AE61" s="289"/>
      <c r="AF61" s="288"/>
    </row>
    <row r="62" spans="5:34">
      <c r="E62" s="288"/>
      <c r="F62" s="341"/>
      <c r="G62" s="288"/>
      <c r="H62" s="288"/>
      <c r="I62" s="288"/>
      <c r="J62" s="288"/>
      <c r="K62" s="289"/>
      <c r="L62" s="289"/>
      <c r="M62" s="289"/>
      <c r="N62" s="289"/>
      <c r="O62" s="289"/>
      <c r="P62" s="289"/>
      <c r="Q62" s="289"/>
      <c r="R62" s="289"/>
      <c r="S62" s="289"/>
      <c r="T62" s="289"/>
      <c r="U62" s="289"/>
      <c r="V62" s="289"/>
      <c r="W62" s="289"/>
      <c r="X62" s="289"/>
      <c r="Y62" s="289"/>
      <c r="Z62" s="289"/>
      <c r="AA62" s="289"/>
      <c r="AB62" s="289"/>
      <c r="AC62" s="289"/>
      <c r="AD62" s="289"/>
      <c r="AE62" s="289"/>
      <c r="AF62" s="288"/>
    </row>
    <row r="63" spans="5:34">
      <c r="E63" s="288"/>
      <c r="F63" s="341"/>
      <c r="G63" s="288"/>
      <c r="H63" s="288"/>
      <c r="I63" s="288"/>
      <c r="J63" s="288"/>
      <c r="K63" s="289"/>
      <c r="L63" s="289"/>
      <c r="M63" s="289"/>
      <c r="N63" s="289"/>
      <c r="O63" s="289"/>
      <c r="P63" s="289"/>
      <c r="Q63" s="289"/>
      <c r="R63" s="289"/>
      <c r="S63" s="289"/>
      <c r="T63" s="289"/>
      <c r="U63" s="289"/>
      <c r="V63" s="289"/>
      <c r="W63" s="289"/>
      <c r="X63" s="289"/>
      <c r="Y63" s="289"/>
      <c r="Z63" s="289"/>
      <c r="AA63" s="289"/>
      <c r="AB63" s="289"/>
      <c r="AC63" s="289"/>
      <c r="AD63" s="289"/>
      <c r="AE63" s="289"/>
      <c r="AF63" s="288"/>
    </row>
    <row r="64" spans="5:34">
      <c r="E64" s="288"/>
      <c r="F64" s="341"/>
      <c r="G64" s="288"/>
      <c r="H64" s="288"/>
      <c r="I64" s="288"/>
      <c r="J64" s="288"/>
      <c r="K64" s="289"/>
      <c r="L64" s="289"/>
      <c r="M64" s="289"/>
      <c r="N64" s="289"/>
      <c r="O64" s="289"/>
      <c r="P64" s="289"/>
      <c r="Q64" s="289"/>
      <c r="R64" s="289"/>
      <c r="S64" s="289"/>
      <c r="T64" s="289"/>
      <c r="U64" s="289"/>
      <c r="V64" s="289"/>
      <c r="W64" s="289"/>
      <c r="X64" s="289"/>
      <c r="Y64" s="289"/>
      <c r="Z64" s="289"/>
      <c r="AA64" s="289"/>
      <c r="AB64" s="289"/>
      <c r="AC64" s="289"/>
      <c r="AD64" s="289"/>
      <c r="AE64" s="289"/>
      <c r="AF64" s="288"/>
    </row>
    <row r="65" spans="5:32">
      <c r="E65" s="288"/>
      <c r="F65" s="341"/>
      <c r="G65" s="288"/>
      <c r="H65" s="288"/>
      <c r="I65" s="288"/>
      <c r="J65" s="288"/>
      <c r="K65" s="289"/>
      <c r="L65" s="289"/>
      <c r="M65" s="289"/>
      <c r="N65" s="289"/>
      <c r="O65" s="289"/>
      <c r="P65" s="289"/>
      <c r="Q65" s="289"/>
      <c r="R65" s="289"/>
      <c r="S65" s="289"/>
      <c r="T65" s="289"/>
      <c r="U65" s="289"/>
      <c r="V65" s="289"/>
      <c r="W65" s="289"/>
      <c r="X65" s="289"/>
      <c r="Y65" s="289"/>
      <c r="Z65" s="289"/>
      <c r="AA65" s="289"/>
      <c r="AB65" s="289"/>
      <c r="AC65" s="289"/>
      <c r="AD65" s="289"/>
      <c r="AE65" s="289"/>
      <c r="AF65" s="288"/>
    </row>
    <row r="66" spans="5:32">
      <c r="E66" s="288"/>
      <c r="F66" s="341"/>
      <c r="G66" s="288"/>
      <c r="H66" s="288"/>
      <c r="I66" s="288"/>
      <c r="J66" s="288"/>
      <c r="K66" s="289"/>
      <c r="L66" s="289"/>
      <c r="M66" s="289"/>
      <c r="N66" s="289"/>
      <c r="O66" s="289"/>
      <c r="P66" s="289"/>
      <c r="Q66" s="289"/>
      <c r="R66" s="289"/>
      <c r="S66" s="289"/>
      <c r="T66" s="289"/>
      <c r="U66" s="289"/>
      <c r="V66" s="289"/>
      <c r="W66" s="289"/>
      <c r="X66" s="289"/>
      <c r="Y66" s="289"/>
      <c r="Z66" s="289"/>
      <c r="AA66" s="289"/>
      <c r="AB66" s="289"/>
      <c r="AC66" s="289"/>
      <c r="AD66" s="289"/>
      <c r="AE66" s="289"/>
      <c r="AF66" s="288"/>
    </row>
    <row r="67" spans="5:32">
      <c r="E67" s="288"/>
      <c r="F67" s="341"/>
      <c r="G67" s="288"/>
      <c r="H67" s="288"/>
      <c r="I67" s="288"/>
      <c r="J67" s="288"/>
      <c r="K67" s="289"/>
      <c r="L67" s="289"/>
      <c r="M67" s="289"/>
      <c r="N67" s="289"/>
      <c r="O67" s="289"/>
      <c r="P67" s="289"/>
      <c r="Q67" s="289"/>
      <c r="R67" s="289"/>
      <c r="S67" s="289"/>
      <c r="T67" s="289"/>
      <c r="U67" s="289"/>
      <c r="V67" s="289"/>
      <c r="W67" s="289"/>
      <c r="X67" s="289"/>
      <c r="Y67" s="289"/>
      <c r="Z67" s="289"/>
      <c r="AA67" s="289"/>
      <c r="AB67" s="289"/>
      <c r="AC67" s="289"/>
      <c r="AD67" s="289"/>
      <c r="AE67" s="289"/>
      <c r="AF67" s="288"/>
    </row>
    <row r="68" spans="5:32">
      <c r="E68" s="288"/>
      <c r="F68" s="341"/>
      <c r="G68" s="288"/>
      <c r="H68" s="288"/>
      <c r="I68" s="288"/>
      <c r="J68" s="288"/>
      <c r="K68" s="289"/>
      <c r="L68" s="289"/>
      <c r="M68" s="289"/>
      <c r="N68" s="289"/>
      <c r="O68" s="289"/>
      <c r="P68" s="289"/>
      <c r="Q68" s="289"/>
      <c r="R68" s="289"/>
      <c r="S68" s="289"/>
      <c r="T68" s="289"/>
      <c r="U68" s="289"/>
      <c r="V68" s="289"/>
      <c r="W68" s="289"/>
      <c r="X68" s="289"/>
      <c r="Y68" s="289"/>
      <c r="Z68" s="289"/>
      <c r="AA68" s="289"/>
      <c r="AB68" s="289"/>
      <c r="AC68" s="289"/>
      <c r="AD68" s="289"/>
      <c r="AE68" s="289"/>
      <c r="AF68" s="288"/>
    </row>
    <row r="69" spans="5:32">
      <c r="E69" s="288"/>
      <c r="F69" s="341"/>
      <c r="G69" s="288"/>
      <c r="H69" s="288"/>
      <c r="I69" s="288"/>
      <c r="J69" s="288"/>
      <c r="K69" s="289"/>
      <c r="L69" s="289"/>
      <c r="M69" s="289"/>
      <c r="N69" s="289"/>
      <c r="O69" s="289"/>
      <c r="P69" s="289"/>
      <c r="Q69" s="289"/>
      <c r="R69" s="289"/>
      <c r="S69" s="289"/>
      <c r="T69" s="289"/>
      <c r="U69" s="289"/>
      <c r="V69" s="289"/>
      <c r="W69" s="289"/>
      <c r="X69" s="289"/>
      <c r="Y69" s="289"/>
      <c r="Z69" s="289"/>
      <c r="AA69" s="289"/>
      <c r="AB69" s="289"/>
      <c r="AC69" s="289"/>
      <c r="AD69" s="289"/>
      <c r="AE69" s="289"/>
      <c r="AF69" s="288"/>
    </row>
    <row r="70" spans="5:32">
      <c r="E70" s="288"/>
      <c r="F70" s="341"/>
      <c r="G70" s="288"/>
      <c r="H70" s="288"/>
      <c r="I70" s="288"/>
      <c r="J70" s="288"/>
      <c r="K70" s="289"/>
      <c r="L70" s="289"/>
      <c r="M70" s="289"/>
      <c r="N70" s="289"/>
      <c r="O70" s="289"/>
      <c r="P70" s="289"/>
      <c r="Q70" s="289"/>
      <c r="R70" s="289"/>
      <c r="S70" s="289"/>
      <c r="T70" s="289"/>
      <c r="U70" s="289"/>
      <c r="V70" s="289"/>
      <c r="W70" s="289"/>
      <c r="X70" s="289"/>
      <c r="Y70" s="289"/>
      <c r="Z70" s="289"/>
      <c r="AA70" s="289"/>
      <c r="AB70" s="289"/>
      <c r="AC70" s="289"/>
      <c r="AD70" s="289"/>
      <c r="AE70" s="289"/>
      <c r="AF70" s="288"/>
    </row>
    <row r="71" spans="5:32">
      <c r="E71" s="288"/>
      <c r="F71" s="341"/>
      <c r="G71" s="288"/>
      <c r="H71" s="288"/>
      <c r="I71" s="288"/>
      <c r="J71" s="288"/>
      <c r="K71" s="289"/>
      <c r="L71" s="289"/>
      <c r="M71" s="289"/>
      <c r="N71" s="289"/>
      <c r="O71" s="289"/>
      <c r="P71" s="289"/>
      <c r="Q71" s="289"/>
      <c r="R71" s="289"/>
      <c r="S71" s="289"/>
      <c r="T71" s="289"/>
      <c r="U71" s="289"/>
      <c r="V71" s="289"/>
      <c r="W71" s="289"/>
      <c r="X71" s="289"/>
      <c r="Y71" s="289"/>
      <c r="Z71" s="289"/>
      <c r="AA71" s="289"/>
      <c r="AB71" s="289"/>
      <c r="AC71" s="289"/>
      <c r="AD71" s="289"/>
      <c r="AE71" s="289"/>
      <c r="AF71" s="288"/>
    </row>
    <row r="72" spans="5:32">
      <c r="E72" s="288"/>
      <c r="F72" s="341"/>
      <c r="G72" s="288"/>
      <c r="H72" s="288"/>
      <c r="I72" s="288"/>
      <c r="J72" s="288"/>
      <c r="K72" s="289"/>
      <c r="L72" s="289"/>
      <c r="M72" s="289"/>
      <c r="N72" s="289"/>
      <c r="O72" s="289"/>
      <c r="P72" s="289"/>
      <c r="Q72" s="289"/>
      <c r="R72" s="289"/>
      <c r="S72" s="289"/>
      <c r="T72" s="289"/>
      <c r="U72" s="289"/>
      <c r="V72" s="289"/>
      <c r="W72" s="289"/>
      <c r="X72" s="289"/>
      <c r="Y72" s="289"/>
      <c r="Z72" s="289"/>
      <c r="AA72" s="289"/>
      <c r="AB72" s="289"/>
      <c r="AC72" s="289"/>
      <c r="AD72" s="289"/>
      <c r="AE72" s="289"/>
      <c r="AF72" s="288"/>
    </row>
    <row r="73" spans="5:32">
      <c r="E73" s="288"/>
      <c r="F73" s="341"/>
      <c r="G73" s="288"/>
      <c r="H73" s="288"/>
      <c r="I73" s="288"/>
      <c r="J73" s="288"/>
      <c r="K73" s="289"/>
      <c r="L73" s="289"/>
      <c r="M73" s="289"/>
      <c r="N73" s="289"/>
      <c r="O73" s="289"/>
      <c r="P73" s="289"/>
      <c r="Q73" s="289"/>
      <c r="R73" s="289"/>
      <c r="S73" s="289"/>
      <c r="T73" s="289"/>
      <c r="U73" s="289"/>
      <c r="V73" s="289"/>
      <c r="W73" s="289"/>
      <c r="X73" s="289"/>
      <c r="Y73" s="289"/>
      <c r="Z73" s="289"/>
      <c r="AA73" s="289"/>
      <c r="AB73" s="289"/>
      <c r="AC73" s="289"/>
      <c r="AD73" s="289"/>
      <c r="AE73" s="289"/>
      <c r="AF73" s="288"/>
    </row>
    <row r="74" spans="5:32">
      <c r="E74" s="288"/>
      <c r="F74" s="341"/>
      <c r="G74" s="288"/>
      <c r="H74" s="288"/>
      <c r="I74" s="288"/>
      <c r="J74" s="288"/>
      <c r="K74" s="289"/>
      <c r="L74" s="289"/>
      <c r="M74" s="289"/>
      <c r="N74" s="289"/>
      <c r="O74" s="289"/>
      <c r="P74" s="289"/>
      <c r="Q74" s="289"/>
      <c r="R74" s="289"/>
      <c r="S74" s="289"/>
      <c r="T74" s="289"/>
      <c r="U74" s="289"/>
      <c r="V74" s="289"/>
      <c r="W74" s="289"/>
      <c r="X74" s="289"/>
      <c r="Y74" s="289"/>
      <c r="Z74" s="289"/>
      <c r="AA74" s="289"/>
      <c r="AB74" s="289"/>
      <c r="AC74" s="289"/>
      <c r="AD74" s="289"/>
      <c r="AE74" s="289"/>
      <c r="AF74" s="288"/>
    </row>
    <row r="75" spans="5:32">
      <c r="E75" s="288"/>
      <c r="F75" s="341"/>
      <c r="G75" s="288"/>
      <c r="H75" s="288"/>
      <c r="I75" s="288"/>
      <c r="J75" s="288"/>
      <c r="K75" s="289"/>
      <c r="L75" s="289"/>
      <c r="M75" s="289"/>
      <c r="N75" s="289"/>
      <c r="O75" s="289"/>
      <c r="P75" s="289"/>
      <c r="Q75" s="289"/>
      <c r="R75" s="289"/>
      <c r="S75" s="289"/>
      <c r="T75" s="289"/>
      <c r="U75" s="289"/>
      <c r="V75" s="289"/>
      <c r="W75" s="289"/>
      <c r="X75" s="289"/>
      <c r="Y75" s="289"/>
      <c r="Z75" s="289"/>
      <c r="AA75" s="289"/>
      <c r="AB75" s="289"/>
      <c r="AC75" s="289"/>
      <c r="AD75" s="289"/>
      <c r="AE75" s="289"/>
      <c r="AF75" s="288"/>
    </row>
    <row r="76" spans="5:32">
      <c r="E76" s="1"/>
      <c r="F76" s="1"/>
      <c r="G76" s="1"/>
      <c r="H76" s="1"/>
      <c r="I76" s="1"/>
      <c r="J76" s="1"/>
      <c r="AF76" s="1"/>
    </row>
    <row r="77" spans="5:32">
      <c r="E77" s="1"/>
      <c r="F77" s="1"/>
      <c r="G77" s="1"/>
      <c r="H77" s="1"/>
      <c r="I77" s="1"/>
      <c r="J77" s="1"/>
      <c r="AF77" s="1"/>
    </row>
    <row r="78" spans="5:32">
      <c r="E78" s="1"/>
      <c r="F78" s="1"/>
      <c r="G78" s="1"/>
      <c r="H78" s="1"/>
      <c r="I78" s="1"/>
      <c r="J78" s="1"/>
      <c r="AF78" s="1"/>
    </row>
    <row r="79" spans="5:32">
      <c r="E79" s="1"/>
      <c r="F79" s="1"/>
      <c r="G79" s="1"/>
      <c r="H79" s="1"/>
      <c r="I79" s="1"/>
      <c r="J79" s="1"/>
      <c r="AF79" s="1"/>
    </row>
    <row r="80" spans="5:32">
      <c r="E80" s="1"/>
      <c r="F80" s="1"/>
      <c r="G80" s="1"/>
      <c r="H80" s="1"/>
      <c r="I80" s="1"/>
      <c r="J80" s="1"/>
      <c r="AF80" s="1"/>
    </row>
    <row r="81" spans="5:32">
      <c r="E81" s="1"/>
      <c r="F81" s="1"/>
      <c r="G81" s="1"/>
      <c r="H81" s="1"/>
      <c r="I81" s="1"/>
      <c r="J81" s="1"/>
      <c r="AF81" s="1"/>
    </row>
    <row r="82" spans="5:32">
      <c r="E82" s="1"/>
      <c r="F82" s="1"/>
      <c r="G82" s="1"/>
      <c r="H82" s="1"/>
      <c r="I82" s="1"/>
      <c r="J82" s="1"/>
      <c r="AF82" s="1"/>
    </row>
    <row r="83" spans="5:32">
      <c r="E83" s="1"/>
      <c r="F83" s="1"/>
      <c r="G83" s="1"/>
      <c r="H83" s="1"/>
      <c r="I83" s="1"/>
      <c r="J83" s="1"/>
      <c r="AF83" s="1"/>
    </row>
    <row r="84" spans="5:32">
      <c r="E84" s="1"/>
      <c r="F84" s="1"/>
      <c r="G84" s="1"/>
      <c r="H84" s="1"/>
      <c r="I84" s="1"/>
      <c r="J84" s="1"/>
      <c r="AF84" s="1"/>
    </row>
    <row r="85" spans="5:32">
      <c r="E85" s="1"/>
      <c r="F85" s="1"/>
      <c r="G85" s="1"/>
      <c r="H85" s="1"/>
      <c r="I85" s="1"/>
      <c r="J85" s="1"/>
      <c r="AF85" s="1"/>
    </row>
    <row r="86" spans="5:32">
      <c r="E86" s="1"/>
      <c r="F86" s="1"/>
      <c r="G86" s="1"/>
      <c r="H86" s="1"/>
      <c r="I86" s="1"/>
      <c r="J86" s="1"/>
      <c r="AF86" s="1"/>
    </row>
    <row r="87" spans="5:32">
      <c r="E87" s="1"/>
      <c r="F87" s="1"/>
      <c r="G87" s="1"/>
      <c r="H87" s="1"/>
      <c r="I87" s="1"/>
      <c r="J87" s="1"/>
      <c r="AF87" s="1"/>
    </row>
    <row r="88" spans="5:32">
      <c r="E88" s="1"/>
      <c r="F88" s="1"/>
      <c r="G88" s="1"/>
      <c r="H88" s="1"/>
      <c r="I88" s="1"/>
      <c r="J88" s="1"/>
      <c r="AF88" s="1"/>
    </row>
    <row r="89" spans="5:32">
      <c r="E89" s="1"/>
      <c r="F89" s="1"/>
      <c r="G89" s="1"/>
      <c r="H89" s="1"/>
      <c r="I89" s="1"/>
      <c r="J89" s="1"/>
      <c r="AF89" s="1"/>
    </row>
    <row r="90" spans="5:32">
      <c r="E90" s="1"/>
      <c r="F90" s="1"/>
      <c r="G90" s="1"/>
      <c r="H90" s="1"/>
      <c r="I90" s="1"/>
      <c r="J90" s="1"/>
      <c r="AF90" s="1"/>
    </row>
    <row r="91" spans="5:32">
      <c r="E91" s="1"/>
      <c r="F91" s="1"/>
      <c r="G91" s="1"/>
      <c r="H91" s="1"/>
      <c r="I91" s="1"/>
      <c r="J91" s="1"/>
      <c r="AF91" s="1"/>
    </row>
    <row r="92" spans="5:32">
      <c r="E92" s="1"/>
      <c r="F92" s="1"/>
      <c r="G92" s="1"/>
      <c r="H92" s="1"/>
      <c r="I92" s="1"/>
      <c r="J92" s="1"/>
      <c r="AF92" s="1"/>
    </row>
    <row r="93" spans="5:32">
      <c r="E93" s="1"/>
      <c r="F93" s="1"/>
      <c r="G93" s="1"/>
      <c r="H93" s="1"/>
      <c r="I93" s="1"/>
      <c r="J93" s="1"/>
      <c r="AF93" s="1"/>
    </row>
    <row r="94" spans="5:32">
      <c r="E94" s="1"/>
      <c r="F94" s="1"/>
      <c r="G94" s="1"/>
      <c r="H94" s="1"/>
      <c r="I94" s="1"/>
      <c r="J94" s="1"/>
      <c r="AF94" s="1"/>
    </row>
    <row r="95" spans="5:32">
      <c r="E95" s="1"/>
      <c r="F95" s="1"/>
      <c r="G95" s="1"/>
      <c r="H95" s="1"/>
      <c r="I95" s="1"/>
      <c r="J95" s="1"/>
      <c r="AF95" s="1"/>
    </row>
    <row r="96" spans="5:32">
      <c r="E96" s="1"/>
      <c r="F96" s="1"/>
      <c r="G96" s="1"/>
      <c r="H96" s="1"/>
      <c r="I96" s="1"/>
      <c r="J96" s="1"/>
      <c r="AF96" s="1"/>
    </row>
    <row r="97" spans="5:32">
      <c r="E97" s="1"/>
      <c r="F97" s="1"/>
      <c r="G97" s="1"/>
      <c r="H97" s="1"/>
      <c r="I97" s="1"/>
      <c r="J97" s="1"/>
      <c r="AF97" s="1"/>
    </row>
    <row r="98" spans="5:32">
      <c r="E98" s="1"/>
      <c r="F98" s="1"/>
      <c r="G98" s="1"/>
      <c r="H98" s="1"/>
      <c r="I98" s="1"/>
      <c r="J98" s="1"/>
      <c r="AF98" s="1"/>
    </row>
    <row r="99" spans="5:32">
      <c r="E99" s="1"/>
      <c r="F99" s="1"/>
      <c r="G99" s="1"/>
      <c r="H99" s="1"/>
      <c r="I99" s="1"/>
      <c r="J99" s="1"/>
      <c r="AF99" s="1"/>
    </row>
    <row r="100" spans="5:32">
      <c r="E100" s="1"/>
      <c r="F100" s="1"/>
      <c r="G100" s="1"/>
      <c r="H100" s="1"/>
      <c r="I100" s="1"/>
      <c r="J100" s="1"/>
      <c r="AF100" s="1"/>
    </row>
    <row r="101" spans="5:32">
      <c r="E101" s="1"/>
      <c r="F101" s="1"/>
      <c r="G101" s="1"/>
      <c r="H101" s="1"/>
      <c r="I101" s="1"/>
      <c r="J101" s="1"/>
      <c r="AF101" s="1"/>
    </row>
    <row r="102" spans="5:32">
      <c r="E102" s="1"/>
      <c r="F102" s="1"/>
      <c r="G102" s="1"/>
      <c r="H102" s="1"/>
      <c r="I102" s="1"/>
      <c r="J102" s="1"/>
      <c r="AF102" s="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B4363-310D-4CB9-A865-3D722AF76889}">
  <sheetPr codeName="Sheet2"/>
  <dimension ref="D7:S718"/>
  <sheetViews>
    <sheetView topLeftCell="G7" workbookViewId="0">
      <pane ySplit="960" topLeftCell="A705" activePane="bottomLeft"/>
      <selection activeCell="F7" sqref="F7:M7"/>
      <selection pane="bottomLeft" activeCell="K720" sqref="K720"/>
    </sheetView>
  </sheetViews>
  <sheetFormatPr defaultRowHeight="15"/>
  <cols>
    <col min="5" max="5" width="9.85546875" bestFit="1" customWidth="1"/>
    <col min="6" max="6" width="15.28515625" customWidth="1"/>
    <col min="7" max="7" width="23.85546875" customWidth="1"/>
    <col min="8" max="8" width="33.85546875" bestFit="1" customWidth="1"/>
    <col min="9" max="9" width="17.5703125" customWidth="1"/>
    <col min="10" max="10" width="54.5703125" customWidth="1"/>
    <col min="11" max="11" width="15.28515625" bestFit="1" customWidth="1"/>
    <col min="12" max="12" width="10.140625" bestFit="1" customWidth="1"/>
    <col min="13" max="13" width="18.5703125" customWidth="1"/>
    <col min="17" max="17" width="24.28515625" bestFit="1" customWidth="1"/>
    <col min="18" max="18" width="20.7109375" bestFit="1" customWidth="1"/>
    <col min="19" max="19" width="32.7109375" bestFit="1" customWidth="1"/>
  </cols>
  <sheetData>
    <row r="7" spans="6:13" ht="33.6" customHeight="1">
      <c r="F7" s="3" t="s">
        <v>0</v>
      </c>
      <c r="G7" s="3" t="s">
        <v>100</v>
      </c>
      <c r="H7" s="3" t="s">
        <v>4161</v>
      </c>
      <c r="I7" s="262" t="s">
        <v>98</v>
      </c>
      <c r="J7" s="3" t="s">
        <v>14</v>
      </c>
      <c r="K7" s="3" t="s">
        <v>13</v>
      </c>
      <c r="L7" s="3" t="s">
        <v>101</v>
      </c>
      <c r="M7" s="3" t="s">
        <v>120</v>
      </c>
    </row>
    <row r="8" spans="6:13">
      <c r="F8" s="712">
        <v>44676</v>
      </c>
      <c r="G8" s="723" t="s">
        <v>97</v>
      </c>
      <c r="H8" s="4" t="s">
        <v>102</v>
      </c>
      <c r="I8" s="4" t="s">
        <v>99</v>
      </c>
      <c r="J8" s="4" t="s">
        <v>103</v>
      </c>
      <c r="K8" s="4" t="s">
        <v>104</v>
      </c>
      <c r="L8" s="706" t="s">
        <v>119</v>
      </c>
      <c r="M8" s="709" t="s">
        <v>121</v>
      </c>
    </row>
    <row r="9" spans="6:13">
      <c r="F9" s="659"/>
      <c r="G9" s="724"/>
      <c r="H9" s="1" t="s">
        <v>105</v>
      </c>
      <c r="I9" s="1" t="s">
        <v>99</v>
      </c>
      <c r="J9" s="1" t="s">
        <v>103</v>
      </c>
      <c r="K9" s="1" t="s">
        <v>104</v>
      </c>
      <c r="L9" s="707"/>
      <c r="M9" s="710"/>
    </row>
    <row r="10" spans="6:13" ht="30">
      <c r="F10" s="659"/>
      <c r="G10" s="724"/>
      <c r="H10" s="1" t="s">
        <v>106</v>
      </c>
      <c r="I10" s="1" t="s">
        <v>99</v>
      </c>
      <c r="J10" s="10" t="s">
        <v>107</v>
      </c>
      <c r="K10" s="1" t="s">
        <v>32</v>
      </c>
      <c r="L10" s="707"/>
      <c r="M10" s="710"/>
    </row>
    <row r="11" spans="6:13">
      <c r="F11" s="659"/>
      <c r="G11" s="724"/>
      <c r="H11" s="1" t="s">
        <v>108</v>
      </c>
      <c r="I11" s="1" t="s">
        <v>99</v>
      </c>
      <c r="J11" s="1" t="s">
        <v>103</v>
      </c>
      <c r="K11" s="1" t="s">
        <v>109</v>
      </c>
      <c r="L11" s="707"/>
      <c r="M11" s="710"/>
    </row>
    <row r="12" spans="6:13">
      <c r="F12" s="659"/>
      <c r="G12" s="724"/>
      <c r="H12" s="1" t="s">
        <v>110</v>
      </c>
      <c r="I12" s="1" t="s">
        <v>99</v>
      </c>
      <c r="J12" s="1" t="s">
        <v>111</v>
      </c>
      <c r="K12" s="1" t="s">
        <v>19</v>
      </c>
      <c r="L12" s="707"/>
      <c r="M12" s="710"/>
    </row>
    <row r="13" spans="6:13" ht="30">
      <c r="F13" s="659"/>
      <c r="G13" s="724"/>
      <c r="H13" s="1" t="s">
        <v>112</v>
      </c>
      <c r="I13" s="1" t="s">
        <v>99</v>
      </c>
      <c r="J13" s="10" t="s">
        <v>113</v>
      </c>
      <c r="K13" s="10" t="s">
        <v>114</v>
      </c>
      <c r="L13" s="707"/>
      <c r="M13" s="710"/>
    </row>
    <row r="14" spans="6:13">
      <c r="F14" s="659"/>
      <c r="G14" s="724"/>
      <c r="H14" s="1" t="s">
        <v>115</v>
      </c>
      <c r="I14" s="1" t="s">
        <v>99</v>
      </c>
      <c r="J14" s="1" t="s">
        <v>103</v>
      </c>
      <c r="K14" s="1" t="s">
        <v>104</v>
      </c>
      <c r="L14" s="707"/>
      <c r="M14" s="710"/>
    </row>
    <row r="15" spans="6:13">
      <c r="F15" s="659"/>
      <c r="G15" s="724"/>
      <c r="H15" s="1" t="s">
        <v>116</v>
      </c>
      <c r="I15" s="1" t="s">
        <v>99</v>
      </c>
      <c r="J15" s="1" t="s">
        <v>103</v>
      </c>
      <c r="K15" s="1" t="s">
        <v>104</v>
      </c>
      <c r="L15" s="707"/>
      <c r="M15" s="710"/>
    </row>
    <row r="16" spans="6:13">
      <c r="F16" s="659"/>
      <c r="G16" s="724"/>
      <c r="H16" s="1" t="s">
        <v>117</v>
      </c>
      <c r="I16" s="1" t="s">
        <v>99</v>
      </c>
      <c r="J16" s="1" t="s">
        <v>103</v>
      </c>
      <c r="K16" s="1" t="s">
        <v>19</v>
      </c>
      <c r="L16" s="707"/>
      <c r="M16" s="710"/>
    </row>
    <row r="17" spans="6:19" ht="15.75" thickBot="1">
      <c r="F17" s="660"/>
      <c r="G17" s="725"/>
      <c r="H17" s="15" t="s">
        <v>118</v>
      </c>
      <c r="I17" s="15" t="s">
        <v>99</v>
      </c>
      <c r="J17" s="15" t="s">
        <v>103</v>
      </c>
      <c r="K17" s="15" t="s">
        <v>27</v>
      </c>
      <c r="L17" s="708"/>
      <c r="M17" s="711"/>
    </row>
    <row r="18" spans="6:19">
      <c r="F18" s="713">
        <v>44676</v>
      </c>
      <c r="G18" s="716" t="s">
        <v>126</v>
      </c>
      <c r="H18" s="4" t="s">
        <v>128</v>
      </c>
      <c r="I18" s="4" t="s">
        <v>127</v>
      </c>
      <c r="J18" s="4" t="s">
        <v>129</v>
      </c>
      <c r="K18" s="4" t="s">
        <v>130</v>
      </c>
      <c r="L18" s="722" t="s">
        <v>181</v>
      </c>
      <c r="M18" s="719" t="s">
        <v>152</v>
      </c>
    </row>
    <row r="19" spans="6:19">
      <c r="F19" s="714"/>
      <c r="G19" s="717"/>
      <c r="H19" s="1" t="s">
        <v>131</v>
      </c>
      <c r="I19" s="1" t="s">
        <v>127</v>
      </c>
      <c r="J19" s="10" t="s">
        <v>132</v>
      </c>
      <c r="K19" s="10" t="s">
        <v>133</v>
      </c>
      <c r="L19" s="722"/>
      <c r="M19" s="720"/>
    </row>
    <row r="20" spans="6:19">
      <c r="F20" s="714"/>
      <c r="G20" s="717"/>
      <c r="H20" s="1" t="s">
        <v>134</v>
      </c>
      <c r="I20" s="1" t="s">
        <v>127</v>
      </c>
      <c r="J20" s="1" t="s">
        <v>135</v>
      </c>
      <c r="K20" s="1" t="s">
        <v>133</v>
      </c>
      <c r="L20" s="722"/>
      <c r="M20" s="720"/>
    </row>
    <row r="21" spans="6:19">
      <c r="F21" s="714"/>
      <c r="G21" s="717"/>
      <c r="H21" s="1" t="s">
        <v>136</v>
      </c>
      <c r="I21" s="1" t="s">
        <v>127</v>
      </c>
      <c r="J21" s="1" t="s">
        <v>103</v>
      </c>
      <c r="K21" s="1" t="s">
        <v>133</v>
      </c>
      <c r="L21" s="722"/>
      <c r="M21" s="720"/>
    </row>
    <row r="22" spans="6:19">
      <c r="F22" s="714"/>
      <c r="G22" s="717"/>
      <c r="H22" s="1" t="s">
        <v>137</v>
      </c>
      <c r="I22" s="1" t="s">
        <v>127</v>
      </c>
      <c r="J22" s="1" t="s">
        <v>138</v>
      </c>
      <c r="K22" s="1" t="s">
        <v>133</v>
      </c>
      <c r="L22" s="722"/>
      <c r="M22" s="720"/>
    </row>
    <row r="23" spans="6:19">
      <c r="F23" s="714"/>
      <c r="G23" s="717"/>
      <c r="H23" s="1" t="s">
        <v>139</v>
      </c>
      <c r="I23" s="1" t="s">
        <v>127</v>
      </c>
      <c r="J23" s="1" t="s">
        <v>103</v>
      </c>
      <c r="K23" s="1" t="s">
        <v>140</v>
      </c>
      <c r="L23" s="722"/>
      <c r="M23" s="720"/>
    </row>
    <row r="24" spans="6:19">
      <c r="F24" s="714"/>
      <c r="G24" s="717"/>
      <c r="H24" s="1" t="s">
        <v>141</v>
      </c>
      <c r="I24" s="1" t="s">
        <v>127</v>
      </c>
      <c r="J24" s="1" t="s">
        <v>103</v>
      </c>
      <c r="K24" s="1" t="s">
        <v>133</v>
      </c>
      <c r="L24" s="722"/>
      <c r="M24" s="720"/>
    </row>
    <row r="25" spans="6:19">
      <c r="F25" s="714"/>
      <c r="G25" s="717"/>
      <c r="H25" s="1" t="s">
        <v>142</v>
      </c>
      <c r="I25" s="1" t="s">
        <v>127</v>
      </c>
      <c r="J25" s="1" t="s">
        <v>103</v>
      </c>
      <c r="K25" s="1" t="s">
        <v>143</v>
      </c>
      <c r="L25" s="722"/>
      <c r="M25" s="720"/>
    </row>
    <row r="26" spans="6:19" ht="30">
      <c r="F26" s="714"/>
      <c r="G26" s="717"/>
      <c r="H26" s="1" t="s">
        <v>144</v>
      </c>
      <c r="I26" s="1" t="s">
        <v>127</v>
      </c>
      <c r="J26" s="10" t="s">
        <v>146</v>
      </c>
      <c r="K26" s="1" t="s">
        <v>145</v>
      </c>
      <c r="L26" s="722"/>
      <c r="M26" s="720"/>
    </row>
    <row r="27" spans="6:19" ht="30">
      <c r="F27" s="714"/>
      <c r="G27" s="717"/>
      <c r="H27" s="1" t="s">
        <v>147</v>
      </c>
      <c r="I27" s="1" t="s">
        <v>127</v>
      </c>
      <c r="J27" s="10" t="s">
        <v>148</v>
      </c>
      <c r="K27" s="1" t="s">
        <v>149</v>
      </c>
      <c r="L27" s="722"/>
      <c r="M27" s="720"/>
    </row>
    <row r="28" spans="6:19" ht="15.75" thickBot="1">
      <c r="F28" s="715"/>
      <c r="G28" s="718"/>
      <c r="H28" s="51" t="s">
        <v>150</v>
      </c>
      <c r="I28" s="51" t="s">
        <v>127</v>
      </c>
      <c r="J28" s="52" t="s">
        <v>151</v>
      </c>
      <c r="K28" s="51" t="s">
        <v>133</v>
      </c>
      <c r="L28" s="722"/>
      <c r="M28" s="721"/>
    </row>
    <row r="29" spans="6:19">
      <c r="F29" s="729">
        <v>44677</v>
      </c>
      <c r="G29" s="726" t="s">
        <v>164</v>
      </c>
      <c r="H29" s="11" t="s">
        <v>165</v>
      </c>
      <c r="I29" s="11" t="s">
        <v>99</v>
      </c>
      <c r="J29" s="12" t="s">
        <v>129</v>
      </c>
      <c r="K29" s="11" t="s">
        <v>19</v>
      </c>
      <c r="L29" s="726" t="s">
        <v>119</v>
      </c>
      <c r="M29" s="728" t="s">
        <v>182</v>
      </c>
    </row>
    <row r="30" spans="6:19">
      <c r="F30" s="714"/>
      <c r="G30" s="724"/>
      <c r="H30" s="1" t="s">
        <v>166</v>
      </c>
      <c r="I30" s="1" t="s">
        <v>99</v>
      </c>
      <c r="J30" s="10" t="s">
        <v>129</v>
      </c>
      <c r="K30" s="1" t="s">
        <v>90</v>
      </c>
      <c r="L30" s="724"/>
      <c r="M30" s="720"/>
      <c r="Q30" t="s">
        <v>268</v>
      </c>
      <c r="R30" t="s">
        <v>269</v>
      </c>
      <c r="S30" t="s">
        <v>270</v>
      </c>
    </row>
    <row r="31" spans="6:19">
      <c r="F31" s="714"/>
      <c r="G31" s="724"/>
      <c r="H31" s="1" t="s">
        <v>167</v>
      </c>
      <c r="I31" s="1" t="s">
        <v>99</v>
      </c>
      <c r="J31" s="10" t="s">
        <v>103</v>
      </c>
      <c r="K31" s="1" t="s">
        <v>168</v>
      </c>
      <c r="L31" s="724"/>
      <c r="M31" s="720"/>
      <c r="Q31" t="s">
        <v>99</v>
      </c>
      <c r="R31" t="s">
        <v>266</v>
      </c>
      <c r="S31" t="s">
        <v>267</v>
      </c>
    </row>
    <row r="32" spans="6:19">
      <c r="F32" s="714"/>
      <c r="G32" s="724"/>
      <c r="H32" s="1" t="s">
        <v>169</v>
      </c>
      <c r="I32" s="1" t="s">
        <v>99</v>
      </c>
      <c r="J32" s="10" t="s">
        <v>103</v>
      </c>
      <c r="K32" s="1" t="s">
        <v>109</v>
      </c>
      <c r="L32" s="724"/>
      <c r="M32" s="720"/>
    </row>
    <row r="33" spans="6:13">
      <c r="F33" s="714"/>
      <c r="G33" s="724"/>
      <c r="H33" s="1" t="s">
        <v>170</v>
      </c>
      <c r="I33" s="1" t="s">
        <v>99</v>
      </c>
      <c r="J33" s="10" t="s">
        <v>103</v>
      </c>
      <c r="K33" s="1" t="s">
        <v>171</v>
      </c>
      <c r="L33" s="724"/>
      <c r="M33" s="720"/>
    </row>
    <row r="34" spans="6:13">
      <c r="F34" s="714"/>
      <c r="G34" s="724"/>
      <c r="H34" s="1" t="s">
        <v>172</v>
      </c>
      <c r="I34" s="1" t="s">
        <v>99</v>
      </c>
      <c r="J34" s="10" t="s">
        <v>103</v>
      </c>
      <c r="K34" s="1" t="s">
        <v>19</v>
      </c>
      <c r="L34" s="724"/>
      <c r="M34" s="720"/>
    </row>
    <row r="35" spans="6:13">
      <c r="F35" s="714"/>
      <c r="G35" s="724"/>
      <c r="H35" s="1" t="s">
        <v>173</v>
      </c>
      <c r="I35" s="1" t="s">
        <v>99</v>
      </c>
      <c r="J35" s="10" t="s">
        <v>103</v>
      </c>
      <c r="K35" s="1" t="s">
        <v>19</v>
      </c>
      <c r="L35" s="724"/>
      <c r="M35" s="720"/>
    </row>
    <row r="36" spans="6:13">
      <c r="F36" s="714"/>
      <c r="G36" s="724"/>
      <c r="H36" s="1" t="s">
        <v>177</v>
      </c>
      <c r="I36" s="1" t="s">
        <v>99</v>
      </c>
      <c r="J36" s="10" t="s">
        <v>103</v>
      </c>
      <c r="K36" s="1" t="s">
        <v>178</v>
      </c>
      <c r="L36" s="724"/>
      <c r="M36" s="720"/>
    </row>
    <row r="37" spans="6:13">
      <c r="F37" s="714"/>
      <c r="G37" s="724"/>
      <c r="H37" s="1" t="s">
        <v>179</v>
      </c>
      <c r="I37" s="1" t="s">
        <v>99</v>
      </c>
      <c r="J37" s="10" t="s">
        <v>103</v>
      </c>
      <c r="K37" s="1" t="s">
        <v>178</v>
      </c>
      <c r="L37" s="724"/>
      <c r="M37" s="720"/>
    </row>
    <row r="38" spans="6:13" ht="15.75" thickBot="1">
      <c r="F38" s="730"/>
      <c r="G38" s="725"/>
      <c r="H38" s="15" t="s">
        <v>180</v>
      </c>
      <c r="I38" s="15" t="s">
        <v>99</v>
      </c>
      <c r="J38" s="78" t="s">
        <v>103</v>
      </c>
      <c r="K38" s="15" t="s">
        <v>19</v>
      </c>
      <c r="L38" s="725"/>
      <c r="M38" s="731"/>
    </row>
    <row r="39" spans="6:13" ht="14.45" customHeight="1">
      <c r="F39" s="665">
        <v>44679</v>
      </c>
      <c r="G39" s="735" t="s">
        <v>164</v>
      </c>
      <c r="H39" s="6" t="s">
        <v>262</v>
      </c>
      <c r="I39" s="6" t="s">
        <v>99</v>
      </c>
      <c r="J39" s="77" t="s">
        <v>103</v>
      </c>
      <c r="K39" s="6" t="s">
        <v>171</v>
      </c>
      <c r="L39" s="736" t="s">
        <v>119</v>
      </c>
      <c r="M39" s="733" t="s">
        <v>182</v>
      </c>
    </row>
    <row r="40" spans="6:13">
      <c r="F40" s="666"/>
      <c r="G40" s="675"/>
      <c r="H40" s="29" t="s">
        <v>263</v>
      </c>
      <c r="I40" s="29" t="s">
        <v>99</v>
      </c>
      <c r="J40" s="76" t="s">
        <v>103</v>
      </c>
      <c r="K40" s="29" t="s">
        <v>264</v>
      </c>
      <c r="L40" s="737"/>
      <c r="M40" s="734"/>
    </row>
    <row r="41" spans="6:13">
      <c r="F41" s="666"/>
      <c r="G41" s="675"/>
      <c r="H41" s="29" t="s">
        <v>265</v>
      </c>
      <c r="I41" s="29" t="s">
        <v>99</v>
      </c>
      <c r="J41" s="76" t="s">
        <v>111</v>
      </c>
      <c r="K41" s="29" t="s">
        <v>178</v>
      </c>
      <c r="L41" s="737"/>
      <c r="M41" s="734"/>
    </row>
    <row r="42" spans="6:13">
      <c r="F42" s="666"/>
      <c r="G42" s="675"/>
      <c r="H42" s="29" t="s">
        <v>271</v>
      </c>
      <c r="I42" s="29" t="s">
        <v>99</v>
      </c>
      <c r="J42" s="76" t="s">
        <v>103</v>
      </c>
      <c r="K42" s="29" t="s">
        <v>215</v>
      </c>
      <c r="L42" s="737"/>
      <c r="M42" s="734"/>
    </row>
    <row r="43" spans="6:13">
      <c r="F43" s="666"/>
      <c r="G43" s="675"/>
      <c r="H43" s="29" t="s">
        <v>272</v>
      </c>
      <c r="I43" s="29" t="s">
        <v>99</v>
      </c>
      <c r="J43" s="76" t="s">
        <v>103</v>
      </c>
      <c r="K43" s="29" t="s">
        <v>178</v>
      </c>
      <c r="L43" s="737"/>
      <c r="M43" s="734"/>
    </row>
    <row r="44" spans="6:13">
      <c r="F44" s="666"/>
      <c r="G44" s="675"/>
      <c r="H44" s="29" t="s">
        <v>273</v>
      </c>
      <c r="I44" s="29" t="s">
        <v>99</v>
      </c>
      <c r="J44" s="76" t="s">
        <v>103</v>
      </c>
      <c r="K44" s="29" t="s">
        <v>275</v>
      </c>
      <c r="L44" s="737"/>
      <c r="M44" s="734"/>
    </row>
    <row r="45" spans="6:13">
      <c r="F45" s="666"/>
      <c r="G45" s="675"/>
      <c r="H45" s="29" t="s">
        <v>276</v>
      </c>
      <c r="I45" s="29" t="s">
        <v>99</v>
      </c>
      <c r="J45" s="76" t="s">
        <v>103</v>
      </c>
      <c r="K45" s="29" t="s">
        <v>275</v>
      </c>
      <c r="L45" s="737"/>
      <c r="M45" s="734"/>
    </row>
    <row r="46" spans="6:13">
      <c r="F46" s="666"/>
      <c r="G46" s="675"/>
      <c r="H46" s="29" t="s">
        <v>277</v>
      </c>
      <c r="I46" s="29" t="s">
        <v>99</v>
      </c>
      <c r="J46" s="76" t="s">
        <v>103</v>
      </c>
      <c r="K46" s="29" t="s">
        <v>178</v>
      </c>
      <c r="L46" s="737"/>
      <c r="M46" s="734"/>
    </row>
    <row r="47" spans="6:13">
      <c r="F47" s="666"/>
      <c r="G47" s="675"/>
      <c r="H47" s="29" t="s">
        <v>278</v>
      </c>
      <c r="I47" s="29" t="s">
        <v>99</v>
      </c>
      <c r="J47" s="76" t="s">
        <v>103</v>
      </c>
      <c r="K47" s="29" t="s">
        <v>178</v>
      </c>
      <c r="L47" s="737"/>
      <c r="M47" s="734"/>
    </row>
    <row r="48" spans="6:13">
      <c r="F48" s="666"/>
      <c r="G48" s="675"/>
      <c r="H48" s="29" t="s">
        <v>279</v>
      </c>
      <c r="I48" s="29" t="s">
        <v>99</v>
      </c>
      <c r="J48" s="76" t="s">
        <v>103</v>
      </c>
      <c r="K48" s="29" t="s">
        <v>171</v>
      </c>
      <c r="L48" s="737"/>
      <c r="M48" s="734"/>
    </row>
    <row r="49" spans="6:18" ht="15.75" thickBot="1">
      <c r="F49" s="666"/>
      <c r="G49" s="675"/>
      <c r="H49" s="29" t="s">
        <v>280</v>
      </c>
      <c r="I49" s="29" t="s">
        <v>99</v>
      </c>
      <c r="J49" s="76" t="s">
        <v>103</v>
      </c>
      <c r="K49" s="29" t="s">
        <v>19</v>
      </c>
      <c r="L49" s="737"/>
      <c r="M49" s="734"/>
    </row>
    <row r="50" spans="6:18">
      <c r="F50" s="658">
        <v>44679</v>
      </c>
      <c r="G50" s="726" t="s">
        <v>97</v>
      </c>
      <c r="H50" s="11" t="s">
        <v>287</v>
      </c>
      <c r="I50" s="11" t="s">
        <v>99</v>
      </c>
      <c r="J50" s="12" t="s">
        <v>103</v>
      </c>
      <c r="K50" s="11" t="s">
        <v>104</v>
      </c>
      <c r="L50" s="726" t="s">
        <v>181</v>
      </c>
      <c r="M50" s="728" t="s">
        <v>309</v>
      </c>
    </row>
    <row r="51" spans="6:18">
      <c r="F51" s="659"/>
      <c r="G51" s="724"/>
      <c r="H51" s="1" t="s">
        <v>291</v>
      </c>
      <c r="I51" s="1" t="s">
        <v>99</v>
      </c>
      <c r="J51" s="10" t="s">
        <v>103</v>
      </c>
      <c r="K51" s="1" t="s">
        <v>292</v>
      </c>
      <c r="L51" s="724"/>
      <c r="M51" s="720"/>
      <c r="N51" t="s">
        <v>293</v>
      </c>
      <c r="R51" s="82" t="s">
        <v>294</v>
      </c>
    </row>
    <row r="52" spans="6:18">
      <c r="F52" s="659"/>
      <c r="G52" s="724"/>
      <c r="H52" s="1" t="s">
        <v>295</v>
      </c>
      <c r="I52" s="1" t="s">
        <v>99</v>
      </c>
      <c r="J52" s="10" t="s">
        <v>103</v>
      </c>
      <c r="K52" s="1" t="s">
        <v>104</v>
      </c>
      <c r="L52" s="724"/>
      <c r="M52" s="720"/>
    </row>
    <row r="53" spans="6:18">
      <c r="F53" s="659"/>
      <c r="G53" s="724"/>
      <c r="H53" s="1" t="s">
        <v>296</v>
      </c>
      <c r="I53" s="1" t="s">
        <v>99</v>
      </c>
      <c r="J53" s="10" t="s">
        <v>103</v>
      </c>
      <c r="K53" s="1" t="s">
        <v>104</v>
      </c>
      <c r="L53" s="724"/>
      <c r="M53" s="720"/>
    </row>
    <row r="54" spans="6:18">
      <c r="F54" s="659"/>
      <c r="G54" s="724"/>
      <c r="H54" s="1" t="s">
        <v>297</v>
      </c>
      <c r="I54" s="1" t="s">
        <v>99</v>
      </c>
      <c r="J54" s="10" t="s">
        <v>103</v>
      </c>
      <c r="K54" s="1" t="s">
        <v>27</v>
      </c>
      <c r="L54" s="724"/>
      <c r="M54" s="720"/>
      <c r="N54" t="s">
        <v>298</v>
      </c>
    </row>
    <row r="55" spans="6:18">
      <c r="F55" s="659"/>
      <c r="G55" s="724"/>
      <c r="H55" s="1" t="s">
        <v>301</v>
      </c>
      <c r="I55" s="1" t="s">
        <v>99</v>
      </c>
      <c r="J55" s="10" t="s">
        <v>103</v>
      </c>
      <c r="K55" s="1" t="s">
        <v>24</v>
      </c>
      <c r="L55" s="724"/>
      <c r="M55" s="720"/>
    </row>
    <row r="56" spans="6:18">
      <c r="F56" s="659"/>
      <c r="G56" s="724"/>
      <c r="H56" s="1" t="s">
        <v>302</v>
      </c>
      <c r="I56" s="1" t="s">
        <v>99</v>
      </c>
      <c r="J56" s="10" t="s">
        <v>304</v>
      </c>
      <c r="K56" s="1" t="s">
        <v>215</v>
      </c>
      <c r="L56" s="724"/>
      <c r="M56" s="720"/>
      <c r="N56" t="s">
        <v>303</v>
      </c>
    </row>
    <row r="57" spans="6:18">
      <c r="F57" s="659"/>
      <c r="G57" s="724"/>
      <c r="H57" s="1" t="s">
        <v>305</v>
      </c>
      <c r="I57" s="1" t="s">
        <v>99</v>
      </c>
      <c r="J57" s="10" t="s">
        <v>103</v>
      </c>
      <c r="K57" s="1" t="s">
        <v>104</v>
      </c>
      <c r="L57" s="724"/>
      <c r="M57" s="720"/>
    </row>
    <row r="58" spans="6:18">
      <c r="F58" s="659"/>
      <c r="G58" s="724"/>
      <c r="H58" s="1" t="s">
        <v>306</v>
      </c>
      <c r="I58" s="1" t="s">
        <v>99</v>
      </c>
      <c r="J58" s="10" t="s">
        <v>103</v>
      </c>
      <c r="K58" s="1" t="s">
        <v>104</v>
      </c>
      <c r="L58" s="724"/>
      <c r="M58" s="720"/>
    </row>
    <row r="59" spans="6:18">
      <c r="F59" s="659"/>
      <c r="G59" s="724"/>
      <c r="H59" s="1" t="s">
        <v>307</v>
      </c>
      <c r="I59" s="1" t="s">
        <v>99</v>
      </c>
      <c r="J59" s="10" t="s">
        <v>103</v>
      </c>
      <c r="K59" s="1" t="s">
        <v>308</v>
      </c>
      <c r="L59" s="724"/>
      <c r="M59" s="720"/>
    </row>
    <row r="60" spans="6:18" ht="15.75" thickBot="1">
      <c r="F60" s="732"/>
      <c r="G60" s="727"/>
      <c r="H60" s="51"/>
      <c r="I60" s="51"/>
      <c r="J60" s="51"/>
      <c r="K60" s="51"/>
      <c r="L60" s="727"/>
      <c r="M60" s="721"/>
    </row>
    <row r="61" spans="6:18">
      <c r="F61" s="665">
        <v>44692</v>
      </c>
      <c r="G61" s="665" t="s">
        <v>627</v>
      </c>
      <c r="H61" s="11" t="s">
        <v>512</v>
      </c>
      <c r="I61" s="11" t="s">
        <v>628</v>
      </c>
      <c r="J61" s="12" t="s">
        <v>103</v>
      </c>
      <c r="K61" s="11" t="s">
        <v>143</v>
      </c>
      <c r="L61" s="726" t="s">
        <v>119</v>
      </c>
      <c r="M61" s="728" t="s">
        <v>182</v>
      </c>
    </row>
    <row r="62" spans="6:18">
      <c r="F62" s="666"/>
      <c r="G62" s="666"/>
      <c r="H62" s="1" t="s">
        <v>170</v>
      </c>
      <c r="I62" s="1" t="s">
        <v>628</v>
      </c>
      <c r="J62" s="10" t="s">
        <v>629</v>
      </c>
      <c r="K62" s="1" t="s">
        <v>630</v>
      </c>
      <c r="L62" s="724"/>
      <c r="M62" s="720"/>
    </row>
    <row r="63" spans="6:18">
      <c r="F63" s="666"/>
      <c r="G63" s="666"/>
      <c r="H63" s="1" t="s">
        <v>263</v>
      </c>
      <c r="I63" s="1" t="s">
        <v>628</v>
      </c>
      <c r="J63" s="10" t="s">
        <v>129</v>
      </c>
      <c r="K63" s="1" t="s">
        <v>133</v>
      </c>
      <c r="L63" s="724"/>
      <c r="M63" s="720"/>
    </row>
    <row r="64" spans="6:18">
      <c r="F64" s="666"/>
      <c r="G64" s="666"/>
      <c r="H64" s="1" t="s">
        <v>278</v>
      </c>
      <c r="I64" s="1" t="s">
        <v>628</v>
      </c>
      <c r="J64" s="10" t="s">
        <v>129</v>
      </c>
      <c r="K64" s="1" t="s">
        <v>140</v>
      </c>
      <c r="L64" s="724"/>
      <c r="M64" s="720"/>
    </row>
    <row r="65" spans="4:14">
      <c r="F65" s="666"/>
      <c r="G65" s="666"/>
      <c r="H65" s="1" t="s">
        <v>631</v>
      </c>
      <c r="I65" s="1" t="s">
        <v>628</v>
      </c>
      <c r="J65" s="10" t="s">
        <v>103</v>
      </c>
      <c r="K65" s="1" t="s">
        <v>143</v>
      </c>
      <c r="L65" s="724"/>
      <c r="M65" s="720"/>
    </row>
    <row r="66" spans="4:14">
      <c r="F66" s="666"/>
      <c r="G66" s="666"/>
      <c r="H66" s="1" t="s">
        <v>632</v>
      </c>
      <c r="I66" s="1" t="s">
        <v>628</v>
      </c>
      <c r="J66" s="10" t="s">
        <v>103</v>
      </c>
      <c r="K66" s="1" t="s">
        <v>133</v>
      </c>
      <c r="L66" s="724"/>
      <c r="M66" s="720"/>
    </row>
    <row r="67" spans="4:14">
      <c r="D67" t="s">
        <v>634</v>
      </c>
      <c r="F67" s="666"/>
      <c r="G67" s="666"/>
      <c r="H67" s="1" t="s">
        <v>633</v>
      </c>
      <c r="I67" s="1" t="s">
        <v>628</v>
      </c>
      <c r="J67" s="10" t="s">
        <v>103</v>
      </c>
      <c r="K67" s="1" t="s">
        <v>130</v>
      </c>
      <c r="L67" s="724"/>
      <c r="M67" s="720"/>
    </row>
    <row r="68" spans="4:14">
      <c r="D68" t="s">
        <v>635</v>
      </c>
      <c r="F68" s="666"/>
      <c r="G68" s="666"/>
      <c r="H68" s="1" t="s">
        <v>636</v>
      </c>
      <c r="I68" s="1" t="s">
        <v>628</v>
      </c>
      <c r="J68" s="10" t="s">
        <v>103</v>
      </c>
      <c r="K68" s="1" t="s">
        <v>130</v>
      </c>
      <c r="L68" s="724"/>
      <c r="M68" s="720"/>
    </row>
    <row r="69" spans="4:14" ht="15.75" thickBot="1">
      <c r="F69" s="666"/>
      <c r="G69" s="666"/>
      <c r="H69" s="51" t="s">
        <v>637</v>
      </c>
      <c r="I69" s="51" t="s">
        <v>628</v>
      </c>
      <c r="J69" s="52" t="s">
        <v>103</v>
      </c>
      <c r="K69" s="51" t="s">
        <v>130</v>
      </c>
      <c r="L69" s="727"/>
      <c r="M69" s="721"/>
    </row>
    <row r="70" spans="4:14">
      <c r="F70" s="658">
        <v>44692</v>
      </c>
      <c r="G70" s="739" t="s">
        <v>126</v>
      </c>
      <c r="H70" s="11" t="s">
        <v>638</v>
      </c>
      <c r="I70" s="11" t="s">
        <v>628</v>
      </c>
      <c r="J70" s="12" t="s">
        <v>103</v>
      </c>
      <c r="K70" s="11" t="s">
        <v>639</v>
      </c>
      <c r="L70" s="739" t="s">
        <v>119</v>
      </c>
      <c r="M70" s="738" t="s">
        <v>182</v>
      </c>
    </row>
    <row r="71" spans="4:14">
      <c r="F71" s="659"/>
      <c r="G71" s="724"/>
      <c r="H71" s="1" t="s">
        <v>60</v>
      </c>
      <c r="I71" s="1" t="s">
        <v>628</v>
      </c>
      <c r="J71" s="10" t="s">
        <v>103</v>
      </c>
      <c r="K71" s="1" t="s">
        <v>140</v>
      </c>
      <c r="L71" s="724"/>
      <c r="M71" s="720"/>
    </row>
    <row r="72" spans="4:14">
      <c r="F72" s="659"/>
      <c r="G72" s="724"/>
      <c r="H72" s="1" t="s">
        <v>302</v>
      </c>
      <c r="I72" s="1" t="s">
        <v>628</v>
      </c>
      <c r="J72" s="10" t="s">
        <v>103</v>
      </c>
      <c r="K72" s="1" t="s">
        <v>133</v>
      </c>
      <c r="L72" s="724"/>
      <c r="M72" s="720"/>
    </row>
    <row r="73" spans="4:14">
      <c r="F73" s="659"/>
      <c r="G73" s="724"/>
      <c r="H73" s="1" t="s">
        <v>649</v>
      </c>
      <c r="I73" s="1" t="s">
        <v>628</v>
      </c>
      <c r="J73" s="10" t="s">
        <v>103</v>
      </c>
      <c r="K73" s="183" t="s">
        <v>650</v>
      </c>
      <c r="L73" s="724"/>
      <c r="M73" s="720"/>
    </row>
    <row r="74" spans="4:14">
      <c r="F74" s="659"/>
      <c r="G74" s="724"/>
      <c r="H74" s="1" t="s">
        <v>651</v>
      </c>
      <c r="I74" s="1" t="s">
        <v>628</v>
      </c>
      <c r="J74" s="10" t="s">
        <v>103</v>
      </c>
      <c r="K74" s="1" t="s">
        <v>140</v>
      </c>
      <c r="L74" s="724"/>
      <c r="M74" s="720"/>
    </row>
    <row r="75" spans="4:14">
      <c r="F75" s="659"/>
      <c r="G75" s="724"/>
      <c r="H75" s="1" t="s">
        <v>652</v>
      </c>
      <c r="I75" s="1" t="s">
        <v>628</v>
      </c>
      <c r="J75" s="10" t="s">
        <v>103</v>
      </c>
      <c r="K75" s="1" t="s">
        <v>421</v>
      </c>
      <c r="L75" s="724"/>
      <c r="M75" s="720"/>
    </row>
    <row r="76" spans="4:14">
      <c r="D76" t="s">
        <v>634</v>
      </c>
      <c r="F76" s="659"/>
      <c r="G76" s="724"/>
      <c r="H76" s="1" t="s">
        <v>653</v>
      </c>
      <c r="I76" s="1" t="s">
        <v>628</v>
      </c>
      <c r="J76" s="10" t="s">
        <v>103</v>
      </c>
      <c r="K76" s="1" t="s">
        <v>421</v>
      </c>
      <c r="L76" s="724"/>
      <c r="M76" s="720"/>
    </row>
    <row r="77" spans="4:14">
      <c r="D77" t="s">
        <v>635</v>
      </c>
      <c r="F77" s="659"/>
      <c r="G77" s="724"/>
      <c r="H77" s="1" t="s">
        <v>654</v>
      </c>
      <c r="I77" s="1" t="s">
        <v>628</v>
      </c>
      <c r="J77" s="10" t="s">
        <v>103</v>
      </c>
      <c r="K77" s="1" t="s">
        <v>130</v>
      </c>
      <c r="L77" s="724"/>
      <c r="M77" s="720"/>
    </row>
    <row r="78" spans="4:14">
      <c r="F78" s="659"/>
      <c r="G78" s="724"/>
      <c r="H78" s="1" t="s">
        <v>655</v>
      </c>
      <c r="I78" s="1" t="s">
        <v>628</v>
      </c>
      <c r="J78" s="10" t="s">
        <v>103</v>
      </c>
      <c r="K78" s="1" t="s">
        <v>130</v>
      </c>
      <c r="L78" s="724"/>
      <c r="M78" s="720"/>
    </row>
    <row r="79" spans="4:14" ht="15.75" thickBot="1">
      <c r="F79" s="732"/>
      <c r="G79" s="727"/>
      <c r="H79" s="51" t="s">
        <v>656</v>
      </c>
      <c r="I79" s="51" t="s">
        <v>628</v>
      </c>
      <c r="J79" s="52" t="s">
        <v>103</v>
      </c>
      <c r="K79" s="51" t="s">
        <v>130</v>
      </c>
      <c r="L79" s="727"/>
      <c r="M79" s="721"/>
    </row>
    <row r="80" spans="4:14" ht="28.9" customHeight="1">
      <c r="F80" s="658">
        <v>44701</v>
      </c>
      <c r="G80" s="726" t="s">
        <v>815</v>
      </c>
      <c r="H80" s="11" t="s">
        <v>817</v>
      </c>
      <c r="I80" s="11" t="s">
        <v>816</v>
      </c>
      <c r="J80" s="12" t="s">
        <v>820</v>
      </c>
      <c r="K80" s="11" t="s">
        <v>140</v>
      </c>
      <c r="L80" s="726" t="s">
        <v>181</v>
      </c>
      <c r="M80" s="728" t="s">
        <v>846</v>
      </c>
      <c r="N80" t="s">
        <v>819</v>
      </c>
    </row>
    <row r="81" spans="6:14">
      <c r="F81" s="659"/>
      <c r="G81" s="724"/>
      <c r="H81" s="1" t="s">
        <v>821</v>
      </c>
      <c r="I81" s="1" t="s">
        <v>816</v>
      </c>
      <c r="J81" s="10" t="s">
        <v>822</v>
      </c>
      <c r="K81" s="1" t="s">
        <v>140</v>
      </c>
      <c r="L81" s="724"/>
      <c r="M81" s="720"/>
    </row>
    <row r="82" spans="6:14">
      <c r="F82" s="659"/>
      <c r="G82" s="724"/>
      <c r="H82" s="1" t="s">
        <v>378</v>
      </c>
      <c r="I82" s="1" t="s">
        <v>816</v>
      </c>
      <c r="J82" s="10" t="s">
        <v>129</v>
      </c>
      <c r="K82" s="183" t="s">
        <v>650</v>
      </c>
      <c r="L82" s="724"/>
      <c r="M82" s="720"/>
    </row>
    <row r="83" spans="6:14">
      <c r="F83" s="659"/>
      <c r="G83" s="724"/>
      <c r="H83" s="1" t="s">
        <v>823</v>
      </c>
      <c r="I83" s="1" t="s">
        <v>816</v>
      </c>
      <c r="J83" s="10" t="s">
        <v>129</v>
      </c>
      <c r="K83" s="183" t="s">
        <v>650</v>
      </c>
      <c r="L83" s="724"/>
      <c r="M83" s="720"/>
    </row>
    <row r="84" spans="6:14">
      <c r="F84" s="659"/>
      <c r="G84" s="724"/>
      <c r="H84" s="1" t="s">
        <v>142</v>
      </c>
      <c r="I84" s="1" t="s">
        <v>816</v>
      </c>
      <c r="J84" s="10" t="s">
        <v>129</v>
      </c>
      <c r="K84" s="210" t="s">
        <v>140</v>
      </c>
      <c r="L84" s="724"/>
      <c r="M84" s="720"/>
    </row>
    <row r="85" spans="6:14">
      <c r="F85" s="659"/>
      <c r="G85" s="724"/>
      <c r="H85" s="1" t="s">
        <v>826</v>
      </c>
      <c r="I85" s="1" t="s">
        <v>816</v>
      </c>
      <c r="J85" s="10" t="s">
        <v>129</v>
      </c>
      <c r="K85" s="1" t="s">
        <v>827</v>
      </c>
      <c r="L85" s="724"/>
      <c r="M85" s="720"/>
      <c r="N85" t="s">
        <v>828</v>
      </c>
    </row>
    <row r="86" spans="6:14">
      <c r="F86" s="659"/>
      <c r="G86" s="724"/>
      <c r="H86" s="1" t="s">
        <v>144</v>
      </c>
      <c r="I86" s="1" t="s">
        <v>816</v>
      </c>
      <c r="J86" s="10" t="s">
        <v>129</v>
      </c>
      <c r="K86" s="1" t="s">
        <v>140</v>
      </c>
      <c r="L86" s="724"/>
      <c r="M86" s="720"/>
    </row>
    <row r="87" spans="6:14" ht="30">
      <c r="F87" s="659"/>
      <c r="G87" s="724"/>
      <c r="H87" s="1" t="s">
        <v>147</v>
      </c>
      <c r="I87" s="1" t="s">
        <v>816</v>
      </c>
      <c r="J87" s="10" t="s">
        <v>829</v>
      </c>
      <c r="K87" s="1" t="s">
        <v>830</v>
      </c>
      <c r="L87" s="724"/>
      <c r="M87" s="720"/>
    </row>
    <row r="88" spans="6:14">
      <c r="F88" s="659"/>
      <c r="G88" s="724"/>
      <c r="H88" s="1" t="s">
        <v>834</v>
      </c>
      <c r="I88" s="1" t="s">
        <v>816</v>
      </c>
      <c r="J88" s="10" t="s">
        <v>836</v>
      </c>
      <c r="K88" s="1" t="s">
        <v>835</v>
      </c>
      <c r="L88" s="724"/>
      <c r="M88" s="720"/>
    </row>
    <row r="89" spans="6:14" ht="86.45" customHeight="1">
      <c r="F89" s="659"/>
      <c r="G89" s="724"/>
      <c r="H89" s="1" t="s">
        <v>837</v>
      </c>
      <c r="I89" s="1" t="s">
        <v>816</v>
      </c>
      <c r="J89" s="10" t="s">
        <v>838</v>
      </c>
      <c r="K89" s="1" t="s">
        <v>143</v>
      </c>
      <c r="L89" s="724"/>
      <c r="M89" s="720"/>
    </row>
    <row r="90" spans="6:14" ht="15.75" thickBot="1">
      <c r="F90" s="732"/>
      <c r="G90" s="727"/>
      <c r="H90" s="51" t="s">
        <v>845</v>
      </c>
      <c r="I90" s="51" t="s">
        <v>816</v>
      </c>
      <c r="J90" s="52" t="s">
        <v>103</v>
      </c>
      <c r="K90" s="212" t="s">
        <v>559</v>
      </c>
      <c r="L90" s="727"/>
      <c r="M90" s="721"/>
    </row>
    <row r="91" spans="6:14">
      <c r="F91" s="658">
        <v>44702</v>
      </c>
      <c r="G91" s="726" t="s">
        <v>627</v>
      </c>
      <c r="H91" s="11" t="s">
        <v>821</v>
      </c>
      <c r="I91" s="11" t="s">
        <v>847</v>
      </c>
      <c r="J91" s="12" t="s">
        <v>129</v>
      </c>
      <c r="K91" s="11" t="s">
        <v>178</v>
      </c>
      <c r="L91" s="726"/>
      <c r="M91" s="728" t="s">
        <v>872</v>
      </c>
      <c r="N91" t="s">
        <v>848</v>
      </c>
    </row>
    <row r="92" spans="6:14">
      <c r="F92" s="659"/>
      <c r="G92" s="724"/>
      <c r="H92" s="1" t="s">
        <v>378</v>
      </c>
      <c r="I92" s="1" t="s">
        <v>847</v>
      </c>
      <c r="J92" s="10" t="s">
        <v>103</v>
      </c>
      <c r="K92" s="1" t="s">
        <v>849</v>
      </c>
      <c r="L92" s="724"/>
      <c r="M92" s="720"/>
    </row>
    <row r="93" spans="6:14">
      <c r="F93" s="659"/>
      <c r="G93" s="724"/>
      <c r="H93" s="1" t="s">
        <v>850</v>
      </c>
      <c r="I93" s="1" t="s">
        <v>847</v>
      </c>
      <c r="J93" s="10" t="s">
        <v>103</v>
      </c>
      <c r="K93" s="1" t="s">
        <v>308</v>
      </c>
      <c r="L93" s="724"/>
      <c r="M93" s="720"/>
    </row>
    <row r="94" spans="6:14">
      <c r="F94" s="659"/>
      <c r="G94" s="724"/>
      <c r="H94" s="1" t="s">
        <v>823</v>
      </c>
      <c r="I94" s="1" t="s">
        <v>847</v>
      </c>
      <c r="J94" s="10" t="s">
        <v>103</v>
      </c>
      <c r="K94" s="1" t="s">
        <v>851</v>
      </c>
      <c r="L94" s="724"/>
      <c r="M94" s="720"/>
    </row>
    <row r="95" spans="6:14">
      <c r="F95" s="659"/>
      <c r="G95" s="724"/>
      <c r="H95" s="1" t="s">
        <v>834</v>
      </c>
      <c r="I95" s="1" t="s">
        <v>847</v>
      </c>
      <c r="J95" s="10" t="s">
        <v>304</v>
      </c>
      <c r="K95" s="1" t="s">
        <v>275</v>
      </c>
      <c r="L95" s="724"/>
      <c r="M95" s="720"/>
      <c r="N95" t="s">
        <v>852</v>
      </c>
    </row>
    <row r="96" spans="6:14">
      <c r="F96" s="659"/>
      <c r="G96" s="724"/>
      <c r="H96" s="1" t="s">
        <v>855</v>
      </c>
      <c r="I96" s="1" t="s">
        <v>847</v>
      </c>
      <c r="J96" s="10" t="s">
        <v>103</v>
      </c>
      <c r="K96" s="1" t="s">
        <v>171</v>
      </c>
      <c r="L96" s="724"/>
      <c r="M96" s="720"/>
    </row>
    <row r="97" spans="6:14" ht="45">
      <c r="F97" s="659"/>
      <c r="G97" s="724"/>
      <c r="H97" s="1" t="s">
        <v>150</v>
      </c>
      <c r="I97" s="1" t="s">
        <v>847</v>
      </c>
      <c r="J97" s="10" t="s">
        <v>856</v>
      </c>
      <c r="K97" s="1" t="s">
        <v>857</v>
      </c>
      <c r="L97" s="724"/>
      <c r="M97" s="720"/>
      <c r="N97" t="s">
        <v>858</v>
      </c>
    </row>
    <row r="98" spans="6:14">
      <c r="F98" s="659"/>
      <c r="G98" s="724"/>
      <c r="H98" s="1" t="s">
        <v>859</v>
      </c>
      <c r="I98" s="1" t="s">
        <v>847</v>
      </c>
      <c r="J98" s="10" t="s">
        <v>103</v>
      </c>
      <c r="K98" s="1" t="s">
        <v>188</v>
      </c>
      <c r="L98" s="724"/>
      <c r="M98" s="720"/>
    </row>
    <row r="99" spans="6:14">
      <c r="F99" s="659"/>
      <c r="G99" s="724"/>
      <c r="H99" s="1" t="s">
        <v>860</v>
      </c>
      <c r="I99" s="1" t="s">
        <v>847</v>
      </c>
      <c r="J99" s="1" t="s">
        <v>863</v>
      </c>
      <c r="K99" s="1" t="s">
        <v>862</v>
      </c>
      <c r="L99" s="724"/>
      <c r="M99" s="720"/>
    </row>
    <row r="100" spans="6:14">
      <c r="F100" s="659"/>
      <c r="G100" s="724"/>
      <c r="H100" s="1" t="s">
        <v>864</v>
      </c>
      <c r="I100" s="1" t="s">
        <v>847</v>
      </c>
      <c r="J100" s="1" t="s">
        <v>866</v>
      </c>
      <c r="K100" s="1" t="s">
        <v>865</v>
      </c>
      <c r="L100" s="724"/>
      <c r="M100" s="720"/>
    </row>
    <row r="101" spans="6:14" ht="15.75" thickBot="1">
      <c r="F101" s="732"/>
      <c r="G101" s="727"/>
      <c r="H101" s="51" t="s">
        <v>867</v>
      </c>
      <c r="I101" s="51" t="s">
        <v>847</v>
      </c>
      <c r="J101" s="52" t="s">
        <v>103</v>
      </c>
      <c r="K101" s="51" t="s">
        <v>90</v>
      </c>
      <c r="L101" s="727"/>
      <c r="M101" s="721"/>
    </row>
    <row r="102" spans="6:14">
      <c r="F102" s="658">
        <v>44702</v>
      </c>
      <c r="G102" s="726" t="s">
        <v>97</v>
      </c>
      <c r="H102" s="11" t="s">
        <v>102</v>
      </c>
      <c r="I102" s="11" t="s">
        <v>873</v>
      </c>
      <c r="J102" s="12" t="s">
        <v>103</v>
      </c>
      <c r="K102" s="11" t="s">
        <v>308</v>
      </c>
      <c r="L102" s="726" t="s">
        <v>119</v>
      </c>
      <c r="M102" s="728" t="s">
        <v>892</v>
      </c>
    </row>
    <row r="103" spans="6:14">
      <c r="F103" s="659"/>
      <c r="G103" s="724"/>
      <c r="H103" s="1" t="s">
        <v>874</v>
      </c>
      <c r="I103" s="1" t="s">
        <v>873</v>
      </c>
      <c r="J103" s="10" t="s">
        <v>103</v>
      </c>
      <c r="K103" s="1" t="s">
        <v>27</v>
      </c>
      <c r="L103" s="724"/>
      <c r="M103" s="720"/>
    </row>
    <row r="104" spans="6:14">
      <c r="F104" s="659"/>
      <c r="G104" s="724"/>
      <c r="H104" s="1" t="s">
        <v>700</v>
      </c>
      <c r="I104" s="1" t="s">
        <v>873</v>
      </c>
      <c r="J104" s="10" t="s">
        <v>111</v>
      </c>
      <c r="K104" s="1" t="s">
        <v>109</v>
      </c>
      <c r="L104" s="724"/>
      <c r="M104" s="720"/>
    </row>
    <row r="105" spans="6:14">
      <c r="F105" s="659"/>
      <c r="G105" s="724"/>
      <c r="H105" s="1" t="s">
        <v>702</v>
      </c>
      <c r="I105" s="1" t="s">
        <v>873</v>
      </c>
      <c r="J105" s="10" t="s">
        <v>103</v>
      </c>
      <c r="K105" s="1" t="s">
        <v>617</v>
      </c>
      <c r="L105" s="724"/>
      <c r="M105" s="720"/>
    </row>
    <row r="106" spans="6:14">
      <c r="F106" s="659"/>
      <c r="G106" s="724"/>
      <c r="H106" s="1" t="s">
        <v>875</v>
      </c>
      <c r="I106" s="1" t="s">
        <v>873</v>
      </c>
      <c r="J106" s="10" t="s">
        <v>304</v>
      </c>
      <c r="K106" s="1" t="s">
        <v>876</v>
      </c>
      <c r="L106" s="724"/>
      <c r="M106" s="720"/>
      <c r="N106" t="s">
        <v>877</v>
      </c>
    </row>
    <row r="107" spans="6:14">
      <c r="F107" s="659"/>
      <c r="G107" s="724"/>
      <c r="H107" s="1" t="s">
        <v>878</v>
      </c>
      <c r="I107" s="1" t="s">
        <v>873</v>
      </c>
      <c r="J107" s="10" t="s">
        <v>111</v>
      </c>
      <c r="K107" s="1" t="s">
        <v>614</v>
      </c>
      <c r="L107" s="724"/>
      <c r="M107" s="720"/>
    </row>
    <row r="108" spans="6:14">
      <c r="F108" s="659"/>
      <c r="G108" s="724"/>
      <c r="H108" s="1" t="s">
        <v>879</v>
      </c>
      <c r="I108" s="1" t="s">
        <v>873</v>
      </c>
      <c r="J108" s="10" t="s">
        <v>103</v>
      </c>
      <c r="K108" s="1" t="s">
        <v>292</v>
      </c>
      <c r="L108" s="724"/>
      <c r="M108" s="720"/>
    </row>
    <row r="109" spans="6:14" ht="30">
      <c r="F109" s="659"/>
      <c r="G109" s="724"/>
      <c r="H109" s="1" t="s">
        <v>112</v>
      </c>
      <c r="I109" s="1" t="s">
        <v>873</v>
      </c>
      <c r="J109" s="10" t="s">
        <v>880</v>
      </c>
      <c r="K109" s="1" t="s">
        <v>881</v>
      </c>
      <c r="L109" s="724"/>
      <c r="M109" s="720"/>
    </row>
    <row r="110" spans="6:14">
      <c r="F110" s="659"/>
      <c r="G110" s="724"/>
      <c r="H110" s="1" t="s">
        <v>882</v>
      </c>
      <c r="I110" s="1" t="s">
        <v>873</v>
      </c>
      <c r="J110" s="10" t="s">
        <v>103</v>
      </c>
      <c r="K110" s="1" t="s">
        <v>883</v>
      </c>
      <c r="L110" s="724"/>
      <c r="M110" s="720"/>
    </row>
    <row r="111" spans="6:14">
      <c r="F111" s="659"/>
      <c r="G111" s="724"/>
      <c r="H111" s="1" t="s">
        <v>296</v>
      </c>
      <c r="I111" s="1" t="s">
        <v>873</v>
      </c>
      <c r="J111" s="10" t="s">
        <v>103</v>
      </c>
      <c r="K111" s="1" t="s">
        <v>275</v>
      </c>
      <c r="L111" s="724"/>
      <c r="M111" s="720"/>
    </row>
    <row r="112" spans="6:14" ht="15.75" thickBot="1">
      <c r="F112" s="732"/>
      <c r="G112" s="727"/>
      <c r="H112" s="51" t="s">
        <v>301</v>
      </c>
      <c r="I112" s="51" t="s">
        <v>873</v>
      </c>
      <c r="J112" s="52" t="s">
        <v>885</v>
      </c>
      <c r="K112" s="51" t="s">
        <v>24</v>
      </c>
      <c r="L112" s="727"/>
      <c r="M112" s="721"/>
    </row>
    <row r="113" spans="6:13">
      <c r="F113" s="658">
        <v>44702</v>
      </c>
      <c r="G113" s="726" t="s">
        <v>97</v>
      </c>
      <c r="H113" s="11" t="s">
        <v>483</v>
      </c>
      <c r="I113" s="11" t="s">
        <v>873</v>
      </c>
      <c r="J113" s="12" t="s">
        <v>103</v>
      </c>
      <c r="K113" s="11" t="s">
        <v>544</v>
      </c>
      <c r="L113" s="726" t="s">
        <v>119</v>
      </c>
      <c r="M113" s="728" t="s">
        <v>182</v>
      </c>
    </row>
    <row r="114" spans="6:13">
      <c r="F114" s="659"/>
      <c r="G114" s="724"/>
      <c r="H114" s="1" t="s">
        <v>306</v>
      </c>
      <c r="I114" s="1" t="s">
        <v>873</v>
      </c>
      <c r="J114" s="10" t="s">
        <v>103</v>
      </c>
      <c r="K114" s="1" t="s">
        <v>894</v>
      </c>
      <c r="L114" s="724"/>
      <c r="M114" s="720"/>
    </row>
    <row r="115" spans="6:13">
      <c r="F115" s="659"/>
      <c r="G115" s="724"/>
      <c r="H115" s="1" t="s">
        <v>649</v>
      </c>
      <c r="I115" s="1" t="s">
        <v>873</v>
      </c>
      <c r="J115" s="10" t="s">
        <v>103</v>
      </c>
      <c r="K115" s="1" t="s">
        <v>893</v>
      </c>
      <c r="L115" s="724"/>
      <c r="M115" s="720"/>
    </row>
    <row r="116" spans="6:13">
      <c r="F116" s="659"/>
      <c r="G116" s="724"/>
      <c r="H116" s="1" t="s">
        <v>895</v>
      </c>
      <c r="I116" s="1" t="s">
        <v>873</v>
      </c>
      <c r="J116" s="10" t="s">
        <v>103</v>
      </c>
      <c r="K116" s="1" t="s">
        <v>292</v>
      </c>
      <c r="L116" s="724"/>
      <c r="M116" s="720"/>
    </row>
    <row r="117" spans="6:13">
      <c r="F117" s="659"/>
      <c r="G117" s="724"/>
      <c r="H117" s="1" t="s">
        <v>370</v>
      </c>
      <c r="I117" s="1" t="s">
        <v>873</v>
      </c>
      <c r="J117" s="10" t="s">
        <v>103</v>
      </c>
      <c r="K117" s="183" t="s">
        <v>896</v>
      </c>
      <c r="L117" s="724"/>
      <c r="M117" s="720"/>
    </row>
    <row r="118" spans="6:13">
      <c r="F118" s="659"/>
      <c r="G118" s="724"/>
      <c r="H118" s="1" t="s">
        <v>656</v>
      </c>
      <c r="I118" s="1" t="s">
        <v>873</v>
      </c>
      <c r="J118" s="10" t="s">
        <v>103</v>
      </c>
      <c r="K118" s="1" t="s">
        <v>544</v>
      </c>
      <c r="L118" s="724"/>
      <c r="M118" s="720"/>
    </row>
    <row r="119" spans="6:13">
      <c r="F119" s="659"/>
      <c r="G119" s="724"/>
      <c r="H119" s="1" t="s">
        <v>897</v>
      </c>
      <c r="I119" s="1" t="s">
        <v>873</v>
      </c>
      <c r="J119" s="10" t="s">
        <v>103</v>
      </c>
      <c r="K119" s="1" t="s">
        <v>898</v>
      </c>
      <c r="L119" s="724"/>
      <c r="M119" s="720"/>
    </row>
    <row r="120" spans="6:13">
      <c r="F120" s="659"/>
      <c r="G120" s="724"/>
      <c r="H120" s="1" t="s">
        <v>899</v>
      </c>
      <c r="I120" s="1" t="s">
        <v>873</v>
      </c>
      <c r="J120" s="10" t="s">
        <v>103</v>
      </c>
      <c r="K120" s="1" t="s">
        <v>617</v>
      </c>
      <c r="L120" s="724"/>
      <c r="M120" s="720"/>
    </row>
    <row r="121" spans="6:13">
      <c r="F121" s="659"/>
      <c r="G121" s="724"/>
      <c r="H121" s="1" t="s">
        <v>900</v>
      </c>
      <c r="I121" s="1" t="s">
        <v>873</v>
      </c>
      <c r="J121" s="10" t="s">
        <v>103</v>
      </c>
      <c r="K121" s="1" t="s">
        <v>90</v>
      </c>
      <c r="L121" s="724"/>
      <c r="M121" s="720"/>
    </row>
    <row r="122" spans="6:13" ht="15.75" thickBot="1">
      <c r="F122" s="732"/>
      <c r="G122" s="727"/>
      <c r="H122" s="51" t="s">
        <v>901</v>
      </c>
      <c r="I122" s="51" t="s">
        <v>873</v>
      </c>
      <c r="J122" s="52" t="s">
        <v>103</v>
      </c>
      <c r="K122" s="51" t="s">
        <v>275</v>
      </c>
      <c r="L122" s="727"/>
      <c r="M122" s="721"/>
    </row>
    <row r="123" spans="6:13">
      <c r="F123" s="658">
        <v>44703</v>
      </c>
      <c r="G123" s="726" t="s">
        <v>902</v>
      </c>
      <c r="H123" s="11" t="s">
        <v>904</v>
      </c>
      <c r="I123" s="11" t="s">
        <v>873</v>
      </c>
      <c r="J123" s="12" t="s">
        <v>905</v>
      </c>
      <c r="K123" s="11" t="s">
        <v>416</v>
      </c>
      <c r="L123" s="739" t="s">
        <v>181</v>
      </c>
      <c r="M123" s="738" t="s">
        <v>921</v>
      </c>
    </row>
    <row r="124" spans="6:13">
      <c r="F124" s="659"/>
      <c r="G124" s="724"/>
      <c r="H124" s="1" t="s">
        <v>906</v>
      </c>
      <c r="I124" s="1" t="s">
        <v>873</v>
      </c>
      <c r="J124" s="10" t="s">
        <v>103</v>
      </c>
      <c r="K124" s="1" t="s">
        <v>409</v>
      </c>
      <c r="L124" s="724"/>
      <c r="M124" s="720"/>
    </row>
    <row r="125" spans="6:13" ht="45">
      <c r="F125" s="659"/>
      <c r="G125" s="724"/>
      <c r="H125" s="1" t="s">
        <v>170</v>
      </c>
      <c r="I125" s="1" t="s">
        <v>873</v>
      </c>
      <c r="J125" s="10" t="s">
        <v>907</v>
      </c>
      <c r="K125" s="1" t="s">
        <v>908</v>
      </c>
      <c r="L125" s="724"/>
      <c r="M125" s="720"/>
    </row>
    <row r="126" spans="6:13">
      <c r="F126" s="659"/>
      <c r="G126" s="724"/>
      <c r="H126" s="1" t="s">
        <v>909</v>
      </c>
      <c r="I126" s="1" t="s">
        <v>873</v>
      </c>
      <c r="J126" s="10" t="s">
        <v>910</v>
      </c>
      <c r="K126" s="1" t="s">
        <v>911</v>
      </c>
      <c r="L126" s="724"/>
      <c r="M126" s="720"/>
    </row>
    <row r="127" spans="6:13">
      <c r="F127" s="659"/>
      <c r="G127" s="724"/>
      <c r="H127" s="1" t="s">
        <v>633</v>
      </c>
      <c r="I127" s="1" t="s">
        <v>873</v>
      </c>
      <c r="J127" s="10" t="s">
        <v>912</v>
      </c>
      <c r="K127" s="1" t="s">
        <v>911</v>
      </c>
      <c r="L127" s="724"/>
      <c r="M127" s="720"/>
    </row>
    <row r="128" spans="6:13">
      <c r="F128" s="659"/>
      <c r="G128" s="724"/>
      <c r="H128" s="1" t="s">
        <v>913</v>
      </c>
      <c r="I128" s="1" t="s">
        <v>873</v>
      </c>
      <c r="J128" s="10" t="s">
        <v>103</v>
      </c>
      <c r="K128" s="1" t="s">
        <v>19</v>
      </c>
      <c r="L128" s="724"/>
      <c r="M128" s="720"/>
    </row>
    <row r="129" spans="6:13">
      <c r="F129" s="659"/>
      <c r="G129" s="724"/>
      <c r="H129" s="1" t="s">
        <v>914</v>
      </c>
      <c r="I129" s="1" t="s">
        <v>873</v>
      </c>
      <c r="J129" s="10" t="s">
        <v>915</v>
      </c>
      <c r="K129" s="1" t="s">
        <v>911</v>
      </c>
      <c r="L129" s="724"/>
      <c r="M129" s="720"/>
    </row>
    <row r="130" spans="6:13">
      <c r="F130" s="659"/>
      <c r="G130" s="724"/>
      <c r="H130" s="1" t="s">
        <v>272</v>
      </c>
      <c r="I130" s="1" t="s">
        <v>873</v>
      </c>
      <c r="J130" s="10" t="s">
        <v>916</v>
      </c>
      <c r="K130" s="1" t="s">
        <v>917</v>
      </c>
      <c r="L130" s="724"/>
      <c r="M130" s="720"/>
    </row>
    <row r="131" spans="6:13">
      <c r="F131" s="659"/>
      <c r="G131" s="724"/>
      <c r="H131" s="1" t="s">
        <v>918</v>
      </c>
      <c r="I131" s="1" t="s">
        <v>873</v>
      </c>
      <c r="J131" s="10" t="s">
        <v>919</v>
      </c>
      <c r="K131" s="1" t="s">
        <v>920</v>
      </c>
      <c r="L131" s="724"/>
      <c r="M131" s="720"/>
    </row>
    <row r="132" spans="6:13" ht="15.75" thickBot="1">
      <c r="F132" s="732"/>
      <c r="G132" s="727"/>
      <c r="H132" s="51" t="s">
        <v>263</v>
      </c>
      <c r="I132" s="51" t="s">
        <v>873</v>
      </c>
      <c r="J132" s="52" t="s">
        <v>103</v>
      </c>
      <c r="K132" s="51" t="s">
        <v>851</v>
      </c>
      <c r="L132" s="727"/>
      <c r="M132" s="721"/>
    </row>
    <row r="133" spans="6:13">
      <c r="F133" s="658">
        <v>44708</v>
      </c>
      <c r="G133" s="726" t="s">
        <v>815</v>
      </c>
      <c r="H133" s="11" t="s">
        <v>131</v>
      </c>
      <c r="I133" s="11" t="s">
        <v>1069</v>
      </c>
      <c r="J133" s="12" t="s">
        <v>1071</v>
      </c>
      <c r="K133" s="11"/>
      <c r="L133" s="726" t="s">
        <v>1116</v>
      </c>
      <c r="M133" s="728" t="s">
        <v>1117</v>
      </c>
    </row>
    <row r="134" spans="6:13">
      <c r="F134" s="659"/>
      <c r="G134" s="724"/>
      <c r="H134" s="1" t="s">
        <v>141</v>
      </c>
      <c r="I134" s="1" t="s">
        <v>1069</v>
      </c>
      <c r="J134" s="10" t="s">
        <v>103</v>
      </c>
      <c r="K134" s="1" t="s">
        <v>19</v>
      </c>
      <c r="L134" s="724"/>
      <c r="M134" s="720"/>
    </row>
    <row r="135" spans="6:13">
      <c r="F135" s="659"/>
      <c r="G135" s="724"/>
      <c r="H135" s="1" t="s">
        <v>1091</v>
      </c>
      <c r="I135" s="1" t="s">
        <v>1069</v>
      </c>
      <c r="J135" s="10" t="s">
        <v>103</v>
      </c>
      <c r="K135" s="1" t="s">
        <v>19</v>
      </c>
      <c r="L135" s="724"/>
      <c r="M135" s="720"/>
    </row>
    <row r="136" spans="6:13">
      <c r="F136" s="659"/>
      <c r="G136" s="724"/>
      <c r="H136" s="1" t="s">
        <v>1092</v>
      </c>
      <c r="I136" s="1" t="s">
        <v>1069</v>
      </c>
      <c r="J136" s="10" t="s">
        <v>103</v>
      </c>
      <c r="K136" s="1" t="s">
        <v>171</v>
      </c>
      <c r="L136" s="724"/>
      <c r="M136" s="720"/>
    </row>
    <row r="137" spans="6:13" ht="30">
      <c r="F137" s="659"/>
      <c r="G137" s="724"/>
      <c r="H137" s="1" t="s">
        <v>1096</v>
      </c>
      <c r="I137" s="1" t="s">
        <v>1069</v>
      </c>
      <c r="J137" s="10" t="s">
        <v>1097</v>
      </c>
      <c r="K137" s="1" t="s">
        <v>275</v>
      </c>
      <c r="L137" s="724"/>
      <c r="M137" s="720"/>
    </row>
    <row r="138" spans="6:13">
      <c r="F138" s="659"/>
      <c r="G138" s="724"/>
      <c r="H138" s="1" t="s">
        <v>1098</v>
      </c>
      <c r="I138" s="1" t="s">
        <v>1069</v>
      </c>
      <c r="J138" s="10" t="s">
        <v>129</v>
      </c>
      <c r="K138" s="1" t="s">
        <v>171</v>
      </c>
      <c r="L138" s="724"/>
      <c r="M138" s="720"/>
    </row>
    <row r="139" spans="6:13">
      <c r="F139" s="659"/>
      <c r="G139" s="724"/>
      <c r="H139" s="1" t="s">
        <v>1099</v>
      </c>
      <c r="I139" s="1" t="s">
        <v>1069</v>
      </c>
      <c r="J139" s="10" t="s">
        <v>129</v>
      </c>
      <c r="K139" s="1" t="s">
        <v>275</v>
      </c>
      <c r="L139" s="724"/>
      <c r="M139" s="720"/>
    </row>
    <row r="140" spans="6:13">
      <c r="F140" s="659"/>
      <c r="G140" s="724"/>
      <c r="H140" s="1" t="s">
        <v>1105</v>
      </c>
      <c r="I140" s="1" t="s">
        <v>1069</v>
      </c>
      <c r="J140" s="10" t="s">
        <v>103</v>
      </c>
      <c r="K140" s="1" t="s">
        <v>19</v>
      </c>
      <c r="L140" s="724"/>
      <c r="M140" s="720"/>
    </row>
    <row r="141" spans="6:13">
      <c r="F141" s="659"/>
      <c r="G141" s="724"/>
      <c r="H141" s="1" t="s">
        <v>274</v>
      </c>
      <c r="I141" s="1" t="s">
        <v>1069</v>
      </c>
      <c r="J141" s="10" t="s">
        <v>103</v>
      </c>
      <c r="K141" s="1" t="s">
        <v>19</v>
      </c>
      <c r="L141" s="724"/>
      <c r="M141" s="720"/>
    </row>
    <row r="142" spans="6:13">
      <c r="F142" s="659"/>
      <c r="G142" s="724"/>
      <c r="H142" s="1" t="s">
        <v>1106</v>
      </c>
      <c r="I142" s="1" t="s">
        <v>1069</v>
      </c>
      <c r="J142" s="10" t="s">
        <v>103</v>
      </c>
      <c r="K142" s="1" t="s">
        <v>1107</v>
      </c>
      <c r="L142" s="724"/>
      <c r="M142" s="720"/>
    </row>
    <row r="143" spans="6:13">
      <c r="F143" s="659"/>
      <c r="G143" s="724"/>
      <c r="H143" s="1" t="s">
        <v>1108</v>
      </c>
      <c r="I143" s="1" t="s">
        <v>1069</v>
      </c>
      <c r="J143" s="10" t="s">
        <v>1109</v>
      </c>
      <c r="K143" s="1" t="s">
        <v>1110</v>
      </c>
      <c r="L143" s="724"/>
      <c r="M143" s="720"/>
    </row>
    <row r="144" spans="6:13">
      <c r="F144" s="659"/>
      <c r="G144" s="724"/>
      <c r="H144" s="1" t="s">
        <v>486</v>
      </c>
      <c r="I144" s="1" t="s">
        <v>1069</v>
      </c>
      <c r="J144" s="10" t="s">
        <v>103</v>
      </c>
      <c r="K144" s="1" t="s">
        <v>19</v>
      </c>
      <c r="L144" s="724"/>
      <c r="M144" s="720"/>
    </row>
    <row r="145" spans="6:13">
      <c r="F145" s="659"/>
      <c r="G145" s="724"/>
      <c r="H145" s="1" t="s">
        <v>1111</v>
      </c>
      <c r="I145" s="1" t="s">
        <v>1069</v>
      </c>
      <c r="J145" s="10" t="s">
        <v>1112</v>
      </c>
      <c r="K145" s="1" t="s">
        <v>409</v>
      </c>
      <c r="L145" s="724"/>
      <c r="M145" s="720"/>
    </row>
    <row r="146" spans="6:13">
      <c r="F146" s="659"/>
      <c r="G146" s="724"/>
      <c r="H146" s="1" t="s">
        <v>1113</v>
      </c>
      <c r="I146" s="1" t="s">
        <v>1069</v>
      </c>
      <c r="J146" s="10" t="s">
        <v>103</v>
      </c>
      <c r="K146" s="1" t="s">
        <v>409</v>
      </c>
      <c r="L146" s="724"/>
      <c r="M146" s="720"/>
    </row>
    <row r="147" spans="6:13" ht="15.75" thickBot="1">
      <c r="F147" s="732"/>
      <c r="G147" s="727"/>
      <c r="H147" s="51" t="s">
        <v>1114</v>
      </c>
      <c r="I147" s="51" t="s">
        <v>1069</v>
      </c>
      <c r="J147" s="52" t="s">
        <v>1115</v>
      </c>
      <c r="K147" s="51" t="s">
        <v>19</v>
      </c>
      <c r="L147" s="725"/>
      <c r="M147" s="731"/>
    </row>
    <row r="148" spans="6:13">
      <c r="F148" s="658">
        <v>44714</v>
      </c>
      <c r="G148" s="739" t="s">
        <v>97</v>
      </c>
      <c r="H148" s="11" t="s">
        <v>131</v>
      </c>
      <c r="I148" s="11" t="s">
        <v>1178</v>
      </c>
      <c r="J148" s="12" t="s">
        <v>103</v>
      </c>
      <c r="K148" s="13" t="s">
        <v>130</v>
      </c>
      <c r="L148" s="739" t="s">
        <v>1227</v>
      </c>
      <c r="M148" s="738" t="s">
        <v>1228</v>
      </c>
    </row>
    <row r="149" spans="6:13" ht="30">
      <c r="F149" s="659"/>
      <c r="G149" s="724"/>
      <c r="H149" s="1" t="s">
        <v>378</v>
      </c>
      <c r="I149" s="1" t="s">
        <v>1178</v>
      </c>
      <c r="J149" s="10" t="s">
        <v>1179</v>
      </c>
      <c r="K149" s="14" t="s">
        <v>1180</v>
      </c>
      <c r="L149" s="724"/>
      <c r="M149" s="720"/>
    </row>
    <row r="150" spans="6:13">
      <c r="F150" s="659"/>
      <c r="G150" s="724"/>
      <c r="H150" s="1" t="s">
        <v>1181</v>
      </c>
      <c r="I150" s="1" t="s">
        <v>1178</v>
      </c>
      <c r="J150" s="10" t="s">
        <v>1182</v>
      </c>
      <c r="K150" s="14" t="s">
        <v>140</v>
      </c>
      <c r="L150" s="724"/>
      <c r="M150" s="720"/>
    </row>
    <row r="151" spans="6:13">
      <c r="F151" s="659"/>
      <c r="G151" s="724"/>
      <c r="H151" s="1" t="s">
        <v>137</v>
      </c>
      <c r="I151" s="1" t="s">
        <v>1178</v>
      </c>
      <c r="J151" s="10" t="s">
        <v>129</v>
      </c>
      <c r="K151" s="14" t="s">
        <v>143</v>
      </c>
      <c r="L151" s="724"/>
      <c r="M151" s="720"/>
    </row>
    <row r="152" spans="6:13">
      <c r="F152" s="659"/>
      <c r="G152" s="724"/>
      <c r="H152" s="1" t="s">
        <v>141</v>
      </c>
      <c r="I152" s="1" t="s">
        <v>1178</v>
      </c>
      <c r="J152" s="10" t="s">
        <v>129</v>
      </c>
      <c r="K152" s="14" t="s">
        <v>140</v>
      </c>
      <c r="L152" s="724"/>
      <c r="M152" s="720"/>
    </row>
    <row r="153" spans="6:13">
      <c r="F153" s="659"/>
      <c r="G153" s="724"/>
      <c r="H153" s="1" t="s">
        <v>826</v>
      </c>
      <c r="I153" s="1" t="s">
        <v>1178</v>
      </c>
      <c r="J153" s="10" t="s">
        <v>129</v>
      </c>
      <c r="K153" s="14" t="s">
        <v>140</v>
      </c>
      <c r="L153" s="724"/>
      <c r="M153" s="720"/>
    </row>
    <row r="154" spans="6:13">
      <c r="F154" s="659"/>
      <c r="G154" s="724"/>
      <c r="H154" s="1" t="s">
        <v>147</v>
      </c>
      <c r="I154" s="1" t="s">
        <v>1178</v>
      </c>
      <c r="J154" s="10" t="s">
        <v>129</v>
      </c>
      <c r="K154" s="228" t="s">
        <v>559</v>
      </c>
      <c r="L154" s="724"/>
      <c r="M154" s="720"/>
    </row>
    <row r="155" spans="6:13">
      <c r="F155" s="659"/>
      <c r="G155" s="724"/>
      <c r="H155" s="1" t="s">
        <v>1210</v>
      </c>
      <c r="I155" s="1" t="s">
        <v>1178</v>
      </c>
      <c r="J155" s="10" t="s">
        <v>129</v>
      </c>
      <c r="K155" s="14" t="s">
        <v>140</v>
      </c>
      <c r="L155" s="724"/>
      <c r="M155" s="720"/>
    </row>
    <row r="156" spans="6:13">
      <c r="F156" s="659"/>
      <c r="G156" s="724"/>
      <c r="H156" s="1" t="s">
        <v>150</v>
      </c>
      <c r="I156" s="1" t="s">
        <v>1178</v>
      </c>
      <c r="J156" s="10" t="s">
        <v>129</v>
      </c>
      <c r="K156" s="14" t="s">
        <v>133</v>
      </c>
      <c r="L156" s="724"/>
      <c r="M156" s="720"/>
    </row>
    <row r="157" spans="6:13">
      <c r="F157" s="659"/>
      <c r="G157" s="724"/>
      <c r="H157" s="1" t="s">
        <v>1211</v>
      </c>
      <c r="I157" s="1" t="s">
        <v>1178</v>
      </c>
      <c r="J157" s="10" t="s">
        <v>1212</v>
      </c>
      <c r="K157" s="14" t="s">
        <v>835</v>
      </c>
      <c r="L157" s="724"/>
      <c r="M157" s="720"/>
    </row>
    <row r="158" spans="6:13">
      <c r="F158" s="659"/>
      <c r="G158" s="724"/>
      <c r="H158" s="1" t="s">
        <v>860</v>
      </c>
      <c r="I158" s="1" t="s">
        <v>1178</v>
      </c>
      <c r="J158" s="10" t="s">
        <v>129</v>
      </c>
      <c r="K158" s="14" t="s">
        <v>827</v>
      </c>
      <c r="L158" s="724"/>
      <c r="M158" s="720"/>
    </row>
    <row r="159" spans="6:13" ht="15.75" thickBot="1">
      <c r="F159" s="660"/>
      <c r="G159" s="725"/>
      <c r="H159" s="15" t="s">
        <v>1213</v>
      </c>
      <c r="I159" s="15" t="s">
        <v>1178</v>
      </c>
      <c r="J159" s="78" t="s">
        <v>1214</v>
      </c>
      <c r="K159" s="16" t="s">
        <v>1215</v>
      </c>
      <c r="L159" s="725"/>
      <c r="M159" s="731"/>
    </row>
    <row r="160" spans="6:13">
      <c r="F160" s="665">
        <v>44716</v>
      </c>
      <c r="G160" s="740" t="s">
        <v>902</v>
      </c>
      <c r="H160" s="6" t="s">
        <v>1230</v>
      </c>
      <c r="I160" s="6" t="s">
        <v>1229</v>
      </c>
      <c r="J160" s="77" t="s">
        <v>129</v>
      </c>
      <c r="K160" s="7" t="s">
        <v>140</v>
      </c>
      <c r="L160" s="740" t="s">
        <v>1227</v>
      </c>
      <c r="M160" s="741" t="s">
        <v>182</v>
      </c>
    </row>
    <row r="161" spans="6:13">
      <c r="F161" s="666"/>
      <c r="G161" s="675"/>
      <c r="H161" s="29" t="s">
        <v>700</v>
      </c>
      <c r="I161" s="29" t="s">
        <v>1229</v>
      </c>
      <c r="J161" s="76" t="s">
        <v>129</v>
      </c>
      <c r="K161" s="229" t="s">
        <v>140</v>
      </c>
      <c r="L161" s="675"/>
      <c r="M161" s="742"/>
    </row>
    <row r="162" spans="6:13">
      <c r="F162" s="666"/>
      <c r="G162" s="675"/>
      <c r="H162" s="29" t="s">
        <v>1231</v>
      </c>
      <c r="I162" s="29" t="s">
        <v>1229</v>
      </c>
      <c r="J162" s="76" t="s">
        <v>129</v>
      </c>
      <c r="K162" s="229" t="s">
        <v>140</v>
      </c>
      <c r="L162" s="675"/>
      <c r="M162" s="742"/>
    </row>
    <row r="163" spans="6:13">
      <c r="F163" s="666"/>
      <c r="G163" s="675"/>
      <c r="H163" s="29" t="s">
        <v>106</v>
      </c>
      <c r="I163" s="29" t="s">
        <v>1229</v>
      </c>
      <c r="J163" s="76" t="s">
        <v>129</v>
      </c>
      <c r="K163" s="229" t="s">
        <v>140</v>
      </c>
      <c r="L163" s="675"/>
      <c r="M163" s="742"/>
    </row>
    <row r="164" spans="6:13">
      <c r="F164" s="666"/>
      <c r="G164" s="675"/>
      <c r="H164" s="29" t="s">
        <v>112</v>
      </c>
      <c r="I164" s="29" t="s">
        <v>1229</v>
      </c>
      <c r="J164" s="76" t="s">
        <v>129</v>
      </c>
      <c r="K164" s="229" t="s">
        <v>140</v>
      </c>
      <c r="L164" s="675"/>
      <c r="M164" s="742"/>
    </row>
    <row r="165" spans="6:13">
      <c r="F165" s="666"/>
      <c r="G165" s="675"/>
      <c r="H165" s="29" t="s">
        <v>291</v>
      </c>
      <c r="I165" s="29" t="s">
        <v>1229</v>
      </c>
      <c r="J165" s="76" t="s">
        <v>1235</v>
      </c>
      <c r="K165" s="229" t="s">
        <v>1236</v>
      </c>
      <c r="L165" s="675"/>
      <c r="M165" s="742"/>
    </row>
    <row r="166" spans="6:13">
      <c r="F166" s="666"/>
      <c r="G166" s="675"/>
      <c r="H166" s="29" t="s">
        <v>631</v>
      </c>
      <c r="I166" s="29" t="s">
        <v>1229</v>
      </c>
      <c r="J166" s="76" t="s">
        <v>129</v>
      </c>
      <c r="K166" s="229" t="s">
        <v>140</v>
      </c>
      <c r="L166" s="675"/>
      <c r="M166" s="742"/>
    </row>
    <row r="167" spans="6:13">
      <c r="F167" s="666"/>
      <c r="G167" s="675"/>
      <c r="H167" s="29" t="s">
        <v>649</v>
      </c>
      <c r="I167" s="29" t="s">
        <v>1229</v>
      </c>
      <c r="J167" s="76" t="s">
        <v>103</v>
      </c>
      <c r="K167" s="229" t="s">
        <v>827</v>
      </c>
      <c r="L167" s="675"/>
      <c r="M167" s="742"/>
    </row>
    <row r="168" spans="6:13">
      <c r="F168" s="666"/>
      <c r="G168" s="675"/>
      <c r="H168" s="29" t="s">
        <v>1237</v>
      </c>
      <c r="I168" s="29" t="s">
        <v>1229</v>
      </c>
      <c r="J168" s="76" t="s">
        <v>103</v>
      </c>
      <c r="K168" s="229" t="s">
        <v>827</v>
      </c>
      <c r="L168" s="675"/>
      <c r="M168" s="742"/>
    </row>
    <row r="169" spans="6:13">
      <c r="F169" s="666"/>
      <c r="G169" s="675"/>
      <c r="H169" s="29" t="s">
        <v>656</v>
      </c>
      <c r="I169" s="29" t="s">
        <v>1229</v>
      </c>
      <c r="J169" s="76" t="s">
        <v>103</v>
      </c>
      <c r="K169" s="229" t="s">
        <v>827</v>
      </c>
      <c r="L169" s="675"/>
      <c r="M169" s="742"/>
    </row>
    <row r="170" spans="6:13">
      <c r="F170" s="666"/>
      <c r="G170" s="675"/>
      <c r="H170" s="29" t="s">
        <v>965</v>
      </c>
      <c r="I170" s="29" t="s">
        <v>1229</v>
      </c>
      <c r="J170" s="76" t="s">
        <v>103</v>
      </c>
      <c r="K170" s="229" t="s">
        <v>140</v>
      </c>
      <c r="L170" s="675"/>
      <c r="M170" s="742"/>
    </row>
    <row r="171" spans="6:13">
      <c r="F171" s="666"/>
      <c r="G171" s="675"/>
      <c r="H171" s="29" t="s">
        <v>899</v>
      </c>
      <c r="I171" s="29" t="s">
        <v>1229</v>
      </c>
      <c r="J171" s="76" t="s">
        <v>103</v>
      </c>
      <c r="K171" s="229" t="s">
        <v>140</v>
      </c>
      <c r="L171" s="675"/>
      <c r="M171" s="742"/>
    </row>
    <row r="172" spans="6:13">
      <c r="F172" s="666"/>
      <c r="G172" s="675"/>
      <c r="H172" s="29" t="s">
        <v>245</v>
      </c>
      <c r="I172" s="29" t="s">
        <v>1229</v>
      </c>
      <c r="J172" s="76" t="s">
        <v>103</v>
      </c>
      <c r="K172" s="229" t="s">
        <v>140</v>
      </c>
      <c r="L172" s="675"/>
      <c r="M172" s="742"/>
    </row>
    <row r="173" spans="6:13">
      <c r="F173" s="666"/>
      <c r="G173" s="675"/>
      <c r="H173" s="29" t="s">
        <v>1238</v>
      </c>
      <c r="I173" s="29" t="s">
        <v>1229</v>
      </c>
      <c r="J173" s="76" t="s">
        <v>103</v>
      </c>
      <c r="K173" s="229" t="s">
        <v>827</v>
      </c>
      <c r="L173" s="675"/>
      <c r="M173" s="742"/>
    </row>
    <row r="174" spans="6:13" ht="15.75" thickBot="1">
      <c r="F174" s="666"/>
      <c r="G174" s="675"/>
      <c r="H174" s="29" t="s">
        <v>652</v>
      </c>
      <c r="I174" s="29" t="s">
        <v>1229</v>
      </c>
      <c r="J174" s="76" t="s">
        <v>103</v>
      </c>
      <c r="K174" s="229" t="s">
        <v>140</v>
      </c>
      <c r="L174" s="675"/>
      <c r="M174" s="742"/>
    </row>
    <row r="175" spans="6:13">
      <c r="F175" s="745">
        <v>44742</v>
      </c>
      <c r="G175" s="726" t="s">
        <v>1522</v>
      </c>
      <c r="H175" s="11" t="s">
        <v>1524</v>
      </c>
      <c r="I175" s="11" t="s">
        <v>1523</v>
      </c>
      <c r="J175" s="12" t="s">
        <v>103</v>
      </c>
      <c r="K175" s="11" t="s">
        <v>133</v>
      </c>
      <c r="L175" s="726" t="s">
        <v>1227</v>
      </c>
      <c r="M175" s="728" t="s">
        <v>182</v>
      </c>
    </row>
    <row r="176" spans="6:13">
      <c r="F176" s="659"/>
      <c r="G176" s="724"/>
      <c r="H176" s="1" t="s">
        <v>1359</v>
      </c>
      <c r="I176" s="1" t="s">
        <v>1523</v>
      </c>
      <c r="J176" s="10" t="s">
        <v>103</v>
      </c>
      <c r="K176" s="1" t="s">
        <v>827</v>
      </c>
      <c r="L176" s="724"/>
      <c r="M176" s="720"/>
    </row>
    <row r="177" spans="6:13">
      <c r="F177" s="659"/>
      <c r="G177" s="724"/>
      <c r="H177" s="1" t="s">
        <v>1526</v>
      </c>
      <c r="I177" s="1" t="s">
        <v>1523</v>
      </c>
      <c r="J177" s="10" t="s">
        <v>1528</v>
      </c>
      <c r="K177" s="1" t="s">
        <v>1527</v>
      </c>
      <c r="L177" s="724"/>
      <c r="M177" s="720"/>
    </row>
    <row r="178" spans="6:13">
      <c r="F178" s="659"/>
      <c r="G178" s="724"/>
      <c r="H178" s="1" t="s">
        <v>1529</v>
      </c>
      <c r="I178" s="1" t="s">
        <v>1523</v>
      </c>
      <c r="J178" s="10" t="s">
        <v>103</v>
      </c>
      <c r="K178" s="1" t="s">
        <v>143</v>
      </c>
      <c r="L178" s="724"/>
      <c r="M178" s="720"/>
    </row>
    <row r="179" spans="6:13">
      <c r="F179" s="659"/>
      <c r="G179" s="724"/>
      <c r="H179" s="1" t="s">
        <v>1530</v>
      </c>
      <c r="I179" s="1" t="s">
        <v>1523</v>
      </c>
      <c r="J179" s="10" t="s">
        <v>103</v>
      </c>
      <c r="K179" s="1" t="s">
        <v>140</v>
      </c>
      <c r="L179" s="724"/>
      <c r="M179" s="720"/>
    </row>
    <row r="180" spans="6:13">
      <c r="F180" s="659"/>
      <c r="G180" s="724"/>
      <c r="H180" s="1" t="s">
        <v>1531</v>
      </c>
      <c r="I180" s="1" t="s">
        <v>1523</v>
      </c>
      <c r="J180" s="10" t="s">
        <v>103</v>
      </c>
      <c r="K180" s="1" t="s">
        <v>143</v>
      </c>
      <c r="L180" s="724"/>
      <c r="M180" s="720"/>
    </row>
    <row r="181" spans="6:13">
      <c r="F181" s="659"/>
      <c r="G181" s="724"/>
      <c r="H181" s="1" t="s">
        <v>1535</v>
      </c>
      <c r="I181" s="1" t="s">
        <v>1523</v>
      </c>
      <c r="J181" s="10" t="s">
        <v>103</v>
      </c>
      <c r="K181" s="1" t="s">
        <v>143</v>
      </c>
      <c r="L181" s="724"/>
      <c r="M181" s="720"/>
    </row>
    <row r="182" spans="6:13">
      <c r="F182" s="659"/>
      <c r="G182" s="724"/>
      <c r="H182" s="1" t="s">
        <v>1536</v>
      </c>
      <c r="I182" s="1" t="s">
        <v>1523</v>
      </c>
      <c r="J182" s="10" t="s">
        <v>103</v>
      </c>
      <c r="K182" s="1" t="s">
        <v>143</v>
      </c>
      <c r="L182" s="724"/>
      <c r="M182" s="720"/>
    </row>
    <row r="183" spans="6:13">
      <c r="F183" s="659"/>
      <c r="G183" s="724"/>
      <c r="H183" s="1" t="s">
        <v>1404</v>
      </c>
      <c r="I183" s="1" t="s">
        <v>1523</v>
      </c>
      <c r="J183" s="10" t="s">
        <v>103</v>
      </c>
      <c r="K183" s="1" t="s">
        <v>133</v>
      </c>
      <c r="L183" s="724"/>
      <c r="M183" s="720"/>
    </row>
    <row r="184" spans="6:13">
      <c r="F184" s="659"/>
      <c r="G184" s="724"/>
      <c r="H184" s="1" t="s">
        <v>1537</v>
      </c>
      <c r="I184" s="1" t="s">
        <v>1523</v>
      </c>
      <c r="J184" s="10" t="s">
        <v>103</v>
      </c>
      <c r="K184" s="183" t="s">
        <v>559</v>
      </c>
      <c r="L184" s="724"/>
      <c r="M184" s="720"/>
    </row>
    <row r="185" spans="6:13">
      <c r="F185" s="659"/>
      <c r="G185" s="724"/>
      <c r="H185" s="1" t="s">
        <v>1538</v>
      </c>
      <c r="I185" s="1" t="s">
        <v>1523</v>
      </c>
      <c r="J185" s="10" t="s">
        <v>103</v>
      </c>
      <c r="K185" s="1" t="s">
        <v>133</v>
      </c>
      <c r="L185" s="724"/>
      <c r="M185" s="720"/>
    </row>
    <row r="186" spans="6:13">
      <c r="F186" s="659"/>
      <c r="G186" s="724"/>
      <c r="H186" s="1" t="s">
        <v>1539</v>
      </c>
      <c r="I186" s="1" t="s">
        <v>1523</v>
      </c>
      <c r="J186" s="10" t="s">
        <v>103</v>
      </c>
      <c r="K186" s="183" t="s">
        <v>650</v>
      </c>
      <c r="L186" s="724"/>
      <c r="M186" s="720"/>
    </row>
    <row r="187" spans="6:13" ht="15.75" thickBot="1">
      <c r="F187" s="732"/>
      <c r="G187" s="727"/>
      <c r="H187" s="51" t="s">
        <v>1540</v>
      </c>
      <c r="I187" s="51" t="s">
        <v>1523</v>
      </c>
      <c r="J187" s="52" t="s">
        <v>103</v>
      </c>
      <c r="K187" s="51" t="s">
        <v>143</v>
      </c>
      <c r="L187" s="727"/>
      <c r="M187" s="721"/>
    </row>
    <row r="188" spans="6:13">
      <c r="F188" s="745" t="s">
        <v>1559</v>
      </c>
      <c r="G188" s="726" t="s">
        <v>815</v>
      </c>
      <c r="H188" s="11" t="s">
        <v>1525</v>
      </c>
      <c r="I188" s="11" t="s">
        <v>1523</v>
      </c>
      <c r="J188" s="12" t="s">
        <v>103</v>
      </c>
      <c r="K188" s="263" t="s">
        <v>143</v>
      </c>
      <c r="L188" s="726" t="s">
        <v>1227</v>
      </c>
      <c r="M188" s="728" t="s">
        <v>182</v>
      </c>
    </row>
    <row r="189" spans="6:13">
      <c r="F189" s="659"/>
      <c r="G189" s="724"/>
      <c r="H189" s="1" t="s">
        <v>1541</v>
      </c>
      <c r="I189" s="1" t="s">
        <v>1523</v>
      </c>
      <c r="J189" s="10" t="s">
        <v>103</v>
      </c>
      <c r="K189" s="1" t="s">
        <v>143</v>
      </c>
      <c r="L189" s="724"/>
      <c r="M189" s="720"/>
    </row>
    <row r="190" spans="6:13">
      <c r="F190" s="659"/>
      <c r="G190" s="724"/>
      <c r="H190" s="1" t="s">
        <v>1542</v>
      </c>
      <c r="I190" s="1" t="s">
        <v>1523</v>
      </c>
      <c r="J190" s="10" t="s">
        <v>103</v>
      </c>
      <c r="K190" s="183" t="s">
        <v>650</v>
      </c>
      <c r="L190" s="724"/>
      <c r="M190" s="720"/>
    </row>
    <row r="191" spans="6:13">
      <c r="F191" s="659"/>
      <c r="G191" s="724"/>
      <c r="H191" s="1" t="s">
        <v>1543</v>
      </c>
      <c r="I191" s="1" t="s">
        <v>1523</v>
      </c>
      <c r="J191" s="10" t="s">
        <v>103</v>
      </c>
      <c r="K191" s="1" t="s">
        <v>143</v>
      </c>
      <c r="L191" s="724"/>
      <c r="M191" s="720"/>
    </row>
    <row r="192" spans="6:13">
      <c r="F192" s="659"/>
      <c r="G192" s="724"/>
      <c r="H192" s="1" t="s">
        <v>1544</v>
      </c>
      <c r="I192" s="1" t="s">
        <v>1523</v>
      </c>
      <c r="J192" s="10" t="s">
        <v>103</v>
      </c>
      <c r="K192" s="1" t="s">
        <v>827</v>
      </c>
      <c r="L192" s="724"/>
      <c r="M192" s="720"/>
    </row>
    <row r="193" spans="6:13">
      <c r="F193" s="659"/>
      <c r="G193" s="724"/>
      <c r="H193" s="1" t="s">
        <v>1545</v>
      </c>
      <c r="I193" s="1" t="s">
        <v>1523</v>
      </c>
      <c r="J193" s="10" t="s">
        <v>103</v>
      </c>
      <c r="K193" s="1" t="s">
        <v>143</v>
      </c>
      <c r="L193" s="724"/>
      <c r="M193" s="720"/>
    </row>
    <row r="194" spans="6:13">
      <c r="F194" s="659"/>
      <c r="G194" s="724"/>
      <c r="H194" s="1" t="s">
        <v>1546</v>
      </c>
      <c r="I194" s="1" t="s">
        <v>1523</v>
      </c>
      <c r="J194" s="10" t="s">
        <v>103</v>
      </c>
      <c r="K194" s="1" t="s">
        <v>143</v>
      </c>
      <c r="L194" s="724"/>
      <c r="M194" s="720"/>
    </row>
    <row r="195" spans="6:13">
      <c r="F195" s="659"/>
      <c r="G195" s="724"/>
      <c r="H195" s="1" t="s">
        <v>1547</v>
      </c>
      <c r="I195" s="1" t="s">
        <v>1523</v>
      </c>
      <c r="J195" s="10" t="s">
        <v>103</v>
      </c>
      <c r="K195" s="1" t="s">
        <v>827</v>
      </c>
      <c r="L195" s="724"/>
      <c r="M195" s="720"/>
    </row>
    <row r="196" spans="6:13">
      <c r="F196" s="659"/>
      <c r="G196" s="724"/>
      <c r="H196" s="1" t="s">
        <v>1553</v>
      </c>
      <c r="I196" s="1" t="s">
        <v>1523</v>
      </c>
      <c r="J196" s="10" t="s">
        <v>103</v>
      </c>
      <c r="K196" s="1" t="s">
        <v>143</v>
      </c>
      <c r="L196" s="724"/>
      <c r="M196" s="720"/>
    </row>
    <row r="197" spans="6:13">
      <c r="F197" s="659"/>
      <c r="G197" s="724"/>
      <c r="H197" s="1" t="s">
        <v>1554</v>
      </c>
      <c r="I197" s="1" t="s">
        <v>1523</v>
      </c>
      <c r="J197" s="10" t="s">
        <v>103</v>
      </c>
      <c r="K197" s="1" t="s">
        <v>143</v>
      </c>
      <c r="L197" s="724"/>
      <c r="M197" s="720"/>
    </row>
    <row r="198" spans="6:13">
      <c r="F198" s="659"/>
      <c r="G198" s="724"/>
      <c r="H198" s="1" t="s">
        <v>1555</v>
      </c>
      <c r="I198" s="1" t="s">
        <v>1523</v>
      </c>
      <c r="J198" s="10" t="s">
        <v>103</v>
      </c>
      <c r="K198" s="1" t="s">
        <v>143</v>
      </c>
      <c r="L198" s="724"/>
      <c r="M198" s="720"/>
    </row>
    <row r="199" spans="6:13">
      <c r="F199" s="659"/>
      <c r="G199" s="724"/>
      <c r="H199" s="1" t="s">
        <v>1556</v>
      </c>
      <c r="I199" s="1" t="s">
        <v>1523</v>
      </c>
      <c r="J199" s="10" t="s">
        <v>103</v>
      </c>
      <c r="K199" s="1" t="s">
        <v>143</v>
      </c>
      <c r="L199" s="724"/>
      <c r="M199" s="720"/>
    </row>
    <row r="200" spans="6:13" ht="15.75" thickBot="1">
      <c r="F200" s="732"/>
      <c r="G200" s="727"/>
      <c r="H200" s="51" t="s">
        <v>1557</v>
      </c>
      <c r="I200" s="51" t="s">
        <v>1523</v>
      </c>
      <c r="J200" s="52" t="s">
        <v>103</v>
      </c>
      <c r="K200" s="51" t="s">
        <v>143</v>
      </c>
      <c r="L200" s="727"/>
      <c r="M200" s="721"/>
    </row>
    <row r="201" spans="6:13">
      <c r="F201" s="658">
        <v>44743</v>
      </c>
      <c r="G201" s="726" t="s">
        <v>1558</v>
      </c>
      <c r="H201" s="11" t="s">
        <v>1560</v>
      </c>
      <c r="I201" s="11" t="s">
        <v>1523</v>
      </c>
      <c r="J201" s="12" t="s">
        <v>103</v>
      </c>
      <c r="K201" s="11" t="s">
        <v>133</v>
      </c>
      <c r="L201" s="726" t="s">
        <v>1227</v>
      </c>
      <c r="M201" s="728" t="s">
        <v>182</v>
      </c>
    </row>
    <row r="202" spans="6:13">
      <c r="F202" s="659"/>
      <c r="G202" s="724"/>
      <c r="H202" s="1" t="s">
        <v>1561</v>
      </c>
      <c r="I202" s="1" t="s">
        <v>1523</v>
      </c>
      <c r="J202" s="10" t="s">
        <v>103</v>
      </c>
      <c r="K202" s="1" t="s">
        <v>133</v>
      </c>
      <c r="L202" s="724"/>
      <c r="M202" s="720"/>
    </row>
    <row r="203" spans="6:13">
      <c r="F203" s="659"/>
      <c r="G203" s="724"/>
      <c r="H203" s="1" t="s">
        <v>1562</v>
      </c>
      <c r="I203" s="1" t="s">
        <v>1523</v>
      </c>
      <c r="J203" s="10" t="s">
        <v>103</v>
      </c>
      <c r="K203" s="1" t="s">
        <v>133</v>
      </c>
      <c r="L203" s="724"/>
      <c r="M203" s="720"/>
    </row>
    <row r="204" spans="6:13">
      <c r="F204" s="659"/>
      <c r="G204" s="724"/>
      <c r="H204" s="1" t="s">
        <v>1563</v>
      </c>
      <c r="I204" s="1" t="s">
        <v>1523</v>
      </c>
      <c r="J204" s="10" t="s">
        <v>103</v>
      </c>
      <c r="K204" s="1" t="s">
        <v>133</v>
      </c>
      <c r="L204" s="724"/>
      <c r="M204" s="720"/>
    </row>
    <row r="205" spans="6:13">
      <c r="F205" s="659"/>
      <c r="G205" s="724"/>
      <c r="H205" s="1" t="s">
        <v>1564</v>
      </c>
      <c r="I205" s="1" t="s">
        <v>1523</v>
      </c>
      <c r="J205" s="10" t="s">
        <v>103</v>
      </c>
      <c r="K205" s="1" t="s">
        <v>133</v>
      </c>
      <c r="L205" s="724"/>
      <c r="M205" s="720"/>
    </row>
    <row r="206" spans="6:13">
      <c r="F206" s="659"/>
      <c r="G206" s="724"/>
      <c r="H206" s="1" t="s">
        <v>714</v>
      </c>
      <c r="I206" s="1" t="s">
        <v>1523</v>
      </c>
      <c r="J206" s="10" t="s">
        <v>103</v>
      </c>
      <c r="K206" s="183" t="s">
        <v>650</v>
      </c>
      <c r="L206" s="724"/>
      <c r="M206" s="720"/>
    </row>
    <row r="207" spans="6:13" ht="30">
      <c r="F207" s="659"/>
      <c r="G207" s="724"/>
      <c r="H207" s="1" t="s">
        <v>1565</v>
      </c>
      <c r="I207" s="1" t="s">
        <v>1523</v>
      </c>
      <c r="J207" s="10" t="s">
        <v>1566</v>
      </c>
      <c r="K207" s="183" t="s">
        <v>650</v>
      </c>
      <c r="L207" s="724"/>
      <c r="M207" s="720"/>
    </row>
    <row r="208" spans="6:13">
      <c r="F208" s="659"/>
      <c r="G208" s="724"/>
      <c r="H208" s="1" t="s">
        <v>1567</v>
      </c>
      <c r="I208" s="1" t="s">
        <v>1523</v>
      </c>
      <c r="J208" s="10" t="s">
        <v>103</v>
      </c>
      <c r="K208" s="210" t="s">
        <v>650</v>
      </c>
      <c r="L208" s="724"/>
      <c r="M208" s="720"/>
    </row>
    <row r="209" spans="6:13" ht="30">
      <c r="F209" s="659"/>
      <c r="G209" s="724"/>
      <c r="H209" s="1" t="s">
        <v>574</v>
      </c>
      <c r="I209" s="1" t="s">
        <v>1523</v>
      </c>
      <c r="J209" s="10" t="s">
        <v>1568</v>
      </c>
      <c r="K209" s="1" t="s">
        <v>639</v>
      </c>
      <c r="L209" s="724"/>
      <c r="M209" s="720"/>
    </row>
    <row r="210" spans="6:13">
      <c r="F210" s="659"/>
      <c r="G210" s="724"/>
      <c r="H210" s="1" t="s">
        <v>1569</v>
      </c>
      <c r="I210" s="1" t="s">
        <v>1523</v>
      </c>
      <c r="J210" s="10" t="s">
        <v>103</v>
      </c>
      <c r="K210" s="1" t="s">
        <v>639</v>
      </c>
      <c r="L210" s="724"/>
      <c r="M210" s="720"/>
    </row>
    <row r="211" spans="6:13">
      <c r="F211" s="659"/>
      <c r="G211" s="724"/>
      <c r="H211" s="1" t="s">
        <v>1570</v>
      </c>
      <c r="I211" s="1" t="s">
        <v>1523</v>
      </c>
      <c r="J211" s="10" t="s">
        <v>103</v>
      </c>
      <c r="K211" s="210" t="s">
        <v>559</v>
      </c>
      <c r="L211" s="724"/>
      <c r="M211" s="720"/>
    </row>
    <row r="212" spans="6:13">
      <c r="F212" s="659"/>
      <c r="G212" s="724"/>
      <c r="H212" s="1" t="s">
        <v>1571</v>
      </c>
      <c r="I212" s="1" t="s">
        <v>1523</v>
      </c>
      <c r="J212" s="10" t="s">
        <v>103</v>
      </c>
      <c r="K212" s="1" t="s">
        <v>140</v>
      </c>
      <c r="L212" s="724"/>
      <c r="M212" s="720"/>
    </row>
    <row r="213" spans="6:13" ht="15.75" thickBot="1">
      <c r="F213" s="732"/>
      <c r="G213" s="727"/>
      <c r="H213" s="51" t="s">
        <v>1572</v>
      </c>
      <c r="I213" s="51" t="s">
        <v>1523</v>
      </c>
      <c r="J213" s="52" t="s">
        <v>103</v>
      </c>
      <c r="K213" s="51" t="s">
        <v>1573</v>
      </c>
      <c r="L213" s="727"/>
      <c r="M213" s="721"/>
    </row>
    <row r="214" spans="6:13" ht="14.45" customHeight="1">
      <c r="F214" s="746" t="s">
        <v>1696</v>
      </c>
      <c r="G214" s="735" t="s">
        <v>1676</v>
      </c>
      <c r="H214" s="11" t="s">
        <v>144</v>
      </c>
      <c r="I214" s="11" t="s">
        <v>1675</v>
      </c>
      <c r="J214" s="12" t="s">
        <v>103</v>
      </c>
      <c r="K214" s="11" t="s">
        <v>639</v>
      </c>
      <c r="L214" s="735" t="s">
        <v>1697</v>
      </c>
      <c r="M214" s="743"/>
    </row>
    <row r="215" spans="6:13">
      <c r="F215" s="666"/>
      <c r="G215" s="675"/>
      <c r="H215" s="1" t="s">
        <v>150</v>
      </c>
      <c r="I215" s="1" t="s">
        <v>1675</v>
      </c>
      <c r="J215" s="10" t="s">
        <v>1677</v>
      </c>
      <c r="K215" s="1" t="s">
        <v>1678</v>
      </c>
      <c r="L215" s="675"/>
      <c r="M215" s="742"/>
    </row>
    <row r="216" spans="6:13">
      <c r="F216" s="666"/>
      <c r="G216" s="675"/>
      <c r="H216" s="1" t="s">
        <v>1679</v>
      </c>
      <c r="I216" s="1" t="s">
        <v>1675</v>
      </c>
      <c r="J216" s="10" t="s">
        <v>103</v>
      </c>
      <c r="K216" s="210" t="s">
        <v>559</v>
      </c>
      <c r="L216" s="675"/>
      <c r="M216" s="742"/>
    </row>
    <row r="217" spans="6:13">
      <c r="F217" s="666"/>
      <c r="G217" s="675"/>
      <c r="H217" s="1" t="s">
        <v>1680</v>
      </c>
      <c r="I217" s="1" t="s">
        <v>1675</v>
      </c>
      <c r="J217" s="10" t="s">
        <v>103</v>
      </c>
      <c r="K217" s="1" t="s">
        <v>143</v>
      </c>
      <c r="L217" s="675"/>
      <c r="M217" s="742"/>
    </row>
    <row r="218" spans="6:13">
      <c r="F218" s="666"/>
      <c r="G218" s="675"/>
      <c r="H218" s="1" t="s">
        <v>742</v>
      </c>
      <c r="I218" s="1" t="s">
        <v>1675</v>
      </c>
      <c r="J218" s="10" t="s">
        <v>1681</v>
      </c>
      <c r="K218" s="1" t="s">
        <v>827</v>
      </c>
      <c r="L218" s="675"/>
      <c r="M218" s="742"/>
    </row>
    <row r="219" spans="6:13">
      <c r="F219" s="666"/>
      <c r="G219" s="675"/>
      <c r="H219" s="1" t="s">
        <v>1682</v>
      </c>
      <c r="I219" s="1" t="s">
        <v>1675</v>
      </c>
      <c r="J219" s="10" t="s">
        <v>103</v>
      </c>
      <c r="K219" s="1" t="s">
        <v>143</v>
      </c>
      <c r="L219" s="675"/>
      <c r="M219" s="742"/>
    </row>
    <row r="220" spans="6:13">
      <c r="F220" s="666"/>
      <c r="G220" s="675"/>
      <c r="H220" s="1" t="s">
        <v>1683</v>
      </c>
      <c r="I220" s="1" t="s">
        <v>1675</v>
      </c>
      <c r="J220" s="10" t="s">
        <v>103</v>
      </c>
      <c r="K220" s="1" t="s">
        <v>143</v>
      </c>
      <c r="L220" s="675"/>
      <c r="M220" s="742"/>
    </row>
    <row r="221" spans="6:13">
      <c r="F221" s="666"/>
      <c r="G221" s="675"/>
      <c r="H221" s="1" t="s">
        <v>387</v>
      </c>
      <c r="I221" s="1" t="s">
        <v>1675</v>
      </c>
      <c r="J221" s="10" t="s">
        <v>1684</v>
      </c>
      <c r="K221" s="1" t="s">
        <v>143</v>
      </c>
      <c r="L221" s="675"/>
      <c r="M221" s="742"/>
    </row>
    <row r="222" spans="6:13">
      <c r="F222" s="666"/>
      <c r="G222" s="675"/>
      <c r="H222" s="1" t="s">
        <v>1685</v>
      </c>
      <c r="I222" s="1" t="s">
        <v>1675</v>
      </c>
      <c r="J222" s="10" t="s">
        <v>103</v>
      </c>
      <c r="K222" s="1" t="s">
        <v>140</v>
      </c>
      <c r="L222" s="675"/>
      <c r="M222" s="742"/>
    </row>
    <row r="223" spans="6:13" ht="45">
      <c r="F223" s="666"/>
      <c r="G223" s="675"/>
      <c r="H223" s="1" t="s">
        <v>1689</v>
      </c>
      <c r="I223" s="1" t="s">
        <v>1675</v>
      </c>
      <c r="J223" s="10" t="s">
        <v>1690</v>
      </c>
      <c r="K223" s="1" t="s">
        <v>421</v>
      </c>
      <c r="L223" s="675"/>
      <c r="M223" s="742"/>
    </row>
    <row r="224" spans="6:13" ht="60">
      <c r="F224" s="666"/>
      <c r="G224" s="675"/>
      <c r="H224" s="1" t="s">
        <v>1691</v>
      </c>
      <c r="I224" s="1" t="s">
        <v>1675</v>
      </c>
      <c r="J224" s="10" t="s">
        <v>1692</v>
      </c>
      <c r="K224" s="1" t="s">
        <v>1693</v>
      </c>
      <c r="L224" s="675"/>
      <c r="M224" s="742"/>
    </row>
    <row r="225" spans="6:13">
      <c r="F225" s="666"/>
      <c r="G225" s="675"/>
      <c r="H225" s="1" t="s">
        <v>1640</v>
      </c>
      <c r="I225" s="1" t="s">
        <v>1675</v>
      </c>
      <c r="J225" s="1" t="s">
        <v>103</v>
      </c>
      <c r="K225" s="183" t="s">
        <v>682</v>
      </c>
      <c r="L225" s="675"/>
      <c r="M225" s="742"/>
    </row>
    <row r="226" spans="6:13" ht="30">
      <c r="F226" s="666"/>
      <c r="G226" s="675"/>
      <c r="H226" s="1" t="s">
        <v>1578</v>
      </c>
      <c r="I226" s="1" t="s">
        <v>1675</v>
      </c>
      <c r="J226" s="10" t="s">
        <v>1694</v>
      </c>
      <c r="K226" s="1" t="s">
        <v>133</v>
      </c>
      <c r="L226" s="675"/>
      <c r="M226" s="742"/>
    </row>
    <row r="227" spans="6:13">
      <c r="F227" s="666"/>
      <c r="G227" s="675"/>
      <c r="H227" s="1" t="s">
        <v>1241</v>
      </c>
      <c r="I227" s="1" t="s">
        <v>1675</v>
      </c>
      <c r="J227" s="10" t="s">
        <v>1695</v>
      </c>
      <c r="K227" s="183" t="s">
        <v>650</v>
      </c>
      <c r="L227" s="675"/>
      <c r="M227" s="742"/>
    </row>
    <row r="228" spans="6:13" ht="15.75" thickBot="1">
      <c r="F228" s="666"/>
      <c r="G228" s="675"/>
      <c r="H228" s="29" t="s">
        <v>236</v>
      </c>
      <c r="I228" s="29" t="s">
        <v>1675</v>
      </c>
      <c r="J228" s="76" t="s">
        <v>1699</v>
      </c>
      <c r="K228" s="29" t="s">
        <v>827</v>
      </c>
      <c r="L228" s="675"/>
      <c r="M228" s="742"/>
    </row>
    <row r="229" spans="6:13" ht="60">
      <c r="F229" s="744" t="s">
        <v>1772</v>
      </c>
      <c r="G229" s="726" t="s">
        <v>1676</v>
      </c>
      <c r="H229" s="12" t="s">
        <v>1737</v>
      </c>
      <c r="I229" s="11" t="s">
        <v>1724</v>
      </c>
      <c r="J229" s="12" t="s">
        <v>1744</v>
      </c>
      <c r="K229" s="263" t="s">
        <v>1745</v>
      </c>
      <c r="L229" s="726" t="s">
        <v>1116</v>
      </c>
      <c r="M229" s="728" t="s">
        <v>1773</v>
      </c>
    </row>
    <row r="230" spans="6:13">
      <c r="F230" s="659"/>
      <c r="G230" s="724"/>
      <c r="H230" s="1" t="s">
        <v>131</v>
      </c>
      <c r="I230" s="1" t="s">
        <v>1724</v>
      </c>
      <c r="J230" s="10" t="s">
        <v>103</v>
      </c>
      <c r="K230" s="1" t="s">
        <v>275</v>
      </c>
      <c r="L230" s="724"/>
      <c r="M230" s="720"/>
    </row>
    <row r="231" spans="6:13" ht="30">
      <c r="F231" s="659"/>
      <c r="G231" s="724"/>
      <c r="H231" s="1" t="s">
        <v>821</v>
      </c>
      <c r="I231" s="1" t="s">
        <v>1724</v>
      </c>
      <c r="J231" s="10" t="s">
        <v>1741</v>
      </c>
      <c r="K231" s="1" t="s">
        <v>1742</v>
      </c>
      <c r="L231" s="724"/>
      <c r="M231" s="720"/>
    </row>
    <row r="232" spans="6:13" ht="30">
      <c r="F232" s="659"/>
      <c r="G232" s="724"/>
      <c r="H232" s="1" t="s">
        <v>1743</v>
      </c>
      <c r="I232" s="1" t="s">
        <v>1724</v>
      </c>
      <c r="J232" s="10" t="s">
        <v>1741</v>
      </c>
      <c r="K232" s="1" t="s">
        <v>1742</v>
      </c>
      <c r="L232" s="724"/>
      <c r="M232" s="720"/>
    </row>
    <row r="233" spans="6:13">
      <c r="F233" s="659"/>
      <c r="G233" s="724"/>
      <c r="H233" s="1" t="s">
        <v>1754</v>
      </c>
      <c r="I233" s="1" t="s">
        <v>1724</v>
      </c>
      <c r="J233" s="10" t="s">
        <v>129</v>
      </c>
      <c r="K233" s="1" t="s">
        <v>19</v>
      </c>
      <c r="L233" s="724"/>
      <c r="M233" s="720"/>
    </row>
    <row r="234" spans="6:13">
      <c r="F234" s="659"/>
      <c r="G234" s="724"/>
      <c r="H234" s="1" t="s">
        <v>1680</v>
      </c>
      <c r="I234" s="1" t="s">
        <v>1724</v>
      </c>
      <c r="J234" s="10" t="s">
        <v>129</v>
      </c>
      <c r="K234" s="1" t="s">
        <v>275</v>
      </c>
      <c r="L234" s="724"/>
      <c r="M234" s="720"/>
    </row>
    <row r="235" spans="6:13" ht="45">
      <c r="F235" s="659"/>
      <c r="G235" s="724"/>
      <c r="H235" s="1" t="s">
        <v>867</v>
      </c>
      <c r="I235" s="1" t="s">
        <v>1724</v>
      </c>
      <c r="J235" s="10" t="s">
        <v>1755</v>
      </c>
      <c r="K235" s="1" t="s">
        <v>1742</v>
      </c>
      <c r="L235" s="724"/>
      <c r="M235" s="720"/>
    </row>
    <row r="236" spans="6:13">
      <c r="F236" s="659"/>
      <c r="G236" s="724"/>
      <c r="H236" s="1" t="s">
        <v>1682</v>
      </c>
      <c r="I236" s="1" t="s">
        <v>1724</v>
      </c>
      <c r="J236" s="10" t="s">
        <v>103</v>
      </c>
      <c r="K236" s="1" t="s">
        <v>171</v>
      </c>
      <c r="L236" s="724"/>
      <c r="M236" s="720"/>
    </row>
    <row r="237" spans="6:13" ht="30">
      <c r="F237" s="659"/>
      <c r="G237" s="724"/>
      <c r="H237" s="1" t="s">
        <v>1761</v>
      </c>
      <c r="I237" s="1" t="s">
        <v>1724</v>
      </c>
      <c r="J237" s="10" t="s">
        <v>1762</v>
      </c>
      <c r="K237" s="1" t="s">
        <v>1742</v>
      </c>
      <c r="L237" s="724"/>
      <c r="M237" s="720"/>
    </row>
    <row r="238" spans="6:13">
      <c r="F238" s="659"/>
      <c r="G238" s="724"/>
      <c r="H238" s="1" t="s">
        <v>1689</v>
      </c>
      <c r="I238" s="1" t="s">
        <v>1724</v>
      </c>
      <c r="J238" s="10" t="s">
        <v>822</v>
      </c>
      <c r="K238" s="1" t="s">
        <v>851</v>
      </c>
      <c r="L238" s="724"/>
      <c r="M238" s="720"/>
    </row>
    <row r="239" spans="6:13" ht="30">
      <c r="F239" s="659"/>
      <c r="G239" s="724"/>
      <c r="H239" s="1" t="s">
        <v>1242</v>
      </c>
      <c r="I239" s="1" t="s">
        <v>1724</v>
      </c>
      <c r="J239" s="10" t="s">
        <v>1765</v>
      </c>
      <c r="K239" s="1" t="s">
        <v>1742</v>
      </c>
      <c r="L239" s="724"/>
      <c r="M239" s="720"/>
    </row>
    <row r="240" spans="6:13" ht="30">
      <c r="F240" s="659"/>
      <c r="G240" s="724"/>
      <c r="H240" s="1" t="s">
        <v>1691</v>
      </c>
      <c r="I240" s="1" t="s">
        <v>1724</v>
      </c>
      <c r="J240" s="10" t="s">
        <v>1767</v>
      </c>
      <c r="K240" s="1" t="s">
        <v>1768</v>
      </c>
      <c r="L240" s="724"/>
      <c r="M240" s="720"/>
    </row>
    <row r="241" spans="6:13" ht="30">
      <c r="F241" s="659"/>
      <c r="G241" s="724"/>
      <c r="H241" s="1" t="s">
        <v>1769</v>
      </c>
      <c r="I241" s="1" t="s">
        <v>1724</v>
      </c>
      <c r="J241" s="10" t="s">
        <v>1770</v>
      </c>
      <c r="K241" s="1" t="s">
        <v>1742</v>
      </c>
      <c r="L241" s="724"/>
      <c r="M241" s="720"/>
    </row>
    <row r="242" spans="6:13" ht="30">
      <c r="F242" s="659"/>
      <c r="G242" s="724"/>
      <c r="H242" s="1" t="s">
        <v>1241</v>
      </c>
      <c r="I242" s="1" t="s">
        <v>1724</v>
      </c>
      <c r="J242" s="10" t="s">
        <v>1770</v>
      </c>
      <c r="K242" s="1" t="s">
        <v>1742</v>
      </c>
      <c r="L242" s="724"/>
      <c r="M242" s="720"/>
    </row>
    <row r="243" spans="6:13" ht="30">
      <c r="F243" s="659"/>
      <c r="G243" s="724"/>
      <c r="H243" s="1" t="s">
        <v>888</v>
      </c>
      <c r="I243" s="1" t="s">
        <v>1724</v>
      </c>
      <c r="J243" s="10" t="s">
        <v>1770</v>
      </c>
      <c r="K243" s="1" t="s">
        <v>1742</v>
      </c>
      <c r="L243" s="724"/>
      <c r="M243" s="720"/>
    </row>
    <row r="244" spans="6:13">
      <c r="F244" s="659"/>
      <c r="G244" s="724"/>
      <c r="H244" s="1" t="s">
        <v>1293</v>
      </c>
      <c r="I244" s="1" t="s">
        <v>1724</v>
      </c>
      <c r="J244" s="10" t="s">
        <v>103</v>
      </c>
      <c r="K244" s="1" t="s">
        <v>849</v>
      </c>
      <c r="L244" s="724"/>
      <c r="M244" s="720"/>
    </row>
    <row r="245" spans="6:13" ht="15.75" thickBot="1">
      <c r="F245" s="732"/>
      <c r="G245" s="727"/>
      <c r="H245" s="51" t="s">
        <v>1771</v>
      </c>
      <c r="I245" s="51" t="s">
        <v>1724</v>
      </c>
      <c r="J245" s="52" t="s">
        <v>103</v>
      </c>
      <c r="K245" s="51" t="s">
        <v>409</v>
      </c>
      <c r="L245" s="727"/>
      <c r="M245" s="721"/>
    </row>
    <row r="246" spans="6:13">
      <c r="F246" s="658">
        <v>44760</v>
      </c>
      <c r="G246" s="726" t="s">
        <v>126</v>
      </c>
      <c r="H246" s="11" t="s">
        <v>137</v>
      </c>
      <c r="I246" s="11" t="s">
        <v>1724</v>
      </c>
      <c r="J246" s="12" t="s">
        <v>1746</v>
      </c>
      <c r="K246" s="11" t="s">
        <v>1747</v>
      </c>
      <c r="L246" s="726" t="s">
        <v>1116</v>
      </c>
      <c r="M246" s="728" t="s">
        <v>1773</v>
      </c>
    </row>
    <row r="247" spans="6:13">
      <c r="F247" s="659"/>
      <c r="G247" s="724"/>
      <c r="H247" s="1" t="s">
        <v>141</v>
      </c>
      <c r="I247" s="1" t="s">
        <v>1724</v>
      </c>
      <c r="J247" s="1" t="s">
        <v>103</v>
      </c>
      <c r="K247" s="1" t="s">
        <v>275</v>
      </c>
      <c r="L247" s="724"/>
      <c r="M247" s="720"/>
    </row>
    <row r="248" spans="6:13">
      <c r="F248" s="659"/>
      <c r="G248" s="724"/>
      <c r="H248" s="1" t="s">
        <v>1748</v>
      </c>
      <c r="I248" s="1" t="s">
        <v>1724</v>
      </c>
      <c r="J248" s="10" t="s">
        <v>1749</v>
      </c>
      <c r="K248" s="1" t="s">
        <v>1750</v>
      </c>
      <c r="L248" s="724"/>
      <c r="M248" s="720"/>
    </row>
    <row r="249" spans="6:13">
      <c r="F249" s="659"/>
      <c r="G249" s="724"/>
      <c r="H249" s="1" t="s">
        <v>1752</v>
      </c>
      <c r="I249" s="1" t="s">
        <v>1724</v>
      </c>
      <c r="J249" s="10" t="s">
        <v>1751</v>
      </c>
      <c r="K249" s="1" t="s">
        <v>1753</v>
      </c>
      <c r="L249" s="724"/>
      <c r="M249" s="720"/>
    </row>
    <row r="250" spans="6:13">
      <c r="F250" s="659"/>
      <c r="G250" s="724"/>
      <c r="H250" s="1" t="s">
        <v>1211</v>
      </c>
      <c r="I250" s="1" t="s">
        <v>1724</v>
      </c>
      <c r="J250" s="10" t="s">
        <v>129</v>
      </c>
      <c r="K250" s="1" t="s">
        <v>275</v>
      </c>
      <c r="L250" s="724"/>
      <c r="M250" s="720"/>
    </row>
    <row r="251" spans="6:13">
      <c r="F251" s="659"/>
      <c r="G251" s="724"/>
      <c r="H251" s="1" t="s">
        <v>1756</v>
      </c>
      <c r="I251" s="1" t="s">
        <v>1724</v>
      </c>
      <c r="J251" s="10" t="s">
        <v>129</v>
      </c>
      <c r="K251" s="1" t="s">
        <v>275</v>
      </c>
      <c r="L251" s="724"/>
      <c r="M251" s="720"/>
    </row>
    <row r="252" spans="6:13">
      <c r="F252" s="659"/>
      <c r="G252" s="724"/>
      <c r="H252" s="1" t="s">
        <v>1096</v>
      </c>
      <c r="I252" s="1" t="s">
        <v>1724</v>
      </c>
      <c r="J252" s="10" t="s">
        <v>129</v>
      </c>
      <c r="K252" s="1" t="s">
        <v>893</v>
      </c>
      <c r="L252" s="724"/>
      <c r="M252" s="720"/>
    </row>
    <row r="253" spans="6:13">
      <c r="F253" s="659"/>
      <c r="G253" s="724"/>
      <c r="H253" s="1" t="s">
        <v>1757</v>
      </c>
      <c r="I253" s="1" t="s">
        <v>1724</v>
      </c>
      <c r="J253" s="10" t="s">
        <v>1758</v>
      </c>
      <c r="K253" s="1" t="s">
        <v>1759</v>
      </c>
      <c r="L253" s="724"/>
      <c r="M253" s="720"/>
    </row>
    <row r="254" spans="6:13">
      <c r="F254" s="659"/>
      <c r="G254" s="724"/>
      <c r="H254" s="1" t="s">
        <v>1760</v>
      </c>
      <c r="I254" s="1" t="s">
        <v>1724</v>
      </c>
      <c r="J254" s="10" t="s">
        <v>129</v>
      </c>
      <c r="K254" s="1" t="s">
        <v>275</v>
      </c>
      <c r="L254" s="724"/>
      <c r="M254" s="720"/>
    </row>
    <row r="255" spans="6:13">
      <c r="F255" s="659"/>
      <c r="G255" s="724"/>
      <c r="H255" s="1" t="s">
        <v>1683</v>
      </c>
      <c r="I255" s="1" t="s">
        <v>1724</v>
      </c>
      <c r="J255" s="10" t="s">
        <v>129</v>
      </c>
      <c r="K255" s="1" t="s">
        <v>171</v>
      </c>
      <c r="L255" s="724"/>
      <c r="M255" s="720"/>
    </row>
    <row r="256" spans="6:13">
      <c r="F256" s="659"/>
      <c r="G256" s="724"/>
      <c r="H256" s="1" t="s">
        <v>387</v>
      </c>
      <c r="I256" s="1" t="s">
        <v>1724</v>
      </c>
      <c r="J256" s="10" t="s">
        <v>129</v>
      </c>
      <c r="K256" s="1" t="s">
        <v>275</v>
      </c>
      <c r="L256" s="724"/>
      <c r="M256" s="720"/>
    </row>
    <row r="257" spans="6:13">
      <c r="F257" s="659"/>
      <c r="G257" s="724"/>
      <c r="H257" s="1" t="s">
        <v>1763</v>
      </c>
      <c r="I257" s="1" t="s">
        <v>1724</v>
      </c>
      <c r="J257" s="10" t="s">
        <v>129</v>
      </c>
      <c r="K257" s="1" t="s">
        <v>275</v>
      </c>
      <c r="L257" s="724"/>
      <c r="M257" s="720"/>
    </row>
    <row r="258" spans="6:13">
      <c r="F258" s="659"/>
      <c r="G258" s="724"/>
      <c r="H258" s="1" t="s">
        <v>1764</v>
      </c>
      <c r="I258" s="1" t="s">
        <v>1724</v>
      </c>
      <c r="J258" s="10" t="s">
        <v>129</v>
      </c>
      <c r="K258" s="1" t="s">
        <v>275</v>
      </c>
      <c r="L258" s="724"/>
      <c r="M258" s="720"/>
    </row>
    <row r="259" spans="6:13" ht="15.75" thickBot="1">
      <c r="F259" s="732"/>
      <c r="G259" s="727"/>
      <c r="H259" s="51" t="s">
        <v>486</v>
      </c>
      <c r="I259" s="51" t="s">
        <v>1724</v>
      </c>
      <c r="J259" s="52" t="s">
        <v>1766</v>
      </c>
      <c r="K259" s="51" t="s">
        <v>1759</v>
      </c>
      <c r="L259" s="727"/>
      <c r="M259" s="721"/>
    </row>
    <row r="260" spans="6:13">
      <c r="F260" s="744" t="s">
        <v>1829</v>
      </c>
      <c r="G260" s="726" t="s">
        <v>1558</v>
      </c>
      <c r="H260" s="11" t="s">
        <v>1743</v>
      </c>
      <c r="I260" s="11" t="s">
        <v>1819</v>
      </c>
      <c r="J260" s="12" t="s">
        <v>103</v>
      </c>
      <c r="K260" s="11" t="s">
        <v>827</v>
      </c>
      <c r="L260" s="726" t="s">
        <v>181</v>
      </c>
      <c r="M260" s="728" t="s">
        <v>1830</v>
      </c>
    </row>
    <row r="261" spans="6:13" ht="30">
      <c r="F261" s="659"/>
      <c r="G261" s="724"/>
      <c r="H261" s="1" t="s">
        <v>1820</v>
      </c>
      <c r="I261" s="1" t="s">
        <v>1819</v>
      </c>
      <c r="J261" s="10" t="s">
        <v>1821</v>
      </c>
      <c r="K261" s="1" t="s">
        <v>830</v>
      </c>
      <c r="L261" s="724"/>
      <c r="M261" s="720"/>
    </row>
    <row r="262" spans="6:13">
      <c r="F262" s="659"/>
      <c r="G262" s="724"/>
      <c r="H262" s="1" t="s">
        <v>139</v>
      </c>
      <c r="I262" s="1" t="s">
        <v>1819</v>
      </c>
      <c r="J262" s="10" t="s">
        <v>103</v>
      </c>
      <c r="K262" s="1" t="s">
        <v>133</v>
      </c>
      <c r="L262" s="724"/>
      <c r="M262" s="720"/>
    </row>
    <row r="263" spans="6:13">
      <c r="F263" s="659"/>
      <c r="G263" s="724"/>
      <c r="H263" s="1" t="s">
        <v>141</v>
      </c>
      <c r="I263" s="1" t="s">
        <v>1819</v>
      </c>
      <c r="J263" s="10" t="s">
        <v>103</v>
      </c>
      <c r="K263" s="1" t="s">
        <v>143</v>
      </c>
      <c r="L263" s="724"/>
      <c r="M263" s="720"/>
    </row>
    <row r="264" spans="6:13">
      <c r="F264" s="659"/>
      <c r="G264" s="724"/>
      <c r="H264" s="1" t="s">
        <v>1748</v>
      </c>
      <c r="I264" s="1" t="s">
        <v>1819</v>
      </c>
      <c r="J264" s="10" t="s">
        <v>103</v>
      </c>
      <c r="K264" s="1" t="s">
        <v>133</v>
      </c>
      <c r="L264" s="724"/>
      <c r="M264" s="720"/>
    </row>
    <row r="265" spans="6:13">
      <c r="F265" s="659"/>
      <c r="G265" s="724"/>
      <c r="H265" s="1" t="s">
        <v>1823</v>
      </c>
      <c r="I265" s="1" t="s">
        <v>1819</v>
      </c>
      <c r="J265" s="10" t="s">
        <v>111</v>
      </c>
      <c r="K265" s="1" t="s">
        <v>133</v>
      </c>
      <c r="L265" s="724"/>
      <c r="M265" s="720"/>
    </row>
    <row r="266" spans="6:13">
      <c r="F266" s="659"/>
      <c r="G266" s="724"/>
      <c r="H266" s="1" t="s">
        <v>1211</v>
      </c>
      <c r="I266" s="1" t="s">
        <v>1819</v>
      </c>
      <c r="J266" s="10" t="s">
        <v>1826</v>
      </c>
      <c r="K266" s="1" t="s">
        <v>140</v>
      </c>
      <c r="L266" s="724"/>
      <c r="M266" s="720"/>
    </row>
    <row r="267" spans="6:13">
      <c r="F267" s="659"/>
      <c r="G267" s="724"/>
      <c r="H267" s="1" t="s">
        <v>1824</v>
      </c>
      <c r="I267" s="1" t="s">
        <v>1819</v>
      </c>
      <c r="J267" s="10" t="s">
        <v>103</v>
      </c>
      <c r="K267" s="1" t="s">
        <v>421</v>
      </c>
      <c r="L267" s="724"/>
      <c r="M267" s="720"/>
    </row>
    <row r="268" spans="6:13">
      <c r="F268" s="659"/>
      <c r="G268" s="724"/>
      <c r="H268" s="1" t="s">
        <v>867</v>
      </c>
      <c r="I268" s="1" t="s">
        <v>1819</v>
      </c>
      <c r="J268" s="10" t="s">
        <v>103</v>
      </c>
      <c r="K268" s="1" t="s">
        <v>827</v>
      </c>
      <c r="L268" s="724"/>
      <c r="M268" s="720"/>
    </row>
    <row r="269" spans="6:13">
      <c r="F269" s="659"/>
      <c r="G269" s="724"/>
      <c r="H269" s="1" t="s">
        <v>1584</v>
      </c>
      <c r="I269" s="1" t="s">
        <v>1819</v>
      </c>
      <c r="J269" s="10" t="s">
        <v>1827</v>
      </c>
      <c r="K269" s="1" t="s">
        <v>827</v>
      </c>
      <c r="L269" s="724"/>
      <c r="M269" s="720"/>
    </row>
    <row r="270" spans="6:13" ht="30">
      <c r="F270" s="659"/>
      <c r="G270" s="724"/>
      <c r="H270" s="99" t="s">
        <v>1825</v>
      </c>
      <c r="I270" s="99" t="s">
        <v>1819</v>
      </c>
      <c r="J270" s="271" t="s">
        <v>1828</v>
      </c>
      <c r="K270" s="99" t="s">
        <v>827</v>
      </c>
      <c r="L270" s="724"/>
      <c r="M270" s="720"/>
    </row>
    <row r="271" spans="6:13">
      <c r="F271" s="659"/>
      <c r="G271" s="724"/>
      <c r="H271" s="1" t="s">
        <v>1096</v>
      </c>
      <c r="I271" s="1" t="s">
        <v>1819</v>
      </c>
      <c r="J271" s="10" t="s">
        <v>129</v>
      </c>
      <c r="K271" s="1" t="s">
        <v>827</v>
      </c>
      <c r="L271" s="724"/>
      <c r="M271" s="720"/>
    </row>
    <row r="272" spans="6:13" ht="15.75" thickBot="1">
      <c r="F272" s="732"/>
      <c r="G272" s="727"/>
      <c r="H272" s="51" t="s">
        <v>1760</v>
      </c>
      <c r="I272" s="51" t="s">
        <v>1819</v>
      </c>
      <c r="J272" s="51"/>
      <c r="K272" s="51" t="s">
        <v>827</v>
      </c>
      <c r="L272" s="727"/>
      <c r="M272" s="721"/>
    </row>
    <row r="273" spans="5:13">
      <c r="F273" s="744" t="s">
        <v>1879</v>
      </c>
      <c r="G273" s="726" t="s">
        <v>815</v>
      </c>
      <c r="H273" s="11" t="s">
        <v>141</v>
      </c>
      <c r="I273" s="11" t="s">
        <v>1856</v>
      </c>
      <c r="J273" s="12" t="s">
        <v>103</v>
      </c>
      <c r="K273" s="11" t="s">
        <v>19</v>
      </c>
      <c r="L273" s="726" t="s">
        <v>1880</v>
      </c>
      <c r="M273" s="728" t="s">
        <v>182</v>
      </c>
    </row>
    <row r="274" spans="5:13">
      <c r="F274" s="659"/>
      <c r="G274" s="724"/>
      <c r="H274" s="1" t="s">
        <v>1141</v>
      </c>
      <c r="I274" s="1" t="s">
        <v>1856</v>
      </c>
      <c r="J274" s="1" t="s">
        <v>103</v>
      </c>
      <c r="K274" s="1" t="s">
        <v>19</v>
      </c>
      <c r="L274" s="724"/>
      <c r="M274" s="720"/>
    </row>
    <row r="275" spans="5:13">
      <c r="F275" s="659"/>
      <c r="G275" s="724"/>
      <c r="H275" s="1" t="s">
        <v>1143</v>
      </c>
      <c r="I275" s="1" t="s">
        <v>1856</v>
      </c>
      <c r="J275" s="1" t="s">
        <v>103</v>
      </c>
      <c r="K275" s="1" t="s">
        <v>275</v>
      </c>
      <c r="L275" s="724"/>
      <c r="M275" s="720"/>
    </row>
    <row r="276" spans="5:13">
      <c r="F276" s="659"/>
      <c r="G276" s="724"/>
      <c r="H276" s="1" t="s">
        <v>1584</v>
      </c>
      <c r="I276" s="1" t="s">
        <v>1856</v>
      </c>
      <c r="J276" s="1" t="s">
        <v>103</v>
      </c>
      <c r="K276" s="1" t="s">
        <v>37</v>
      </c>
      <c r="L276" s="724"/>
      <c r="M276" s="720"/>
    </row>
    <row r="277" spans="5:13">
      <c r="F277" s="659"/>
      <c r="G277" s="724"/>
      <c r="H277" s="1" t="s">
        <v>1866</v>
      </c>
      <c r="I277" s="1" t="s">
        <v>1856</v>
      </c>
      <c r="J277" s="1" t="s">
        <v>103</v>
      </c>
      <c r="K277" s="1" t="s">
        <v>308</v>
      </c>
      <c r="L277" s="724"/>
      <c r="M277" s="720"/>
    </row>
    <row r="278" spans="5:13">
      <c r="F278" s="659"/>
      <c r="G278" s="724"/>
      <c r="H278" s="1" t="s">
        <v>1096</v>
      </c>
      <c r="I278" s="1" t="s">
        <v>1856</v>
      </c>
      <c r="J278" s="1" t="s">
        <v>103</v>
      </c>
      <c r="K278" s="1" t="s">
        <v>19</v>
      </c>
      <c r="L278" s="724"/>
      <c r="M278" s="720"/>
    </row>
    <row r="279" spans="5:13">
      <c r="F279" s="659"/>
      <c r="G279" s="724"/>
      <c r="H279" s="1" t="s">
        <v>1760</v>
      </c>
      <c r="I279" s="1" t="s">
        <v>1856</v>
      </c>
      <c r="J279" s="1" t="s">
        <v>111</v>
      </c>
      <c r="K279" s="1" t="s">
        <v>215</v>
      </c>
      <c r="L279" s="724"/>
      <c r="M279" s="720"/>
    </row>
    <row r="280" spans="5:13">
      <c r="F280" s="659"/>
      <c r="G280" s="724"/>
      <c r="H280" s="1" t="s">
        <v>1685</v>
      </c>
      <c r="I280" s="1" t="s">
        <v>1856</v>
      </c>
      <c r="J280" s="1" t="s">
        <v>103</v>
      </c>
      <c r="K280" s="1" t="s">
        <v>188</v>
      </c>
      <c r="L280" s="724"/>
      <c r="M280" s="720"/>
    </row>
    <row r="281" spans="5:13">
      <c r="F281" s="659"/>
      <c r="G281" s="724"/>
      <c r="H281" s="1" t="s">
        <v>1640</v>
      </c>
      <c r="I281" s="1" t="s">
        <v>1856</v>
      </c>
      <c r="J281" s="1" t="s">
        <v>111</v>
      </c>
      <c r="K281" s="1" t="s">
        <v>275</v>
      </c>
      <c r="L281" s="724"/>
      <c r="M281" s="720"/>
    </row>
    <row r="282" spans="5:13">
      <c r="F282" s="659"/>
      <c r="G282" s="724"/>
      <c r="H282" s="1" t="s">
        <v>236</v>
      </c>
      <c r="I282" s="1" t="s">
        <v>1856</v>
      </c>
      <c r="J282" s="1" t="s">
        <v>103</v>
      </c>
      <c r="K282" s="1" t="s">
        <v>1874</v>
      </c>
      <c r="L282" s="724"/>
      <c r="M282" s="720"/>
    </row>
    <row r="283" spans="5:13">
      <c r="F283" s="659"/>
      <c r="G283" s="724"/>
      <c r="H283" s="1" t="s">
        <v>239</v>
      </c>
      <c r="I283" s="1" t="s">
        <v>1856</v>
      </c>
      <c r="J283" s="1" t="s">
        <v>111</v>
      </c>
      <c r="K283" s="1" t="s">
        <v>19</v>
      </c>
      <c r="L283" s="724"/>
      <c r="M283" s="720"/>
    </row>
    <row r="284" spans="5:13">
      <c r="F284" s="659"/>
      <c r="G284" s="724"/>
      <c r="H284" s="1" t="s">
        <v>1875</v>
      </c>
      <c r="I284" s="1" t="s">
        <v>1856</v>
      </c>
      <c r="J284" s="1" t="s">
        <v>103</v>
      </c>
      <c r="K284" s="1" t="s">
        <v>275</v>
      </c>
      <c r="L284" s="724"/>
      <c r="M284" s="720"/>
    </row>
    <row r="285" spans="5:13">
      <c r="F285" s="659"/>
      <c r="G285" s="724"/>
      <c r="H285" s="1" t="s">
        <v>677</v>
      </c>
      <c r="I285" s="1" t="s">
        <v>1856</v>
      </c>
      <c r="J285" s="1" t="s">
        <v>103</v>
      </c>
      <c r="K285" s="1" t="s">
        <v>19</v>
      </c>
      <c r="L285" s="724"/>
      <c r="M285" s="720"/>
    </row>
    <row r="286" spans="5:13">
      <c r="F286" s="659"/>
      <c r="G286" s="724"/>
      <c r="H286" s="1" t="s">
        <v>1876</v>
      </c>
      <c r="I286" s="1" t="s">
        <v>1856</v>
      </c>
      <c r="J286" s="1" t="s">
        <v>103</v>
      </c>
      <c r="K286" s="1" t="s">
        <v>1874</v>
      </c>
      <c r="L286" s="724"/>
      <c r="M286" s="720"/>
    </row>
    <row r="287" spans="5:13" ht="15.75" thickBot="1">
      <c r="F287" s="732"/>
      <c r="G287" s="727"/>
      <c r="H287" s="51" t="s">
        <v>1877</v>
      </c>
      <c r="I287" s="51" t="s">
        <v>1856</v>
      </c>
      <c r="J287" s="51" t="s">
        <v>103</v>
      </c>
      <c r="K287" s="51" t="s">
        <v>1878</v>
      </c>
      <c r="L287" s="727"/>
      <c r="M287" s="721"/>
    </row>
    <row r="288" spans="5:13">
      <c r="E288" s="178">
        <v>44776</v>
      </c>
      <c r="F288" s="744" t="s">
        <v>1881</v>
      </c>
      <c r="G288" s="726" t="s">
        <v>97</v>
      </c>
      <c r="H288" s="11" t="s">
        <v>1820</v>
      </c>
      <c r="I288" s="11" t="s">
        <v>1856</v>
      </c>
      <c r="J288" s="11" t="s">
        <v>103</v>
      </c>
      <c r="K288" s="11" t="s">
        <v>37</v>
      </c>
      <c r="L288" s="726" t="s">
        <v>1880</v>
      </c>
      <c r="M288" s="728" t="s">
        <v>182</v>
      </c>
    </row>
    <row r="289" spans="4:13">
      <c r="F289" s="659"/>
      <c r="G289" s="724"/>
      <c r="H289" s="1" t="s">
        <v>1743</v>
      </c>
      <c r="I289" s="1" t="s">
        <v>1856</v>
      </c>
      <c r="J289" s="10" t="s">
        <v>103</v>
      </c>
      <c r="K289" s="1" t="s">
        <v>171</v>
      </c>
      <c r="L289" s="724"/>
      <c r="M289" s="720"/>
    </row>
    <row r="290" spans="4:13">
      <c r="F290" s="659"/>
      <c r="G290" s="724"/>
      <c r="H290" s="1" t="s">
        <v>823</v>
      </c>
      <c r="I290" s="1" t="s">
        <v>1856</v>
      </c>
      <c r="J290" s="1" t="s">
        <v>103</v>
      </c>
      <c r="K290" s="1" t="s">
        <v>308</v>
      </c>
      <c r="L290" s="724"/>
      <c r="M290" s="720"/>
    </row>
    <row r="291" spans="4:13">
      <c r="F291" s="659"/>
      <c r="G291" s="724"/>
      <c r="H291" s="1" t="s">
        <v>1857</v>
      </c>
      <c r="I291" s="1" t="s">
        <v>1856</v>
      </c>
      <c r="J291" s="1" t="s">
        <v>103</v>
      </c>
      <c r="K291" s="1" t="s">
        <v>27</v>
      </c>
      <c r="L291" s="724"/>
      <c r="M291" s="720"/>
    </row>
    <row r="292" spans="4:13">
      <c r="F292" s="659"/>
      <c r="G292" s="724"/>
      <c r="H292" s="1" t="s">
        <v>1858</v>
      </c>
      <c r="I292" s="1" t="s">
        <v>1856</v>
      </c>
      <c r="J292" s="1" t="s">
        <v>103</v>
      </c>
      <c r="K292" s="1" t="s">
        <v>19</v>
      </c>
      <c r="L292" s="724"/>
      <c r="M292" s="720"/>
    </row>
    <row r="293" spans="4:13">
      <c r="F293" s="659"/>
      <c r="G293" s="724"/>
      <c r="H293" s="1" t="s">
        <v>1823</v>
      </c>
      <c r="I293" s="1" t="s">
        <v>1856</v>
      </c>
      <c r="J293" s="1" t="s">
        <v>103</v>
      </c>
      <c r="K293" s="1" t="s">
        <v>1859</v>
      </c>
      <c r="L293" s="724"/>
      <c r="M293" s="720"/>
    </row>
    <row r="294" spans="4:13">
      <c r="F294" s="659"/>
      <c r="G294" s="724"/>
      <c r="H294" s="1" t="s">
        <v>1860</v>
      </c>
      <c r="I294" s="1" t="s">
        <v>1856</v>
      </c>
      <c r="J294" s="1" t="s">
        <v>103</v>
      </c>
      <c r="K294" s="1" t="s">
        <v>171</v>
      </c>
      <c r="L294" s="724"/>
      <c r="M294" s="720"/>
    </row>
    <row r="295" spans="4:13">
      <c r="F295" s="659"/>
      <c r="G295" s="724"/>
      <c r="H295" s="1" t="s">
        <v>860</v>
      </c>
      <c r="I295" s="1" t="s">
        <v>1856</v>
      </c>
      <c r="J295" s="1" t="s">
        <v>103</v>
      </c>
      <c r="K295" s="1" t="s">
        <v>1338</v>
      </c>
      <c r="L295" s="724"/>
      <c r="M295" s="720"/>
    </row>
    <row r="296" spans="4:13" ht="30">
      <c r="D296" t="s">
        <v>1865</v>
      </c>
      <c r="E296" t="s">
        <v>1862</v>
      </c>
      <c r="F296" s="659"/>
      <c r="G296" s="724"/>
      <c r="H296" s="1" t="s">
        <v>1861</v>
      </c>
      <c r="I296" s="1" t="s">
        <v>1856</v>
      </c>
      <c r="J296" s="10" t="s">
        <v>1864</v>
      </c>
      <c r="K296" s="1" t="s">
        <v>1247</v>
      </c>
      <c r="L296" s="724"/>
      <c r="M296" s="720"/>
    </row>
    <row r="297" spans="4:13">
      <c r="E297" t="s">
        <v>1863</v>
      </c>
      <c r="F297" s="659"/>
      <c r="G297" s="724"/>
      <c r="H297" s="33" t="s">
        <v>1824</v>
      </c>
      <c r="I297" s="1" t="s">
        <v>1856</v>
      </c>
      <c r="J297" s="1" t="s">
        <v>103</v>
      </c>
      <c r="K297" s="1" t="s">
        <v>883</v>
      </c>
      <c r="L297" s="724"/>
      <c r="M297" s="720"/>
    </row>
    <row r="298" spans="4:13">
      <c r="F298" s="659"/>
      <c r="G298" s="724"/>
      <c r="H298" s="1" t="s">
        <v>1867</v>
      </c>
      <c r="I298" s="1" t="s">
        <v>1856</v>
      </c>
      <c r="J298" s="1" t="s">
        <v>103</v>
      </c>
      <c r="K298" s="1" t="s">
        <v>24</v>
      </c>
      <c r="L298" s="724"/>
      <c r="M298" s="720"/>
    </row>
    <row r="299" spans="4:13">
      <c r="F299" s="659"/>
      <c r="G299" s="724"/>
      <c r="H299" s="1" t="s">
        <v>1868</v>
      </c>
      <c r="I299" s="1" t="s">
        <v>1856</v>
      </c>
      <c r="J299" s="1" t="s">
        <v>103</v>
      </c>
      <c r="K299" s="1" t="s">
        <v>414</v>
      </c>
      <c r="L299" s="724"/>
      <c r="M299" s="720"/>
    </row>
    <row r="300" spans="4:13">
      <c r="F300" s="659"/>
      <c r="G300" s="724"/>
      <c r="H300" s="1" t="s">
        <v>1825</v>
      </c>
      <c r="I300" s="1" t="s">
        <v>1856</v>
      </c>
      <c r="J300" s="1" t="s">
        <v>103</v>
      </c>
      <c r="K300" s="1" t="s">
        <v>308</v>
      </c>
      <c r="L300" s="724"/>
      <c r="M300" s="720"/>
    </row>
    <row r="301" spans="4:13">
      <c r="F301" s="659"/>
      <c r="G301" s="724"/>
      <c r="H301" s="1" t="s">
        <v>1869</v>
      </c>
      <c r="I301" s="1" t="s">
        <v>1856</v>
      </c>
      <c r="J301" s="1" t="s">
        <v>103</v>
      </c>
      <c r="K301" s="1" t="s">
        <v>171</v>
      </c>
      <c r="L301" s="724"/>
      <c r="M301" s="720"/>
    </row>
    <row r="302" spans="4:13">
      <c r="F302" s="659"/>
      <c r="G302" s="724"/>
      <c r="H302" s="1" t="s">
        <v>1017</v>
      </c>
      <c r="I302" s="1" t="s">
        <v>1856</v>
      </c>
      <c r="J302" s="1" t="s">
        <v>103</v>
      </c>
      <c r="K302" s="1" t="s">
        <v>475</v>
      </c>
      <c r="L302" s="724"/>
      <c r="M302" s="720"/>
    </row>
    <row r="303" spans="4:13">
      <c r="F303" s="659"/>
      <c r="G303" s="724"/>
      <c r="H303" s="1" t="s">
        <v>1870</v>
      </c>
      <c r="I303" s="1" t="s">
        <v>1856</v>
      </c>
      <c r="J303" s="1" t="s">
        <v>103</v>
      </c>
      <c r="K303" s="1" t="s">
        <v>308</v>
      </c>
      <c r="L303" s="724"/>
      <c r="M303" s="720"/>
    </row>
    <row r="304" spans="4:13">
      <c r="D304" t="s">
        <v>1871</v>
      </c>
      <c r="F304" s="659"/>
      <c r="G304" s="724"/>
      <c r="H304" s="1" t="s">
        <v>845</v>
      </c>
      <c r="I304" s="1" t="s">
        <v>1856</v>
      </c>
      <c r="J304" s="1" t="s">
        <v>103</v>
      </c>
      <c r="K304" s="1" t="s">
        <v>171</v>
      </c>
      <c r="L304" s="724"/>
      <c r="M304" s="720"/>
    </row>
    <row r="305" spans="4:14" ht="15.75" thickBot="1">
      <c r="D305" t="s">
        <v>1872</v>
      </c>
      <c r="F305" s="732"/>
      <c r="G305" s="727"/>
      <c r="H305" s="51" t="s">
        <v>1873</v>
      </c>
      <c r="I305" s="51" t="s">
        <v>1856</v>
      </c>
      <c r="J305" s="51" t="s">
        <v>103</v>
      </c>
      <c r="K305" s="51" t="s">
        <v>37</v>
      </c>
      <c r="L305" s="727"/>
      <c r="M305" s="721"/>
    </row>
    <row r="306" spans="4:14">
      <c r="F306" s="744" t="s">
        <v>2000</v>
      </c>
      <c r="G306" s="726" t="s">
        <v>1522</v>
      </c>
      <c r="H306" s="11" t="s">
        <v>1986</v>
      </c>
      <c r="I306" s="11" t="s">
        <v>1985</v>
      </c>
      <c r="J306" s="11" t="s">
        <v>103</v>
      </c>
      <c r="K306" s="11" t="s">
        <v>133</v>
      </c>
      <c r="L306" s="726" t="s">
        <v>2001</v>
      </c>
      <c r="M306" s="728"/>
    </row>
    <row r="307" spans="4:14">
      <c r="F307" s="659"/>
      <c r="G307" s="724"/>
      <c r="H307" s="1" t="s">
        <v>506</v>
      </c>
      <c r="I307" s="1" t="s">
        <v>1985</v>
      </c>
      <c r="J307" s="1" t="s">
        <v>103</v>
      </c>
      <c r="K307" s="1" t="s">
        <v>133</v>
      </c>
      <c r="L307" s="724"/>
      <c r="M307" s="720"/>
      <c r="N307" t="s">
        <v>1999</v>
      </c>
    </row>
    <row r="308" spans="4:14">
      <c r="F308" s="659"/>
      <c r="G308" s="724"/>
      <c r="H308" s="1" t="s">
        <v>1987</v>
      </c>
      <c r="I308" s="1" t="s">
        <v>1985</v>
      </c>
      <c r="J308" s="1" t="s">
        <v>103</v>
      </c>
      <c r="K308" s="1" t="s">
        <v>133</v>
      </c>
      <c r="L308" s="724"/>
      <c r="M308" s="720"/>
      <c r="N308" t="s">
        <v>2018</v>
      </c>
    </row>
    <row r="309" spans="4:14">
      <c r="F309" s="659"/>
      <c r="G309" s="724"/>
      <c r="H309" s="1" t="s">
        <v>1560</v>
      </c>
      <c r="I309" s="1" t="s">
        <v>1985</v>
      </c>
      <c r="J309" s="1" t="s">
        <v>103</v>
      </c>
      <c r="K309" s="1" t="s">
        <v>133</v>
      </c>
      <c r="L309" s="724"/>
      <c r="M309" s="720"/>
      <c r="N309" t="s">
        <v>2019</v>
      </c>
    </row>
    <row r="310" spans="4:14">
      <c r="F310" s="659"/>
      <c r="G310" s="724"/>
      <c r="H310" s="1" t="s">
        <v>1988</v>
      </c>
      <c r="I310" s="1" t="s">
        <v>1985</v>
      </c>
      <c r="J310" s="1" t="s">
        <v>103</v>
      </c>
      <c r="K310" s="1" t="s">
        <v>133</v>
      </c>
      <c r="L310" s="724"/>
      <c r="M310" s="720"/>
      <c r="N310" t="s">
        <v>2021</v>
      </c>
    </row>
    <row r="311" spans="4:14">
      <c r="F311" s="659"/>
      <c r="G311" s="724"/>
      <c r="H311" s="1" t="s">
        <v>1989</v>
      </c>
      <c r="I311" s="1" t="s">
        <v>1985</v>
      </c>
      <c r="J311" s="1" t="s">
        <v>103</v>
      </c>
      <c r="K311" s="183" t="s">
        <v>650</v>
      </c>
      <c r="L311" s="724"/>
      <c r="M311" s="720"/>
      <c r="N311" t="s">
        <v>2022</v>
      </c>
    </row>
    <row r="312" spans="4:14">
      <c r="F312" s="659"/>
      <c r="G312" s="724"/>
      <c r="H312" s="1" t="s">
        <v>1166</v>
      </c>
      <c r="I312" s="1" t="s">
        <v>1985</v>
      </c>
      <c r="J312" s="1" t="s">
        <v>103</v>
      </c>
      <c r="K312" s="1" t="s">
        <v>133</v>
      </c>
      <c r="L312" s="724"/>
      <c r="M312" s="720"/>
      <c r="N312" t="s">
        <v>2020</v>
      </c>
    </row>
    <row r="313" spans="4:14">
      <c r="F313" s="659"/>
      <c r="G313" s="724"/>
      <c r="H313" s="1" t="s">
        <v>1990</v>
      </c>
      <c r="I313" s="1" t="s">
        <v>1985</v>
      </c>
      <c r="J313" s="1" t="s">
        <v>103</v>
      </c>
      <c r="K313" s="1" t="s">
        <v>140</v>
      </c>
      <c r="L313" s="724"/>
      <c r="M313" s="720"/>
      <c r="N313" t="s">
        <v>2023</v>
      </c>
    </row>
    <row r="314" spans="4:14">
      <c r="F314" s="659"/>
      <c r="G314" s="724"/>
      <c r="H314" s="1" t="s">
        <v>1991</v>
      </c>
      <c r="I314" s="1" t="s">
        <v>1985</v>
      </c>
      <c r="J314" s="1" t="s">
        <v>103</v>
      </c>
      <c r="K314" s="1" t="s">
        <v>133</v>
      </c>
      <c r="L314" s="724"/>
      <c r="M314" s="720"/>
      <c r="N314" t="s">
        <v>2024</v>
      </c>
    </row>
    <row r="315" spans="4:14">
      <c r="F315" s="659"/>
      <c r="G315" s="724"/>
      <c r="H315" s="1" t="s">
        <v>1359</v>
      </c>
      <c r="I315" s="1" t="s">
        <v>1985</v>
      </c>
      <c r="J315" s="1" t="s">
        <v>103</v>
      </c>
      <c r="K315" s="1" t="s">
        <v>143</v>
      </c>
      <c r="L315" s="724"/>
      <c r="M315" s="720"/>
    </row>
    <row r="316" spans="4:14">
      <c r="F316" s="659"/>
      <c r="G316" s="724"/>
      <c r="H316" s="1" t="s">
        <v>1992</v>
      </c>
      <c r="I316" s="1" t="s">
        <v>1985</v>
      </c>
      <c r="J316" s="1" t="s">
        <v>103</v>
      </c>
      <c r="K316" s="1" t="s">
        <v>133</v>
      </c>
      <c r="L316" s="724"/>
      <c r="M316" s="720"/>
    </row>
    <row r="317" spans="4:14">
      <c r="F317" s="659"/>
      <c r="G317" s="724"/>
      <c r="H317" s="1" t="s">
        <v>1993</v>
      </c>
      <c r="I317" s="1" t="s">
        <v>1985</v>
      </c>
      <c r="J317" s="1" t="s">
        <v>103</v>
      </c>
      <c r="K317" s="1" t="s">
        <v>133</v>
      </c>
      <c r="L317" s="724"/>
      <c r="M317" s="720"/>
    </row>
    <row r="318" spans="4:14">
      <c r="F318" s="659"/>
      <c r="G318" s="724"/>
      <c r="H318" s="1" t="s">
        <v>663</v>
      </c>
      <c r="I318" s="1" t="s">
        <v>1985</v>
      </c>
      <c r="J318" s="1" t="s">
        <v>103</v>
      </c>
      <c r="K318" s="1" t="s">
        <v>133</v>
      </c>
      <c r="L318" s="724"/>
      <c r="M318" s="720"/>
    </row>
    <row r="319" spans="4:14">
      <c r="F319" s="659"/>
      <c r="G319" s="724"/>
      <c r="H319" s="1" t="s">
        <v>1561</v>
      </c>
      <c r="I319" s="1" t="s">
        <v>1985</v>
      </c>
      <c r="J319" s="1" t="s">
        <v>103</v>
      </c>
      <c r="K319" s="1" t="s">
        <v>133</v>
      </c>
      <c r="L319" s="724"/>
      <c r="M319" s="720"/>
    </row>
    <row r="320" spans="4:14">
      <c r="F320" s="659"/>
      <c r="G320" s="724"/>
      <c r="H320" s="1" t="s">
        <v>576</v>
      </c>
      <c r="I320" s="1" t="s">
        <v>1985</v>
      </c>
      <c r="J320" s="1" t="s">
        <v>103</v>
      </c>
      <c r="K320" s="1" t="s">
        <v>133</v>
      </c>
      <c r="L320" s="724"/>
      <c r="M320" s="720"/>
    </row>
    <row r="321" spans="6:13" ht="15.75" thickBot="1">
      <c r="F321" s="660"/>
      <c r="G321" s="725" t="s">
        <v>1994</v>
      </c>
      <c r="H321" s="15" t="s">
        <v>1155</v>
      </c>
      <c r="I321" s="15" t="s">
        <v>1985</v>
      </c>
      <c r="J321" s="15" t="s">
        <v>103</v>
      </c>
      <c r="K321" s="15" t="s">
        <v>140</v>
      </c>
      <c r="L321" s="725"/>
      <c r="M321" s="731"/>
    </row>
    <row r="322" spans="6:13">
      <c r="F322" s="755" t="s">
        <v>2475</v>
      </c>
      <c r="G322" s="320" t="s">
        <v>1676</v>
      </c>
      <c r="H322" s="6" t="s">
        <v>2450</v>
      </c>
      <c r="I322" s="6" t="s">
        <v>2449</v>
      </c>
      <c r="J322" s="6" t="s">
        <v>103</v>
      </c>
      <c r="K322" s="321" t="s">
        <v>140</v>
      </c>
      <c r="L322" s="26"/>
      <c r="M322" s="773" t="s">
        <v>2476</v>
      </c>
    </row>
    <row r="323" spans="6:13">
      <c r="F323" s="756"/>
      <c r="G323" s="170"/>
      <c r="H323" s="29" t="s">
        <v>2451</v>
      </c>
      <c r="I323" s="29" t="s">
        <v>2449</v>
      </c>
      <c r="J323" s="29" t="s">
        <v>129</v>
      </c>
      <c r="K323" s="319" t="s">
        <v>421</v>
      </c>
      <c r="M323" s="774"/>
    </row>
    <row r="324" spans="6:13">
      <c r="F324" s="756"/>
      <c r="G324" s="170"/>
      <c r="H324" s="29" t="s">
        <v>2452</v>
      </c>
      <c r="I324" s="29" t="s">
        <v>2449</v>
      </c>
      <c r="J324" s="76" t="s">
        <v>2453</v>
      </c>
      <c r="K324" s="319" t="s">
        <v>130</v>
      </c>
      <c r="M324" s="774"/>
    </row>
    <row r="325" spans="6:13">
      <c r="F325" s="756"/>
      <c r="G325" s="170"/>
      <c r="H325" s="29" t="s">
        <v>2454</v>
      </c>
      <c r="I325" s="29" t="s">
        <v>2449</v>
      </c>
      <c r="J325" s="29" t="s">
        <v>103</v>
      </c>
      <c r="K325" s="29" t="s">
        <v>143</v>
      </c>
      <c r="M325" s="774"/>
    </row>
    <row r="326" spans="6:13">
      <c r="F326" s="756"/>
      <c r="G326" s="170"/>
      <c r="H326" s="29" t="s">
        <v>658</v>
      </c>
      <c r="I326" s="29" t="s">
        <v>2449</v>
      </c>
      <c r="J326" s="29" t="s">
        <v>1681</v>
      </c>
      <c r="K326" s="29" t="s">
        <v>2455</v>
      </c>
      <c r="M326" s="774"/>
    </row>
    <row r="327" spans="6:13">
      <c r="F327" s="756"/>
      <c r="G327" s="170"/>
      <c r="H327" s="29" t="s">
        <v>1536</v>
      </c>
      <c r="I327" s="29" t="s">
        <v>2449</v>
      </c>
      <c r="J327" s="29" t="s">
        <v>1681</v>
      </c>
      <c r="K327" s="29" t="s">
        <v>143</v>
      </c>
      <c r="M327" s="774"/>
    </row>
    <row r="328" spans="6:13">
      <c r="F328" s="756"/>
      <c r="G328" s="170"/>
      <c r="H328" s="29" t="s">
        <v>2456</v>
      </c>
      <c r="I328" s="29" t="s">
        <v>2449</v>
      </c>
      <c r="J328" s="29" t="s">
        <v>1681</v>
      </c>
      <c r="K328" s="319" t="s">
        <v>639</v>
      </c>
      <c r="M328" s="66" t="s">
        <v>2465</v>
      </c>
    </row>
    <row r="329" spans="6:13">
      <c r="F329" s="756"/>
      <c r="G329" s="170"/>
      <c r="H329" s="29" t="s">
        <v>1815</v>
      </c>
      <c r="I329" s="29" t="s">
        <v>2449</v>
      </c>
      <c r="J329" s="29" t="s">
        <v>1681</v>
      </c>
      <c r="K329" s="29" t="s">
        <v>143</v>
      </c>
      <c r="M329" s="66"/>
    </row>
    <row r="330" spans="6:13">
      <c r="F330" s="756"/>
      <c r="G330" s="170"/>
      <c r="H330" s="29" t="s">
        <v>1001</v>
      </c>
      <c r="I330" s="29" t="s">
        <v>2449</v>
      </c>
      <c r="J330" s="29" t="s">
        <v>103</v>
      </c>
      <c r="K330" s="319" t="s">
        <v>140</v>
      </c>
      <c r="M330" s="66"/>
    </row>
    <row r="331" spans="6:13">
      <c r="F331" s="756"/>
      <c r="G331" s="170"/>
      <c r="H331" s="29" t="s">
        <v>2457</v>
      </c>
      <c r="I331" s="29" t="s">
        <v>2449</v>
      </c>
      <c r="J331" s="29" t="s">
        <v>103</v>
      </c>
      <c r="K331" s="319" t="s">
        <v>639</v>
      </c>
      <c r="M331" s="66" t="s">
        <v>2465</v>
      </c>
    </row>
    <row r="332" spans="6:13">
      <c r="F332" s="756"/>
      <c r="G332" s="170"/>
      <c r="H332" s="29" t="s">
        <v>396</v>
      </c>
      <c r="I332" s="29" t="s">
        <v>2449</v>
      </c>
      <c r="J332" s="29" t="s">
        <v>1681</v>
      </c>
      <c r="K332" s="29" t="s">
        <v>143</v>
      </c>
      <c r="M332" s="66"/>
    </row>
    <row r="333" spans="6:13">
      <c r="F333" s="756"/>
      <c r="G333" s="170"/>
      <c r="H333" s="29" t="s">
        <v>2458</v>
      </c>
      <c r="I333" s="29" t="s">
        <v>2449</v>
      </c>
      <c r="J333" s="29" t="s">
        <v>1681</v>
      </c>
      <c r="K333" s="319" t="s">
        <v>639</v>
      </c>
      <c r="M333" s="66" t="s">
        <v>2465</v>
      </c>
    </row>
    <row r="334" spans="6:13">
      <c r="F334" s="756"/>
      <c r="G334" s="170"/>
      <c r="H334" s="29" t="s">
        <v>2459</v>
      </c>
      <c r="I334" s="29" t="s">
        <v>2449</v>
      </c>
      <c r="J334" s="29" t="s">
        <v>1681</v>
      </c>
      <c r="K334" s="29" t="s">
        <v>143</v>
      </c>
      <c r="M334" s="66"/>
    </row>
    <row r="335" spans="6:13">
      <c r="F335" s="756"/>
      <c r="G335" s="170"/>
      <c r="H335" s="29" t="s">
        <v>2460</v>
      </c>
      <c r="I335" s="29" t="s">
        <v>2449</v>
      </c>
      <c r="J335" s="29" t="s">
        <v>1681</v>
      </c>
      <c r="K335" s="29" t="s">
        <v>143</v>
      </c>
      <c r="M335" s="66"/>
    </row>
    <row r="336" spans="6:13">
      <c r="F336" s="756"/>
      <c r="G336" s="170"/>
      <c r="H336" s="29" t="s">
        <v>2461</v>
      </c>
      <c r="I336" s="29" t="s">
        <v>2449</v>
      </c>
      <c r="J336" s="29" t="s">
        <v>1681</v>
      </c>
      <c r="K336" s="29" t="s">
        <v>143</v>
      </c>
      <c r="M336" s="66"/>
    </row>
    <row r="337" spans="6:13">
      <c r="F337" s="756"/>
      <c r="G337" s="170"/>
      <c r="H337" s="29" t="s">
        <v>1359</v>
      </c>
      <c r="I337" s="29" t="s">
        <v>2449</v>
      </c>
      <c r="J337" s="29" t="s">
        <v>1681</v>
      </c>
      <c r="K337" s="29" t="s">
        <v>143</v>
      </c>
      <c r="M337" s="66"/>
    </row>
    <row r="338" spans="6:13">
      <c r="F338" s="756"/>
      <c r="G338" s="170"/>
      <c r="H338" s="29" t="s">
        <v>2462</v>
      </c>
      <c r="I338" s="29" t="s">
        <v>2449</v>
      </c>
      <c r="J338" s="29" t="s">
        <v>1681</v>
      </c>
      <c r="K338" s="29" t="s">
        <v>421</v>
      </c>
      <c r="M338" s="66" t="s">
        <v>2466</v>
      </c>
    </row>
    <row r="339" spans="6:13">
      <c r="F339" s="756"/>
      <c r="G339" s="170"/>
      <c r="H339" s="29" t="s">
        <v>2463</v>
      </c>
      <c r="I339" s="29" t="s">
        <v>2449</v>
      </c>
      <c r="J339" s="29" t="s">
        <v>1681</v>
      </c>
      <c r="K339" s="29" t="s">
        <v>140</v>
      </c>
      <c r="M339" s="66" t="s">
        <v>2464</v>
      </c>
    </row>
    <row r="340" spans="6:13">
      <c r="F340" s="756"/>
      <c r="G340" s="170"/>
      <c r="H340" s="29" t="s">
        <v>2467</v>
      </c>
      <c r="I340" s="29" t="s">
        <v>2449</v>
      </c>
      <c r="J340" s="29" t="s">
        <v>1681</v>
      </c>
      <c r="K340" s="29" t="s">
        <v>140</v>
      </c>
      <c r="M340" s="66"/>
    </row>
    <row r="341" spans="6:13">
      <c r="F341" s="756"/>
      <c r="G341" s="170"/>
      <c r="H341" s="29" t="s">
        <v>2468</v>
      </c>
      <c r="I341" s="29" t="s">
        <v>2449</v>
      </c>
      <c r="J341" s="29" t="s">
        <v>1681</v>
      </c>
      <c r="K341" s="322" t="s">
        <v>682</v>
      </c>
      <c r="M341" s="66" t="s">
        <v>2469</v>
      </c>
    </row>
    <row r="342" spans="6:13">
      <c r="F342" s="756"/>
      <c r="G342" s="170"/>
      <c r="H342" s="29" t="s">
        <v>734</v>
      </c>
      <c r="I342" s="29" t="s">
        <v>2449</v>
      </c>
      <c r="J342" s="29" t="s">
        <v>2470</v>
      </c>
      <c r="K342" s="21" t="s">
        <v>2472</v>
      </c>
      <c r="M342" s="66" t="s">
        <v>2471</v>
      </c>
    </row>
    <row r="343" spans="6:13" ht="15.75" thickBot="1">
      <c r="F343" s="756"/>
      <c r="G343" s="170"/>
      <c r="H343" s="29" t="s">
        <v>2473</v>
      </c>
      <c r="I343" s="29" t="s">
        <v>2449</v>
      </c>
      <c r="J343" s="29" t="s">
        <v>103</v>
      </c>
      <c r="K343" s="21" t="s">
        <v>140</v>
      </c>
      <c r="M343" s="66" t="s">
        <v>2474</v>
      </c>
    </row>
    <row r="344" spans="6:13">
      <c r="F344" s="25">
        <v>44845</v>
      </c>
      <c r="G344" s="11" t="s">
        <v>97</v>
      </c>
      <c r="H344" s="11" t="s">
        <v>1992</v>
      </c>
      <c r="I344" s="11" t="s">
        <v>2482</v>
      </c>
      <c r="J344" s="11" t="s">
        <v>103</v>
      </c>
      <c r="K344" s="11" t="s">
        <v>416</v>
      </c>
      <c r="L344" s="11"/>
      <c r="M344" s="13"/>
    </row>
    <row r="345" spans="6:13">
      <c r="F345" s="27"/>
      <c r="G345" s="1"/>
      <c r="H345" s="1" t="s">
        <v>2483</v>
      </c>
      <c r="I345" s="1" t="s">
        <v>2482</v>
      </c>
      <c r="J345" s="1" t="s">
        <v>103</v>
      </c>
      <c r="K345" s="1" t="s">
        <v>19</v>
      </c>
      <c r="L345" s="1"/>
      <c r="M345" s="14"/>
    </row>
    <row r="346" spans="6:13">
      <c r="F346" s="27"/>
      <c r="G346" s="1"/>
      <c r="H346" s="1" t="s">
        <v>663</v>
      </c>
      <c r="I346" s="1" t="s">
        <v>2482</v>
      </c>
      <c r="J346" s="1" t="s">
        <v>103</v>
      </c>
      <c r="K346" s="1" t="s">
        <v>275</v>
      </c>
      <c r="L346" s="1"/>
      <c r="M346" s="14" t="s">
        <v>2486</v>
      </c>
    </row>
    <row r="347" spans="6:13">
      <c r="F347" s="27"/>
      <c r="G347" s="1"/>
      <c r="H347" s="1" t="s">
        <v>2485</v>
      </c>
      <c r="I347" s="1" t="s">
        <v>2482</v>
      </c>
      <c r="J347" s="1" t="s">
        <v>103</v>
      </c>
      <c r="K347" s="1" t="s">
        <v>292</v>
      </c>
      <c r="L347" s="1"/>
      <c r="M347" s="751" t="s">
        <v>2524</v>
      </c>
    </row>
    <row r="348" spans="6:13">
      <c r="F348" s="27"/>
      <c r="G348" s="1"/>
      <c r="H348" s="1" t="s">
        <v>576</v>
      </c>
      <c r="I348" s="1" t="s">
        <v>2482</v>
      </c>
      <c r="J348" s="1" t="s">
        <v>103</v>
      </c>
      <c r="K348" s="1" t="s">
        <v>275</v>
      </c>
      <c r="L348" s="1"/>
      <c r="M348" s="751"/>
    </row>
    <row r="349" spans="6:13">
      <c r="F349" s="27"/>
      <c r="G349" s="1"/>
      <c r="H349" s="1" t="s">
        <v>1562</v>
      </c>
      <c r="I349" s="1" t="s">
        <v>2482</v>
      </c>
      <c r="J349" s="1" t="s">
        <v>111</v>
      </c>
      <c r="K349" s="1" t="s">
        <v>416</v>
      </c>
      <c r="L349" s="1"/>
      <c r="M349" s="751"/>
    </row>
    <row r="350" spans="6:13">
      <c r="F350" s="27"/>
      <c r="G350" s="1"/>
      <c r="H350" s="1" t="s">
        <v>574</v>
      </c>
      <c r="I350" s="1" t="s">
        <v>2482</v>
      </c>
      <c r="J350" s="1" t="s">
        <v>103</v>
      </c>
      <c r="K350" s="1" t="s">
        <v>188</v>
      </c>
      <c r="L350" s="1"/>
      <c r="M350" s="751"/>
    </row>
    <row r="351" spans="6:13">
      <c r="F351" s="27"/>
      <c r="G351" s="1"/>
      <c r="H351" s="1" t="s">
        <v>1569</v>
      </c>
      <c r="I351" s="1" t="s">
        <v>2482</v>
      </c>
      <c r="J351" s="1" t="s">
        <v>103</v>
      </c>
      <c r="K351" s="1" t="s">
        <v>416</v>
      </c>
      <c r="L351" s="1"/>
      <c r="M351" s="751"/>
    </row>
    <row r="352" spans="6:13">
      <c r="F352" s="27"/>
      <c r="G352" s="1"/>
      <c r="H352" s="1" t="s">
        <v>2500</v>
      </c>
      <c r="I352" s="1" t="s">
        <v>2482</v>
      </c>
      <c r="J352" s="1" t="s">
        <v>103</v>
      </c>
      <c r="K352" s="1" t="s">
        <v>171</v>
      </c>
      <c r="L352" s="1"/>
      <c r="M352" s="751"/>
    </row>
    <row r="353" spans="6:13">
      <c r="F353" s="27"/>
      <c r="G353" s="1">
        <v>160</v>
      </c>
      <c r="H353" s="1" t="s">
        <v>1951</v>
      </c>
      <c r="I353" s="1" t="s">
        <v>2482</v>
      </c>
      <c r="J353" s="1" t="s">
        <v>103</v>
      </c>
      <c r="K353" s="1" t="s">
        <v>188</v>
      </c>
      <c r="L353" s="1"/>
      <c r="M353" s="751"/>
    </row>
    <row r="354" spans="6:13">
      <c r="F354" s="27"/>
      <c r="G354" s="1"/>
      <c r="H354" s="1" t="s">
        <v>2510</v>
      </c>
      <c r="I354" s="1" t="s">
        <v>2482</v>
      </c>
      <c r="J354" s="1" t="s">
        <v>103</v>
      </c>
      <c r="K354" s="1" t="s">
        <v>188</v>
      </c>
      <c r="L354" s="1"/>
      <c r="M354" s="751"/>
    </row>
    <row r="355" spans="6:13">
      <c r="F355" s="27"/>
      <c r="G355" s="1"/>
      <c r="H355" s="1" t="s">
        <v>2503</v>
      </c>
      <c r="I355" s="1" t="s">
        <v>2482</v>
      </c>
      <c r="J355" s="10" t="s">
        <v>2512</v>
      </c>
      <c r="K355" s="1" t="s">
        <v>2511</v>
      </c>
      <c r="L355" s="1"/>
      <c r="M355" s="14"/>
    </row>
    <row r="356" spans="6:13">
      <c r="F356" s="27"/>
      <c r="G356" s="1"/>
      <c r="H356" s="1" t="s">
        <v>1888</v>
      </c>
      <c r="I356" s="1" t="s">
        <v>2482</v>
      </c>
      <c r="J356" s="1" t="s">
        <v>103</v>
      </c>
      <c r="K356" s="1" t="s">
        <v>90</v>
      </c>
      <c r="L356" s="1"/>
      <c r="M356" s="14"/>
    </row>
    <row r="357" spans="6:13">
      <c r="F357" s="27"/>
      <c r="G357" s="1"/>
      <c r="H357" s="1" t="s">
        <v>2517</v>
      </c>
      <c r="I357" s="1" t="s">
        <v>2482</v>
      </c>
      <c r="J357" s="1" t="s">
        <v>103</v>
      </c>
      <c r="K357" s="1" t="s">
        <v>19</v>
      </c>
      <c r="L357" s="1"/>
      <c r="M357" s="14"/>
    </row>
    <row r="358" spans="6:13">
      <c r="F358" s="27"/>
      <c r="G358" s="1"/>
      <c r="H358" s="1" t="s">
        <v>2518</v>
      </c>
      <c r="I358" s="1" t="s">
        <v>2482</v>
      </c>
      <c r="J358" s="1" t="s">
        <v>103</v>
      </c>
      <c r="K358" s="1" t="s">
        <v>894</v>
      </c>
      <c r="L358" s="1"/>
      <c r="M358" s="14"/>
    </row>
    <row r="359" spans="6:13">
      <c r="F359" s="27"/>
      <c r="G359" s="1"/>
      <c r="H359" s="1" t="s">
        <v>2519</v>
      </c>
      <c r="I359" s="1" t="s">
        <v>2482</v>
      </c>
      <c r="J359" s="1" t="s">
        <v>103</v>
      </c>
      <c r="K359" s="1" t="s">
        <v>19</v>
      </c>
      <c r="L359" s="1"/>
      <c r="M359" s="14"/>
    </row>
    <row r="360" spans="6:13" ht="15.75" thickBot="1">
      <c r="F360" s="174"/>
      <c r="G360" s="51"/>
      <c r="H360" s="51" t="s">
        <v>2520</v>
      </c>
      <c r="I360" s="51" t="s">
        <v>2482</v>
      </c>
      <c r="J360" s="51" t="s">
        <v>103</v>
      </c>
      <c r="K360" s="51" t="s">
        <v>19</v>
      </c>
      <c r="L360" s="51"/>
      <c r="M360" s="64"/>
    </row>
    <row r="361" spans="6:13">
      <c r="F361" s="323"/>
      <c r="G361" s="11" t="s">
        <v>815</v>
      </c>
      <c r="H361" s="11" t="s">
        <v>2484</v>
      </c>
      <c r="I361" s="11" t="s">
        <v>2482</v>
      </c>
      <c r="J361" s="11" t="s">
        <v>103</v>
      </c>
      <c r="K361" s="11" t="s">
        <v>171</v>
      </c>
      <c r="L361" s="11"/>
      <c r="M361" s="13"/>
    </row>
    <row r="362" spans="6:13">
      <c r="F362" s="27"/>
      <c r="G362" s="1"/>
      <c r="H362" s="1" t="s">
        <v>2462</v>
      </c>
      <c r="I362" s="1" t="s">
        <v>2482</v>
      </c>
      <c r="J362" s="1" t="s">
        <v>103</v>
      </c>
      <c r="K362" s="1" t="s">
        <v>308</v>
      </c>
      <c r="L362" s="1"/>
      <c r="M362" s="14" t="s">
        <v>2487</v>
      </c>
    </row>
    <row r="363" spans="6:13">
      <c r="F363" s="27"/>
      <c r="G363" s="1"/>
      <c r="H363" s="1" t="s">
        <v>2495</v>
      </c>
      <c r="I363" s="1" t="s">
        <v>2482</v>
      </c>
      <c r="J363" s="1" t="s">
        <v>103</v>
      </c>
      <c r="K363" s="1" t="s">
        <v>1107</v>
      </c>
      <c r="L363" s="1"/>
      <c r="M363" s="14"/>
    </row>
    <row r="364" spans="6:13">
      <c r="F364" s="27"/>
      <c r="G364" s="1"/>
      <c r="H364" s="1" t="s">
        <v>886</v>
      </c>
      <c r="I364" s="1" t="s">
        <v>2482</v>
      </c>
      <c r="J364" s="1" t="s">
        <v>103</v>
      </c>
      <c r="K364" s="1" t="s">
        <v>1107</v>
      </c>
      <c r="L364" s="1"/>
      <c r="M364" s="14"/>
    </row>
    <row r="365" spans="6:13">
      <c r="F365" s="27"/>
      <c r="G365" s="1"/>
      <c r="H365" s="1" t="s">
        <v>1541</v>
      </c>
      <c r="I365" s="1" t="s">
        <v>2482</v>
      </c>
      <c r="J365" s="1" t="s">
        <v>103</v>
      </c>
      <c r="K365" s="1" t="s">
        <v>409</v>
      </c>
      <c r="L365" s="1"/>
      <c r="M365" s="14"/>
    </row>
    <row r="366" spans="6:13">
      <c r="F366" s="27"/>
      <c r="G366" s="1"/>
      <c r="H366" s="1" t="s">
        <v>2496</v>
      </c>
      <c r="I366" s="1" t="s">
        <v>2482</v>
      </c>
      <c r="J366" s="1" t="s">
        <v>103</v>
      </c>
      <c r="K366" s="1" t="s">
        <v>171</v>
      </c>
      <c r="L366" s="1"/>
      <c r="M366" s="14"/>
    </row>
    <row r="367" spans="6:13">
      <c r="F367" s="27"/>
      <c r="G367" s="1"/>
      <c r="H367" s="1" t="s">
        <v>2163</v>
      </c>
      <c r="I367" s="1" t="s">
        <v>2482</v>
      </c>
      <c r="J367" s="1" t="s">
        <v>103</v>
      </c>
      <c r="K367" s="1" t="s">
        <v>409</v>
      </c>
      <c r="L367" s="1"/>
      <c r="M367" s="14"/>
    </row>
    <row r="368" spans="6:13">
      <c r="F368" s="27"/>
      <c r="G368" s="1"/>
      <c r="H368" s="1" t="s">
        <v>2499</v>
      </c>
      <c r="I368" s="1" t="s">
        <v>2482</v>
      </c>
      <c r="J368" s="1" t="s">
        <v>103</v>
      </c>
      <c r="K368" s="1" t="s">
        <v>19</v>
      </c>
      <c r="L368" s="1"/>
      <c r="M368" s="14"/>
    </row>
    <row r="369" spans="6:13">
      <c r="F369" s="27"/>
      <c r="G369" s="1"/>
      <c r="H369" s="1" t="s">
        <v>2207</v>
      </c>
      <c r="I369" s="1" t="s">
        <v>2482</v>
      </c>
      <c r="J369" s="1" t="s">
        <v>103</v>
      </c>
      <c r="K369" s="1" t="s">
        <v>1107</v>
      </c>
      <c r="L369" s="1"/>
      <c r="M369" s="14" t="s">
        <v>2502</v>
      </c>
    </row>
    <row r="370" spans="6:13">
      <c r="F370" s="27"/>
      <c r="G370" s="1"/>
      <c r="H370" s="1" t="s">
        <v>1920</v>
      </c>
      <c r="I370" s="1" t="s">
        <v>2482</v>
      </c>
      <c r="J370" s="1" t="s">
        <v>103</v>
      </c>
      <c r="K370" s="1" t="s">
        <v>171</v>
      </c>
      <c r="L370" s="1"/>
      <c r="M370" s="14"/>
    </row>
    <row r="371" spans="6:13">
      <c r="F371" s="27"/>
      <c r="G371" s="1"/>
      <c r="H371" s="1" t="s">
        <v>1510</v>
      </c>
      <c r="I371" s="1" t="s">
        <v>2482</v>
      </c>
      <c r="J371" s="1" t="s">
        <v>103</v>
      </c>
      <c r="K371" s="1" t="s">
        <v>308</v>
      </c>
      <c r="L371" s="1"/>
      <c r="M371" s="14" t="s">
        <v>2513</v>
      </c>
    </row>
    <row r="372" spans="6:13">
      <c r="F372" s="27"/>
      <c r="G372" s="1"/>
      <c r="H372" s="1" t="s">
        <v>2514</v>
      </c>
      <c r="I372" s="1" t="s">
        <v>2482</v>
      </c>
      <c r="J372" s="1" t="s">
        <v>103</v>
      </c>
      <c r="K372" s="1" t="s">
        <v>1107</v>
      </c>
      <c r="L372" s="1"/>
      <c r="M372" s="752" t="s">
        <v>2525</v>
      </c>
    </row>
    <row r="373" spans="6:13">
      <c r="F373" s="27"/>
      <c r="G373" s="1"/>
      <c r="H373" s="1" t="s">
        <v>2515</v>
      </c>
      <c r="I373" s="1" t="s">
        <v>2482</v>
      </c>
      <c r="J373" s="10" t="s">
        <v>2516</v>
      </c>
      <c r="K373" s="1" t="s">
        <v>1745</v>
      </c>
      <c r="L373" s="1"/>
      <c r="M373" s="753"/>
    </row>
    <row r="374" spans="6:13">
      <c r="F374" s="27"/>
      <c r="G374" s="1"/>
      <c r="H374" s="1" t="s">
        <v>1967</v>
      </c>
      <c r="I374" s="1" t="s">
        <v>2482</v>
      </c>
      <c r="J374" s="1" t="s">
        <v>103</v>
      </c>
      <c r="K374" s="1" t="s">
        <v>308</v>
      </c>
      <c r="L374" s="1"/>
      <c r="M374" s="753"/>
    </row>
    <row r="375" spans="6:13">
      <c r="F375" s="27"/>
      <c r="G375" s="1"/>
      <c r="H375" s="1" t="s">
        <v>2454</v>
      </c>
      <c r="I375" s="1" t="s">
        <v>2482</v>
      </c>
      <c r="J375" s="1" t="s">
        <v>103</v>
      </c>
      <c r="K375" s="1" t="s">
        <v>171</v>
      </c>
      <c r="L375" s="1"/>
      <c r="M375" s="753"/>
    </row>
    <row r="376" spans="6:13">
      <c r="F376" s="27"/>
      <c r="G376" s="1"/>
      <c r="H376" s="1" t="s">
        <v>2521</v>
      </c>
      <c r="I376" s="1" t="s">
        <v>2482</v>
      </c>
      <c r="J376" s="1" t="s">
        <v>103</v>
      </c>
      <c r="K376" s="1" t="s">
        <v>171</v>
      </c>
      <c r="L376" s="1"/>
      <c r="M376" s="753"/>
    </row>
    <row r="377" spans="6:13">
      <c r="F377" s="27"/>
      <c r="G377" s="1"/>
      <c r="H377" s="1" t="s">
        <v>1545</v>
      </c>
      <c r="I377" s="1" t="s">
        <v>2482</v>
      </c>
      <c r="J377" s="1" t="s">
        <v>103</v>
      </c>
      <c r="K377" s="1" t="s">
        <v>292</v>
      </c>
      <c r="L377" s="1"/>
      <c r="M377" s="753"/>
    </row>
    <row r="378" spans="6:13">
      <c r="F378" s="27"/>
      <c r="G378" s="1"/>
      <c r="H378" s="1" t="s">
        <v>2456</v>
      </c>
      <c r="I378" s="1" t="s">
        <v>2482</v>
      </c>
      <c r="J378" s="1" t="s">
        <v>103</v>
      </c>
      <c r="K378" s="183" t="s">
        <v>2522</v>
      </c>
      <c r="L378" s="1"/>
      <c r="M378" s="754"/>
    </row>
    <row r="379" spans="6:13" ht="15.75" thickBot="1">
      <c r="F379" s="28"/>
      <c r="G379" s="15"/>
      <c r="H379" s="15" t="s">
        <v>1371</v>
      </c>
      <c r="I379" s="15" t="s">
        <v>2482</v>
      </c>
      <c r="J379" s="15" t="s">
        <v>103</v>
      </c>
      <c r="K379" s="15" t="s">
        <v>308</v>
      </c>
      <c r="L379" s="15"/>
      <c r="M379" s="16" t="s">
        <v>2523</v>
      </c>
    </row>
    <row r="380" spans="6:13">
      <c r="F380" s="166">
        <v>44886</v>
      </c>
      <c r="G380" s="26" t="s">
        <v>1522</v>
      </c>
      <c r="H380" s="6" t="s">
        <v>2800</v>
      </c>
      <c r="I380" s="6" t="s">
        <v>1819</v>
      </c>
      <c r="J380" s="6" t="s">
        <v>103</v>
      </c>
      <c r="K380" s="6" t="s">
        <v>827</v>
      </c>
      <c r="L380" s="26"/>
      <c r="M380" s="743" t="s">
        <v>2818</v>
      </c>
    </row>
    <row r="381" spans="6:13" ht="45">
      <c r="F381" s="170"/>
      <c r="H381" s="29" t="s">
        <v>2801</v>
      </c>
      <c r="I381" s="29" t="s">
        <v>1819</v>
      </c>
      <c r="J381" s="10" t="s">
        <v>2802</v>
      </c>
      <c r="K381" s="322" t="s">
        <v>559</v>
      </c>
      <c r="M381" s="742"/>
    </row>
    <row r="382" spans="6:13">
      <c r="F382" s="170"/>
      <c r="H382" s="29" t="s">
        <v>2803</v>
      </c>
      <c r="I382" s="29" t="s">
        <v>1819</v>
      </c>
      <c r="J382" s="29" t="s">
        <v>103</v>
      </c>
      <c r="K382" s="322" t="s">
        <v>133</v>
      </c>
      <c r="M382" s="742"/>
    </row>
    <row r="383" spans="6:13">
      <c r="F383" s="170"/>
      <c r="H383" s="29" t="s">
        <v>2804</v>
      </c>
      <c r="I383" s="29" t="s">
        <v>1819</v>
      </c>
      <c r="J383" s="29" t="s">
        <v>103</v>
      </c>
      <c r="K383" s="247" t="s">
        <v>140</v>
      </c>
      <c r="M383" s="742"/>
    </row>
    <row r="384" spans="6:13">
      <c r="F384" s="170"/>
      <c r="H384" s="29" t="s">
        <v>1569</v>
      </c>
      <c r="I384" s="29" t="s">
        <v>1819</v>
      </c>
      <c r="J384" s="29" t="s">
        <v>103</v>
      </c>
      <c r="K384" s="322" t="s">
        <v>133</v>
      </c>
      <c r="M384" s="742"/>
    </row>
    <row r="385" spans="6:13">
      <c r="F385" s="170"/>
      <c r="H385" s="29" t="s">
        <v>2805</v>
      </c>
      <c r="I385" s="29" t="s">
        <v>1819</v>
      </c>
      <c r="J385" s="29" t="s">
        <v>103</v>
      </c>
      <c r="K385" s="247" t="s">
        <v>140</v>
      </c>
      <c r="M385" s="742"/>
    </row>
    <row r="386" spans="6:13">
      <c r="F386" s="170"/>
      <c r="H386" s="29" t="s">
        <v>2264</v>
      </c>
      <c r="I386" s="29" t="s">
        <v>1819</v>
      </c>
      <c r="J386" s="29" t="s">
        <v>103</v>
      </c>
      <c r="K386" s="247" t="s">
        <v>140</v>
      </c>
      <c r="M386" s="742"/>
    </row>
    <row r="387" spans="6:13">
      <c r="F387" s="170"/>
      <c r="H387" s="29" t="s">
        <v>2207</v>
      </c>
      <c r="I387" s="29" t="s">
        <v>1819</v>
      </c>
      <c r="J387" s="29" t="s">
        <v>103</v>
      </c>
      <c r="K387" s="322" t="s">
        <v>559</v>
      </c>
      <c r="M387" s="742"/>
    </row>
    <row r="388" spans="6:13">
      <c r="F388" s="170"/>
      <c r="H388" s="29" t="s">
        <v>2806</v>
      </c>
      <c r="I388" s="29" t="s">
        <v>1819</v>
      </c>
      <c r="J388" s="29" t="s">
        <v>103</v>
      </c>
      <c r="K388" s="247" t="s">
        <v>421</v>
      </c>
      <c r="M388" s="742"/>
    </row>
    <row r="389" spans="6:13">
      <c r="F389" s="170"/>
      <c r="H389" s="29" t="s">
        <v>2807</v>
      </c>
      <c r="I389" s="29" t="s">
        <v>1819</v>
      </c>
      <c r="J389" s="29" t="s">
        <v>103</v>
      </c>
      <c r="K389" s="247" t="s">
        <v>2808</v>
      </c>
      <c r="M389" s="742"/>
    </row>
    <row r="390" spans="6:13">
      <c r="F390" s="170"/>
      <c r="H390" s="29" t="s">
        <v>2068</v>
      </c>
      <c r="I390" s="29" t="s">
        <v>1819</v>
      </c>
      <c r="J390" s="29" t="s">
        <v>103</v>
      </c>
      <c r="K390" s="247" t="s">
        <v>140</v>
      </c>
      <c r="M390" s="742"/>
    </row>
    <row r="391" spans="6:13">
      <c r="F391" s="170"/>
      <c r="H391" s="29" t="s">
        <v>2811</v>
      </c>
      <c r="I391" s="29" t="s">
        <v>1819</v>
      </c>
      <c r="J391" s="29" t="s">
        <v>103</v>
      </c>
      <c r="K391" s="247" t="s">
        <v>2808</v>
      </c>
      <c r="M391" s="742"/>
    </row>
    <row r="392" spans="6:13">
      <c r="F392" s="170"/>
      <c r="H392" s="29" t="s">
        <v>2503</v>
      </c>
      <c r="I392" s="29" t="s">
        <v>1819</v>
      </c>
      <c r="J392" s="29" t="s">
        <v>103</v>
      </c>
      <c r="K392" s="247" t="s">
        <v>140</v>
      </c>
      <c r="M392" s="742"/>
    </row>
    <row r="393" spans="6:13" ht="45">
      <c r="F393" s="170"/>
      <c r="H393" s="29" t="s">
        <v>2518</v>
      </c>
      <c r="I393" s="29" t="s">
        <v>1819</v>
      </c>
      <c r="J393" s="10" t="s">
        <v>2812</v>
      </c>
      <c r="K393" s="322" t="s">
        <v>559</v>
      </c>
      <c r="M393" s="742"/>
    </row>
    <row r="394" spans="6:13">
      <c r="F394" s="170"/>
      <c r="H394" s="29" t="s">
        <v>593</v>
      </c>
      <c r="I394" s="29" t="s">
        <v>1819</v>
      </c>
      <c r="J394" s="29" t="s">
        <v>103</v>
      </c>
      <c r="K394" s="247" t="s">
        <v>421</v>
      </c>
      <c r="M394" s="742"/>
    </row>
    <row r="395" spans="6:13">
      <c r="F395" s="170"/>
      <c r="H395" s="29" t="s">
        <v>2813</v>
      </c>
      <c r="I395" s="29" t="s">
        <v>1819</v>
      </c>
      <c r="J395" s="29" t="s">
        <v>103</v>
      </c>
      <c r="K395" s="247" t="s">
        <v>827</v>
      </c>
      <c r="M395" s="742"/>
    </row>
    <row r="396" spans="6:13">
      <c r="F396" s="170"/>
      <c r="H396" s="29" t="s">
        <v>2814</v>
      </c>
      <c r="I396" s="29" t="s">
        <v>1819</v>
      </c>
      <c r="J396" s="29" t="s">
        <v>103</v>
      </c>
      <c r="K396" s="247" t="s">
        <v>140</v>
      </c>
      <c r="M396" s="742"/>
    </row>
    <row r="397" spans="6:13">
      <c r="F397" s="170"/>
      <c r="H397" s="29" t="s">
        <v>2815</v>
      </c>
      <c r="I397" s="29" t="s">
        <v>1819</v>
      </c>
      <c r="J397" s="29" t="s">
        <v>103</v>
      </c>
      <c r="K397" s="247" t="s">
        <v>140</v>
      </c>
      <c r="M397" s="742"/>
    </row>
    <row r="398" spans="6:13" ht="45.75" thickBot="1">
      <c r="F398" s="243"/>
      <c r="G398" s="235"/>
      <c r="H398" s="230" t="s">
        <v>2816</v>
      </c>
      <c r="I398" s="230" t="s">
        <v>1819</v>
      </c>
      <c r="J398" s="78" t="s">
        <v>2817</v>
      </c>
      <c r="K398" s="342" t="s">
        <v>827</v>
      </c>
      <c r="L398" s="235"/>
      <c r="M398" s="750"/>
    </row>
    <row r="399" spans="6:13">
      <c r="F399" s="166">
        <v>44889</v>
      </c>
      <c r="G399" s="26" t="s">
        <v>1676</v>
      </c>
      <c r="H399" s="6" t="s">
        <v>2821</v>
      </c>
      <c r="I399" s="6" t="s">
        <v>2820</v>
      </c>
      <c r="J399" s="6" t="s">
        <v>103</v>
      </c>
      <c r="K399" s="343" t="s">
        <v>292</v>
      </c>
      <c r="L399" s="26"/>
      <c r="M399" s="743" t="s">
        <v>2846</v>
      </c>
    </row>
    <row r="400" spans="6:13" ht="38.25" customHeight="1" thickBot="1">
      <c r="F400" s="170"/>
      <c r="H400" s="29" t="s">
        <v>2822</v>
      </c>
      <c r="I400" s="29" t="s">
        <v>2820</v>
      </c>
      <c r="J400" s="78" t="s">
        <v>2833</v>
      </c>
      <c r="K400" s="247" t="s">
        <v>409</v>
      </c>
      <c r="M400" s="748"/>
    </row>
    <row r="401" spans="6:13" ht="15.75" thickBot="1">
      <c r="F401" s="170"/>
      <c r="H401" s="29" t="s">
        <v>2823</v>
      </c>
      <c r="I401" s="29" t="s">
        <v>2820</v>
      </c>
      <c r="J401" s="78" t="s">
        <v>2833</v>
      </c>
      <c r="K401" s="247" t="s">
        <v>409</v>
      </c>
      <c r="M401" s="748"/>
    </row>
    <row r="402" spans="6:13" ht="15.75" thickBot="1">
      <c r="F402" s="170"/>
      <c r="H402" s="29" t="s">
        <v>2824</v>
      </c>
      <c r="I402" s="29" t="s">
        <v>2820</v>
      </c>
      <c r="J402" s="78" t="s">
        <v>2825</v>
      </c>
      <c r="K402" s="247" t="s">
        <v>275</v>
      </c>
      <c r="M402" s="748"/>
    </row>
    <row r="403" spans="6:13" ht="30.75" thickBot="1">
      <c r="F403" s="170"/>
      <c r="H403" s="29" t="s">
        <v>2826</v>
      </c>
      <c r="I403" s="29" t="s">
        <v>2820</v>
      </c>
      <c r="J403" s="78" t="s">
        <v>2831</v>
      </c>
      <c r="K403" s="247" t="s">
        <v>275</v>
      </c>
      <c r="M403" s="748"/>
    </row>
    <row r="404" spans="6:13">
      <c r="F404" s="170"/>
      <c r="H404" s="29" t="s">
        <v>2827</v>
      </c>
      <c r="I404" s="29" t="s">
        <v>2820</v>
      </c>
      <c r="J404" s="29" t="s">
        <v>103</v>
      </c>
      <c r="K404" s="247" t="s">
        <v>409</v>
      </c>
      <c r="M404" s="748"/>
    </row>
    <row r="405" spans="6:13" ht="30.75" thickBot="1">
      <c r="F405" s="170"/>
      <c r="H405" s="29" t="s">
        <v>2828</v>
      </c>
      <c r="I405" s="29" t="s">
        <v>2820</v>
      </c>
      <c r="J405" s="78" t="s">
        <v>2829</v>
      </c>
      <c r="K405" s="247" t="s">
        <v>292</v>
      </c>
      <c r="M405" s="748"/>
    </row>
    <row r="406" spans="6:13" ht="30.75" thickBot="1">
      <c r="F406" s="170"/>
      <c r="H406" s="29" t="s">
        <v>2830</v>
      </c>
      <c r="I406" s="29" t="s">
        <v>2820</v>
      </c>
      <c r="J406" s="78" t="s">
        <v>2831</v>
      </c>
      <c r="K406" s="247" t="s">
        <v>275</v>
      </c>
      <c r="M406" s="748"/>
    </row>
    <row r="407" spans="6:13" ht="15.75" thickBot="1">
      <c r="F407" s="170"/>
      <c r="H407" s="29" t="s">
        <v>2832</v>
      </c>
      <c r="I407" s="29" t="s">
        <v>2820</v>
      </c>
      <c r="J407" s="78" t="s">
        <v>2833</v>
      </c>
      <c r="K407" t="s">
        <v>409</v>
      </c>
      <c r="M407" s="748"/>
    </row>
    <row r="408" spans="6:13" ht="30">
      <c r="F408" s="170"/>
      <c r="H408" s="29" t="s">
        <v>2836</v>
      </c>
      <c r="I408" s="29" t="s">
        <v>2820</v>
      </c>
      <c r="J408" s="76" t="s">
        <v>2837</v>
      </c>
      <c r="K408" s="247" t="s">
        <v>292</v>
      </c>
      <c r="M408" s="748"/>
    </row>
    <row r="409" spans="6:13">
      <c r="F409" s="170"/>
      <c r="H409" s="29" t="s">
        <v>2838</v>
      </c>
      <c r="I409" s="29" t="s">
        <v>2820</v>
      </c>
      <c r="J409" s="76" t="s">
        <v>2839</v>
      </c>
      <c r="K409" s="247" t="s">
        <v>409</v>
      </c>
      <c r="M409" s="748"/>
    </row>
    <row r="410" spans="6:13">
      <c r="F410" s="170"/>
      <c r="H410" s="29" t="s">
        <v>2840</v>
      </c>
      <c r="I410" s="29" t="s">
        <v>2820</v>
      </c>
      <c r="J410" s="76" t="s">
        <v>103</v>
      </c>
      <c r="K410" s="322" t="s">
        <v>2522</v>
      </c>
      <c r="M410" s="748"/>
    </row>
    <row r="411" spans="6:13" ht="30">
      <c r="F411" s="170"/>
      <c r="H411" s="29" t="s">
        <v>2841</v>
      </c>
      <c r="I411" s="29" t="s">
        <v>2820</v>
      </c>
      <c r="J411" s="76" t="s">
        <v>2837</v>
      </c>
      <c r="K411" s="247" t="s">
        <v>292</v>
      </c>
      <c r="M411" s="748"/>
    </row>
    <row r="412" spans="6:13">
      <c r="F412" s="170"/>
      <c r="H412" s="29" t="s">
        <v>2842</v>
      </c>
      <c r="I412" s="29" t="s">
        <v>2820</v>
      </c>
      <c r="J412" s="76" t="s">
        <v>1071</v>
      </c>
      <c r="K412" s="247" t="s">
        <v>171</v>
      </c>
      <c r="M412" s="748"/>
    </row>
    <row r="413" spans="6:13">
      <c r="F413" s="170"/>
      <c r="H413" s="29" t="s">
        <v>2843</v>
      </c>
      <c r="I413" s="29" t="s">
        <v>2820</v>
      </c>
      <c r="J413" s="76" t="s">
        <v>138</v>
      </c>
      <c r="K413" s="247" t="s">
        <v>19</v>
      </c>
      <c r="M413" s="748"/>
    </row>
    <row r="414" spans="6:13" ht="30">
      <c r="F414" s="170"/>
      <c r="H414" s="29" t="s">
        <v>2844</v>
      </c>
      <c r="I414" s="29" t="s">
        <v>2820</v>
      </c>
      <c r="J414" s="76" t="s">
        <v>2837</v>
      </c>
      <c r="K414" s="247" t="s">
        <v>292</v>
      </c>
      <c r="M414" s="748"/>
    </row>
    <row r="415" spans="6:13" ht="30.75" thickBot="1">
      <c r="F415" s="243"/>
      <c r="G415" s="235"/>
      <c r="H415" s="230" t="s">
        <v>2845</v>
      </c>
      <c r="I415" s="230" t="s">
        <v>2820</v>
      </c>
      <c r="J415" s="344" t="s">
        <v>2837</v>
      </c>
      <c r="K415" s="342" t="s">
        <v>292</v>
      </c>
      <c r="L415" s="235"/>
      <c r="M415" s="749"/>
    </row>
    <row r="416" spans="6:13">
      <c r="F416" s="776" t="s">
        <v>2960</v>
      </c>
      <c r="G416" s="758" t="s">
        <v>2921</v>
      </c>
      <c r="H416" s="6" t="s">
        <v>2923</v>
      </c>
      <c r="I416" s="6" t="s">
        <v>2922</v>
      </c>
      <c r="J416" s="77" t="s">
        <v>129</v>
      </c>
      <c r="K416" s="343" t="s">
        <v>19</v>
      </c>
      <c r="L416" s="26"/>
      <c r="M416" s="757" t="s">
        <v>2961</v>
      </c>
    </row>
    <row r="417" spans="6:13">
      <c r="F417" s="669"/>
      <c r="G417" s="759"/>
      <c r="H417" s="29" t="s">
        <v>2924</v>
      </c>
      <c r="I417" s="29" t="s">
        <v>2922</v>
      </c>
      <c r="J417" s="135" t="s">
        <v>2946</v>
      </c>
      <c r="K417" s="247" t="s">
        <v>90</v>
      </c>
      <c r="M417" s="734"/>
    </row>
    <row r="418" spans="6:13">
      <c r="F418" s="669"/>
      <c r="G418" s="759"/>
      <c r="H418" s="29" t="s">
        <v>2925</v>
      </c>
      <c r="I418" s="29" t="s">
        <v>2922</v>
      </c>
      <c r="J418" s="76" t="s">
        <v>103</v>
      </c>
      <c r="K418" s="247" t="s">
        <v>19</v>
      </c>
      <c r="M418" s="734"/>
    </row>
    <row r="419" spans="6:13">
      <c r="F419" s="669"/>
      <c r="G419" s="759"/>
      <c r="H419" s="29" t="s">
        <v>2926</v>
      </c>
      <c r="I419" s="29" t="s">
        <v>2922</v>
      </c>
      <c r="J419" s="76" t="s">
        <v>103</v>
      </c>
      <c r="K419" s="247" t="s">
        <v>19</v>
      </c>
      <c r="M419" s="734"/>
    </row>
    <row r="420" spans="6:13">
      <c r="F420" s="669"/>
      <c r="G420" s="759"/>
      <c r="H420" s="29" t="s">
        <v>2927</v>
      </c>
      <c r="I420" s="29" t="s">
        <v>2922</v>
      </c>
      <c r="J420" s="76" t="s">
        <v>103</v>
      </c>
      <c r="K420" s="247" t="s">
        <v>90</v>
      </c>
      <c r="M420" s="734"/>
    </row>
    <row r="421" spans="6:13">
      <c r="F421" s="669"/>
      <c r="G421" s="759"/>
      <c r="H421" s="29" t="s">
        <v>2928</v>
      </c>
      <c r="I421" s="29" t="s">
        <v>2922</v>
      </c>
      <c r="J421" s="76" t="s">
        <v>103</v>
      </c>
      <c r="K421" s="247" t="s">
        <v>90</v>
      </c>
      <c r="M421" s="734"/>
    </row>
    <row r="422" spans="6:13">
      <c r="F422" s="669"/>
      <c r="G422" s="759"/>
      <c r="H422" s="29" t="s">
        <v>2929</v>
      </c>
      <c r="I422" s="29" t="s">
        <v>2922</v>
      </c>
      <c r="J422" s="76" t="s">
        <v>103</v>
      </c>
      <c r="K422" s="247" t="s">
        <v>308</v>
      </c>
      <c r="M422" s="734"/>
    </row>
    <row r="423" spans="6:13">
      <c r="F423" s="669"/>
      <c r="G423" s="759"/>
      <c r="H423" s="29" t="s">
        <v>2930</v>
      </c>
      <c r="I423" s="29" t="s">
        <v>2922</v>
      </c>
      <c r="J423" s="347" t="s">
        <v>2931</v>
      </c>
      <c r="K423" s="247" t="s">
        <v>32</v>
      </c>
      <c r="M423" s="734"/>
    </row>
    <row r="424" spans="6:13">
      <c r="F424" s="669"/>
      <c r="G424" s="759"/>
      <c r="H424" s="29" t="s">
        <v>2932</v>
      </c>
      <c r="I424" s="29" t="s">
        <v>2922</v>
      </c>
      <c r="J424" s="346" t="s">
        <v>103</v>
      </c>
      <c r="K424" s="247" t="s">
        <v>109</v>
      </c>
      <c r="M424" s="734"/>
    </row>
    <row r="425" spans="6:13">
      <c r="F425" s="669"/>
      <c r="G425" s="759"/>
      <c r="H425" s="29" t="s">
        <v>2943</v>
      </c>
      <c r="I425" s="29" t="s">
        <v>2922</v>
      </c>
      <c r="J425" s="346" t="s">
        <v>103</v>
      </c>
      <c r="K425" s="247" t="s">
        <v>308</v>
      </c>
      <c r="M425" s="734"/>
    </row>
    <row r="426" spans="6:13">
      <c r="F426" s="669"/>
      <c r="G426" s="759"/>
      <c r="H426" s="29" t="s">
        <v>2944</v>
      </c>
      <c r="I426" s="29" t="s">
        <v>2922</v>
      </c>
      <c r="J426" s="347" t="s">
        <v>2945</v>
      </c>
      <c r="K426" s="247" t="s">
        <v>19</v>
      </c>
      <c r="M426" s="734"/>
    </row>
    <row r="427" spans="6:13">
      <c r="F427" s="669"/>
      <c r="G427" s="759"/>
      <c r="H427" s="29" t="s">
        <v>2947</v>
      </c>
      <c r="I427" s="29" t="s">
        <v>2922</v>
      </c>
      <c r="J427" s="347" t="s">
        <v>2945</v>
      </c>
      <c r="K427" s="247" t="s">
        <v>308</v>
      </c>
      <c r="M427" s="734"/>
    </row>
    <row r="428" spans="6:13">
      <c r="F428" s="669"/>
      <c r="G428" s="759"/>
      <c r="H428" s="29" t="s">
        <v>2948</v>
      </c>
      <c r="I428" s="29" t="s">
        <v>2922</v>
      </c>
      <c r="J428" s="346" t="s">
        <v>103</v>
      </c>
      <c r="K428" s="247" t="s">
        <v>308</v>
      </c>
      <c r="M428" s="734"/>
    </row>
    <row r="429" spans="6:13">
      <c r="F429" s="669"/>
      <c r="G429" s="759"/>
      <c r="H429" s="29" t="s">
        <v>2949</v>
      </c>
      <c r="I429" s="29" t="s">
        <v>2922</v>
      </c>
      <c r="J429" s="346" t="s">
        <v>103</v>
      </c>
      <c r="K429" s="247" t="s">
        <v>19</v>
      </c>
      <c r="M429" s="734"/>
    </row>
    <row r="430" spans="6:13">
      <c r="F430" s="669"/>
      <c r="G430" s="759"/>
      <c r="H430" s="29" t="s">
        <v>2958</v>
      </c>
      <c r="I430" s="29" t="s">
        <v>2922</v>
      </c>
      <c r="J430" s="346" t="s">
        <v>103</v>
      </c>
      <c r="K430" s="247" t="s">
        <v>308</v>
      </c>
      <c r="M430" s="734"/>
    </row>
    <row r="431" spans="6:13">
      <c r="F431" s="669"/>
      <c r="G431" s="759"/>
      <c r="H431" s="29" t="s">
        <v>2950</v>
      </c>
      <c r="I431" s="29" t="s">
        <v>2922</v>
      </c>
      <c r="J431" s="346" t="s">
        <v>103</v>
      </c>
      <c r="K431" s="247" t="s">
        <v>27</v>
      </c>
      <c r="M431" s="734"/>
    </row>
    <row r="432" spans="6:13">
      <c r="F432" s="669"/>
      <c r="G432" s="759"/>
      <c r="H432" s="29" t="s">
        <v>2952</v>
      </c>
      <c r="I432" s="29" t="s">
        <v>2922</v>
      </c>
      <c r="J432" s="346" t="s">
        <v>103</v>
      </c>
      <c r="K432" s="247" t="s">
        <v>2951</v>
      </c>
      <c r="M432" s="734"/>
    </row>
    <row r="433" spans="6:13">
      <c r="F433" s="669"/>
      <c r="G433" s="759"/>
      <c r="H433" s="29" t="s">
        <v>2953</v>
      </c>
      <c r="I433" s="29" t="s">
        <v>2922</v>
      </c>
      <c r="J433" s="346" t="s">
        <v>103</v>
      </c>
      <c r="K433" s="247" t="s">
        <v>90</v>
      </c>
      <c r="M433" s="734"/>
    </row>
    <row r="434" spans="6:13">
      <c r="F434" s="669"/>
      <c r="G434" s="759"/>
      <c r="H434" s="29" t="s">
        <v>2954</v>
      </c>
      <c r="I434" s="29" t="s">
        <v>2922</v>
      </c>
      <c r="J434" s="136" t="s">
        <v>2959</v>
      </c>
      <c r="K434" s="247" t="s">
        <v>19</v>
      </c>
      <c r="M434" s="734"/>
    </row>
    <row r="435" spans="6:13">
      <c r="F435" s="669"/>
      <c r="G435" s="759"/>
      <c r="H435" s="29" t="s">
        <v>2955</v>
      </c>
      <c r="I435" s="29" t="s">
        <v>2922</v>
      </c>
      <c r="J435" s="346" t="s">
        <v>103</v>
      </c>
      <c r="K435" s="247" t="s">
        <v>308</v>
      </c>
      <c r="M435" s="734"/>
    </row>
    <row r="436" spans="6:13" ht="30.75" thickBot="1">
      <c r="F436" s="669"/>
      <c r="G436" s="759"/>
      <c r="H436" s="29" t="s">
        <v>2956</v>
      </c>
      <c r="J436" s="347" t="s">
        <v>2957</v>
      </c>
      <c r="K436" s="247" t="s">
        <v>308</v>
      </c>
      <c r="M436" s="734"/>
    </row>
    <row r="437" spans="6:13">
      <c r="F437" s="658">
        <v>45034</v>
      </c>
      <c r="G437" s="739" t="s">
        <v>3072</v>
      </c>
      <c r="H437" s="11" t="s">
        <v>3074</v>
      </c>
      <c r="I437" s="11" t="s">
        <v>3073</v>
      </c>
      <c r="J437" s="12" t="s">
        <v>129</v>
      </c>
      <c r="K437" s="359" t="s">
        <v>3075</v>
      </c>
      <c r="L437" s="11"/>
      <c r="M437" s="733" t="s">
        <v>182</v>
      </c>
    </row>
    <row r="438" spans="6:13" ht="45">
      <c r="F438" s="659"/>
      <c r="G438" s="724"/>
      <c r="H438" s="1" t="s">
        <v>3076</v>
      </c>
      <c r="I438" s="1" t="s">
        <v>3073</v>
      </c>
      <c r="J438" s="10" t="s">
        <v>3077</v>
      </c>
      <c r="K438" s="183" t="s">
        <v>3078</v>
      </c>
      <c r="L438" s="1"/>
      <c r="M438" s="734"/>
    </row>
    <row r="439" spans="6:13">
      <c r="F439" s="659"/>
      <c r="G439" s="724"/>
      <c r="H439" s="1" t="s">
        <v>3079</v>
      </c>
      <c r="I439" s="1" t="s">
        <v>3073</v>
      </c>
      <c r="J439" s="10" t="s">
        <v>129</v>
      </c>
      <c r="K439" s="181" t="s">
        <v>133</v>
      </c>
      <c r="L439" s="1"/>
      <c r="M439" s="734"/>
    </row>
    <row r="440" spans="6:13" ht="60">
      <c r="F440" s="659"/>
      <c r="G440" s="724"/>
      <c r="H440" s="1" t="s">
        <v>3080</v>
      </c>
      <c r="I440" s="1" t="s">
        <v>3073</v>
      </c>
      <c r="J440" s="10" t="s">
        <v>3088</v>
      </c>
      <c r="K440" s="183" t="s">
        <v>650</v>
      </c>
      <c r="L440" s="1"/>
      <c r="M440" s="734"/>
    </row>
    <row r="441" spans="6:13">
      <c r="F441" s="659"/>
      <c r="G441" s="724"/>
      <c r="H441" s="1" t="s">
        <v>3081</v>
      </c>
      <c r="I441" s="1" t="s">
        <v>3073</v>
      </c>
      <c r="J441" s="10" t="s">
        <v>129</v>
      </c>
      <c r="K441" s="181" t="s">
        <v>143</v>
      </c>
      <c r="L441" s="1"/>
      <c r="M441" s="734"/>
    </row>
    <row r="442" spans="6:13">
      <c r="F442" s="659"/>
      <c r="G442" s="724"/>
      <c r="H442" s="1" t="s">
        <v>3082</v>
      </c>
      <c r="I442" s="1" t="s">
        <v>3073</v>
      </c>
      <c r="J442" s="10" t="s">
        <v>129</v>
      </c>
      <c r="K442" s="181" t="s">
        <v>143</v>
      </c>
      <c r="L442" s="1"/>
      <c r="M442" s="734"/>
    </row>
    <row r="443" spans="6:13">
      <c r="F443" s="659"/>
      <c r="G443" s="724"/>
      <c r="H443" s="1" t="s">
        <v>3083</v>
      </c>
      <c r="I443" s="1" t="s">
        <v>3073</v>
      </c>
      <c r="J443" s="10" t="s">
        <v>3087</v>
      </c>
      <c r="K443" s="183" t="s">
        <v>650</v>
      </c>
      <c r="L443" s="1"/>
      <c r="M443" s="734"/>
    </row>
    <row r="444" spans="6:13">
      <c r="F444" s="659"/>
      <c r="G444" s="724"/>
      <c r="H444" s="1" t="s">
        <v>3084</v>
      </c>
      <c r="I444" s="1" t="s">
        <v>3073</v>
      </c>
      <c r="J444" s="10" t="s">
        <v>3091</v>
      </c>
      <c r="K444" s="181" t="s">
        <v>133</v>
      </c>
      <c r="L444" s="1"/>
      <c r="M444" s="734"/>
    </row>
    <row r="445" spans="6:13" ht="75">
      <c r="F445" s="659"/>
      <c r="G445" s="724"/>
      <c r="H445" s="1" t="s">
        <v>1547</v>
      </c>
      <c r="I445" s="1"/>
      <c r="J445" s="10" t="s">
        <v>3089</v>
      </c>
      <c r="K445" s="181" t="s">
        <v>3090</v>
      </c>
      <c r="L445" s="1"/>
      <c r="M445" s="734"/>
    </row>
    <row r="446" spans="6:13">
      <c r="F446" s="659"/>
      <c r="G446" s="724"/>
      <c r="H446" s="1" t="s">
        <v>2746</v>
      </c>
      <c r="I446" s="1"/>
      <c r="J446" s="10" t="s">
        <v>3085</v>
      </c>
      <c r="K446" s="181" t="s">
        <v>140</v>
      </c>
      <c r="L446" s="1"/>
      <c r="M446" s="734"/>
    </row>
    <row r="447" spans="6:13">
      <c r="F447" s="659"/>
      <c r="G447" s="724"/>
      <c r="H447" s="1" t="s">
        <v>3086</v>
      </c>
      <c r="I447" s="1"/>
      <c r="J447" s="10" t="s">
        <v>129</v>
      </c>
      <c r="K447" s="181" t="s">
        <v>133</v>
      </c>
      <c r="L447" s="1"/>
      <c r="M447" s="734"/>
    </row>
    <row r="448" spans="6:13" ht="15.75" thickBot="1">
      <c r="F448" s="732"/>
      <c r="G448" s="727"/>
      <c r="H448" s="51" t="s">
        <v>3050</v>
      </c>
      <c r="I448" s="51"/>
      <c r="J448" s="52" t="s">
        <v>3087</v>
      </c>
      <c r="K448" s="212" t="s">
        <v>650</v>
      </c>
      <c r="L448" s="51"/>
      <c r="M448" s="734"/>
    </row>
    <row r="449" spans="6:13">
      <c r="F449" s="775" t="s">
        <v>3113</v>
      </c>
      <c r="G449" s="726" t="s">
        <v>126</v>
      </c>
      <c r="H449" s="11" t="s">
        <v>2953</v>
      </c>
      <c r="I449" s="11" t="s">
        <v>3109</v>
      </c>
      <c r="J449" s="12" t="s">
        <v>129</v>
      </c>
      <c r="K449" s="263" t="s">
        <v>171</v>
      </c>
      <c r="L449" s="11"/>
      <c r="M449" s="728" t="s">
        <v>3112</v>
      </c>
    </row>
    <row r="450" spans="6:13" ht="30">
      <c r="F450" s="659"/>
      <c r="G450" s="724"/>
      <c r="H450" s="1" t="s">
        <v>3111</v>
      </c>
      <c r="I450" s="1" t="s">
        <v>3109</v>
      </c>
      <c r="J450" s="10" t="s">
        <v>3110</v>
      </c>
      <c r="K450" s="181" t="s">
        <v>32</v>
      </c>
      <c r="L450" s="1"/>
      <c r="M450" s="720"/>
    </row>
    <row r="451" spans="6:13">
      <c r="F451" s="659"/>
      <c r="G451" s="724"/>
      <c r="H451" s="1" t="s">
        <v>2923</v>
      </c>
      <c r="I451" s="1" t="s">
        <v>3109</v>
      </c>
      <c r="J451" s="10" t="s">
        <v>822</v>
      </c>
      <c r="K451" s="181" t="s">
        <v>32</v>
      </c>
      <c r="L451" s="1"/>
      <c r="M451" s="720"/>
    </row>
    <row r="452" spans="6:13">
      <c r="F452" s="659"/>
      <c r="G452" s="724"/>
      <c r="H452" s="1" t="s">
        <v>2924</v>
      </c>
      <c r="I452" s="1" t="s">
        <v>3109</v>
      </c>
      <c r="J452" s="10" t="s">
        <v>822</v>
      </c>
      <c r="K452" s="181" t="s">
        <v>32</v>
      </c>
      <c r="L452" s="1"/>
      <c r="M452" s="720"/>
    </row>
    <row r="453" spans="6:13">
      <c r="F453" s="659"/>
      <c r="G453" s="724"/>
      <c r="H453" s="1" t="s">
        <v>2925</v>
      </c>
      <c r="I453" s="1" t="s">
        <v>3109</v>
      </c>
      <c r="J453" s="10" t="s">
        <v>822</v>
      </c>
      <c r="K453" s="181" t="s">
        <v>32</v>
      </c>
      <c r="L453" s="1"/>
      <c r="M453" s="720"/>
    </row>
    <row r="454" spans="6:13">
      <c r="F454" s="659"/>
      <c r="G454" s="724"/>
      <c r="H454" s="1" t="s">
        <v>2926</v>
      </c>
      <c r="I454" s="1" t="s">
        <v>3109</v>
      </c>
      <c r="J454" s="10" t="s">
        <v>822</v>
      </c>
      <c r="K454" s="181" t="s">
        <v>32</v>
      </c>
      <c r="L454" s="1"/>
      <c r="M454" s="720"/>
    </row>
    <row r="455" spans="6:13">
      <c r="F455" s="659"/>
      <c r="G455" s="724"/>
      <c r="H455" s="1" t="s">
        <v>2928</v>
      </c>
      <c r="I455" s="1" t="s">
        <v>3109</v>
      </c>
      <c r="J455" s="10" t="s">
        <v>822</v>
      </c>
      <c r="K455" s="181" t="s">
        <v>32</v>
      </c>
      <c r="L455" s="1"/>
      <c r="M455" s="720"/>
    </row>
    <row r="456" spans="6:13">
      <c r="F456" s="659"/>
      <c r="G456" s="724"/>
      <c r="H456" s="1" t="s">
        <v>2944</v>
      </c>
      <c r="I456" s="1" t="s">
        <v>3109</v>
      </c>
      <c r="J456" s="10" t="s">
        <v>822</v>
      </c>
      <c r="K456" s="181" t="s">
        <v>32</v>
      </c>
      <c r="L456" s="1"/>
      <c r="M456" s="720"/>
    </row>
    <row r="457" spans="6:13">
      <c r="F457" s="659"/>
      <c r="G457" s="724"/>
      <c r="H457" s="1" t="s">
        <v>2947</v>
      </c>
      <c r="I457" s="1" t="s">
        <v>3109</v>
      </c>
      <c r="J457" s="10" t="s">
        <v>822</v>
      </c>
      <c r="K457" s="181" t="s">
        <v>32</v>
      </c>
      <c r="L457" s="1"/>
      <c r="M457" s="720"/>
    </row>
    <row r="458" spans="6:13">
      <c r="F458" s="732"/>
      <c r="G458" s="727"/>
      <c r="H458" s="51" t="s">
        <v>2949</v>
      </c>
      <c r="I458" s="51" t="s">
        <v>3109</v>
      </c>
      <c r="J458" s="52" t="s">
        <v>822</v>
      </c>
      <c r="K458" s="367" t="s">
        <v>32</v>
      </c>
      <c r="L458" s="51"/>
      <c r="M458" s="721"/>
    </row>
    <row r="459" spans="6:13" ht="30">
      <c r="F459" s="747" t="s">
        <v>3154</v>
      </c>
      <c r="G459" s="717" t="s">
        <v>97</v>
      </c>
      <c r="H459" s="1" t="s">
        <v>3141</v>
      </c>
      <c r="I459" s="1" t="s">
        <v>1819</v>
      </c>
      <c r="J459" s="10" t="s">
        <v>3143</v>
      </c>
      <c r="K459" s="181" t="s">
        <v>133</v>
      </c>
      <c r="L459" s="1"/>
      <c r="M459" s="727" t="s">
        <v>3162</v>
      </c>
    </row>
    <row r="460" spans="6:13">
      <c r="F460" s="717"/>
      <c r="G460" s="717"/>
      <c r="H460" s="1" t="s">
        <v>3142</v>
      </c>
      <c r="I460" s="1"/>
      <c r="J460" s="10" t="s">
        <v>3145</v>
      </c>
      <c r="K460" s="181" t="s">
        <v>133</v>
      </c>
      <c r="L460" s="1"/>
      <c r="M460" s="722"/>
    </row>
    <row r="461" spans="6:13">
      <c r="F461" s="717"/>
      <c r="G461" s="717"/>
      <c r="H461" s="1" t="s">
        <v>3144</v>
      </c>
      <c r="I461" s="1"/>
      <c r="J461" s="10" t="s">
        <v>3146</v>
      </c>
      <c r="K461" s="181" t="s">
        <v>133</v>
      </c>
      <c r="L461" s="1"/>
      <c r="M461" s="722"/>
    </row>
    <row r="462" spans="6:13">
      <c r="F462" s="717"/>
      <c r="G462" s="717"/>
      <c r="H462" s="1" t="s">
        <v>3147</v>
      </c>
      <c r="I462" s="1"/>
      <c r="J462" s="10" t="s">
        <v>3148</v>
      </c>
      <c r="K462" s="181" t="s">
        <v>143</v>
      </c>
      <c r="L462" s="1"/>
      <c r="M462" s="722"/>
    </row>
    <row r="463" spans="6:13">
      <c r="F463" s="717"/>
      <c r="G463" s="717"/>
      <c r="H463" s="1" t="s">
        <v>3149</v>
      </c>
      <c r="I463" s="1"/>
      <c r="J463" s="10" t="s">
        <v>3150</v>
      </c>
      <c r="K463" s="181" t="s">
        <v>133</v>
      </c>
      <c r="L463" s="1"/>
      <c r="M463" s="722"/>
    </row>
    <row r="464" spans="6:13">
      <c r="F464" s="717"/>
      <c r="G464" s="717"/>
      <c r="H464" s="1" t="s">
        <v>3151</v>
      </c>
      <c r="I464" s="1"/>
      <c r="J464" s="10" t="s">
        <v>3150</v>
      </c>
      <c r="K464" s="181" t="s">
        <v>133</v>
      </c>
      <c r="L464" s="1"/>
      <c r="M464" s="722"/>
    </row>
    <row r="465" spans="6:13">
      <c r="F465" s="717"/>
      <c r="G465" s="717"/>
      <c r="H465" s="1" t="s">
        <v>3152</v>
      </c>
      <c r="I465" s="1"/>
      <c r="J465" s="10" t="s">
        <v>3150</v>
      </c>
      <c r="K465" s="181" t="s">
        <v>133</v>
      </c>
      <c r="L465" s="1"/>
      <c r="M465" s="722"/>
    </row>
    <row r="466" spans="6:13">
      <c r="F466" s="717"/>
      <c r="G466" s="717"/>
      <c r="H466" s="1" t="s">
        <v>3153</v>
      </c>
      <c r="I466" s="1"/>
      <c r="J466" s="10" t="s">
        <v>3150</v>
      </c>
      <c r="K466" s="181" t="s">
        <v>133</v>
      </c>
      <c r="L466" s="1"/>
      <c r="M466" s="722"/>
    </row>
    <row r="467" spans="6:13">
      <c r="F467" s="717"/>
      <c r="G467" s="717"/>
      <c r="H467" s="1" t="s">
        <v>3074</v>
      </c>
      <c r="I467" s="1"/>
      <c r="J467" s="10" t="s">
        <v>3150</v>
      </c>
      <c r="K467" s="1" t="s">
        <v>133</v>
      </c>
      <c r="L467" s="1"/>
      <c r="M467" s="722"/>
    </row>
    <row r="468" spans="6:13">
      <c r="F468" s="717"/>
      <c r="G468" s="717"/>
      <c r="H468" s="1" t="s">
        <v>3155</v>
      </c>
      <c r="I468" s="1"/>
      <c r="J468" s="10" t="s">
        <v>3150</v>
      </c>
      <c r="K468" s="1" t="s">
        <v>133</v>
      </c>
      <c r="L468" s="1"/>
      <c r="M468" s="722"/>
    </row>
    <row r="469" spans="6:13">
      <c r="F469" s="717"/>
      <c r="G469" s="717"/>
      <c r="H469" s="1" t="s">
        <v>3156</v>
      </c>
      <c r="I469" s="1"/>
      <c r="J469" s="10" t="s">
        <v>3150</v>
      </c>
      <c r="K469" s="1" t="s">
        <v>133</v>
      </c>
      <c r="L469" s="1"/>
      <c r="M469" s="722"/>
    </row>
    <row r="470" spans="6:13">
      <c r="F470" s="717"/>
      <c r="G470" s="717"/>
      <c r="H470" s="1" t="s">
        <v>3157</v>
      </c>
      <c r="I470" s="1"/>
      <c r="J470" s="1" t="s">
        <v>129</v>
      </c>
      <c r="K470" s="1" t="s">
        <v>143</v>
      </c>
      <c r="L470" s="1"/>
      <c r="M470" s="722"/>
    </row>
    <row r="471" spans="6:13">
      <c r="F471" s="717"/>
      <c r="G471" s="717"/>
      <c r="H471" s="1" t="s">
        <v>3158</v>
      </c>
      <c r="I471" s="1"/>
      <c r="J471" s="1" t="s">
        <v>129</v>
      </c>
      <c r="K471" s="183" t="s">
        <v>650</v>
      </c>
      <c r="L471" s="1"/>
      <c r="M471" s="722"/>
    </row>
    <row r="472" spans="6:13">
      <c r="F472" s="717"/>
      <c r="G472" s="717"/>
      <c r="H472" s="1" t="s">
        <v>3056</v>
      </c>
      <c r="I472" s="1"/>
      <c r="J472" s="10" t="s">
        <v>3150</v>
      </c>
      <c r="K472" s="1" t="s">
        <v>133</v>
      </c>
      <c r="L472" s="1"/>
      <c r="M472" s="722"/>
    </row>
    <row r="473" spans="6:13">
      <c r="F473" s="717"/>
      <c r="G473" s="717"/>
      <c r="H473" s="1" t="s">
        <v>3159</v>
      </c>
      <c r="I473" s="1"/>
      <c r="J473" s="1" t="s">
        <v>103</v>
      </c>
      <c r="K473" s="1" t="s">
        <v>421</v>
      </c>
      <c r="L473" s="1"/>
      <c r="M473" s="722"/>
    </row>
    <row r="474" spans="6:13">
      <c r="F474" s="717"/>
      <c r="G474" s="717"/>
      <c r="H474" s="1" t="s">
        <v>3047</v>
      </c>
      <c r="I474" s="1"/>
      <c r="J474" s="10" t="s">
        <v>3150</v>
      </c>
      <c r="K474" s="1" t="s">
        <v>133</v>
      </c>
      <c r="L474" s="1"/>
      <c r="M474" s="722"/>
    </row>
    <row r="475" spans="6:13" ht="30.75" thickBot="1">
      <c r="F475" s="718"/>
      <c r="G475" s="718"/>
      <c r="H475" s="51" t="s">
        <v>3160</v>
      </c>
      <c r="I475" s="51"/>
      <c r="J475" s="52" t="s">
        <v>3161</v>
      </c>
      <c r="K475" s="51" t="s">
        <v>827</v>
      </c>
      <c r="L475" s="51"/>
      <c r="M475" s="722"/>
    </row>
    <row r="476" spans="6:13">
      <c r="F476" s="772" t="s">
        <v>3163</v>
      </c>
      <c r="G476" s="767" t="s">
        <v>97</v>
      </c>
      <c r="H476" s="11" t="s">
        <v>2924</v>
      </c>
      <c r="I476" s="11" t="s">
        <v>3164</v>
      </c>
      <c r="J476" s="12" t="s">
        <v>3165</v>
      </c>
      <c r="K476" s="11" t="s">
        <v>104</v>
      </c>
      <c r="L476" s="11"/>
      <c r="M476" s="733" t="s">
        <v>3172</v>
      </c>
    </row>
    <row r="477" spans="6:13">
      <c r="F477" s="714"/>
      <c r="G477" s="717"/>
      <c r="H477" s="1" t="s">
        <v>2925</v>
      </c>
      <c r="I477" s="1"/>
      <c r="J477" s="10" t="s">
        <v>3165</v>
      </c>
      <c r="K477" s="1" t="s">
        <v>104</v>
      </c>
      <c r="L477" s="1"/>
      <c r="M477" s="734"/>
    </row>
    <row r="478" spans="6:13" ht="30">
      <c r="F478" s="714"/>
      <c r="G478" s="717"/>
      <c r="H478" s="99" t="s">
        <v>2926</v>
      </c>
      <c r="I478" s="1"/>
      <c r="J478" s="10" t="s">
        <v>3166</v>
      </c>
      <c r="K478" s="1" t="s">
        <v>883</v>
      </c>
      <c r="L478" s="1"/>
      <c r="M478" s="734"/>
    </row>
    <row r="479" spans="6:13" ht="30">
      <c r="F479" s="714"/>
      <c r="G479" s="717"/>
      <c r="H479" s="99" t="s">
        <v>2927</v>
      </c>
      <c r="I479" s="1"/>
      <c r="J479" s="10" t="s">
        <v>3166</v>
      </c>
      <c r="K479" s="1" t="s">
        <v>883</v>
      </c>
      <c r="L479" s="1"/>
      <c r="M479" s="734"/>
    </row>
    <row r="480" spans="6:13" ht="30">
      <c r="F480" s="714"/>
      <c r="G480" s="717"/>
      <c r="H480" s="99" t="s">
        <v>2928</v>
      </c>
      <c r="I480" s="1"/>
      <c r="J480" s="10" t="s">
        <v>3166</v>
      </c>
      <c r="K480" s="1" t="s">
        <v>883</v>
      </c>
      <c r="L480" s="1"/>
      <c r="M480" s="734"/>
    </row>
    <row r="481" spans="6:13">
      <c r="F481" s="714"/>
      <c r="G481" s="717"/>
      <c r="H481" s="1" t="s">
        <v>2944</v>
      </c>
      <c r="I481" s="1"/>
      <c r="J481" s="10" t="s">
        <v>3167</v>
      </c>
      <c r="K481" s="1" t="s">
        <v>308</v>
      </c>
      <c r="L481" s="1"/>
      <c r="M481" s="734"/>
    </row>
    <row r="482" spans="6:13">
      <c r="F482" s="714"/>
      <c r="G482" s="717"/>
      <c r="H482" s="1" t="s">
        <v>2947</v>
      </c>
      <c r="I482" s="1"/>
      <c r="J482" s="10" t="s">
        <v>3167</v>
      </c>
      <c r="K482" s="1" t="s">
        <v>308</v>
      </c>
      <c r="L482" s="1"/>
      <c r="M482" s="734"/>
    </row>
    <row r="483" spans="6:13">
      <c r="F483" s="714"/>
      <c r="G483" s="717"/>
      <c r="H483" s="1" t="s">
        <v>2949</v>
      </c>
      <c r="I483" s="1"/>
      <c r="J483" s="10" t="s">
        <v>3167</v>
      </c>
      <c r="K483" s="1" t="s">
        <v>308</v>
      </c>
      <c r="L483" s="1"/>
      <c r="M483" s="734"/>
    </row>
    <row r="484" spans="6:13">
      <c r="F484" s="714"/>
      <c r="G484" s="717"/>
      <c r="H484" s="1" t="s">
        <v>2958</v>
      </c>
      <c r="I484" s="1"/>
      <c r="J484" s="1" t="s">
        <v>129</v>
      </c>
      <c r="K484" s="1" t="s">
        <v>90</v>
      </c>
      <c r="L484" s="1"/>
      <c r="M484" s="734"/>
    </row>
    <row r="485" spans="6:13" ht="30">
      <c r="F485" s="715"/>
      <c r="G485" s="718"/>
      <c r="H485" s="51" t="s">
        <v>3170</v>
      </c>
      <c r="I485" s="51"/>
      <c r="J485" s="10" t="s">
        <v>3169</v>
      </c>
      <c r="K485" s="51" t="s">
        <v>3171</v>
      </c>
      <c r="L485" s="51"/>
      <c r="M485" s="734"/>
    </row>
    <row r="486" spans="6:13" ht="30.75" thickBot="1">
      <c r="F486" s="715"/>
      <c r="G486" s="718"/>
      <c r="H486" s="51" t="s">
        <v>2950</v>
      </c>
      <c r="I486" s="51"/>
      <c r="J486" s="52" t="s">
        <v>3169</v>
      </c>
      <c r="K486" s="51" t="s">
        <v>3168</v>
      </c>
      <c r="L486" s="51"/>
      <c r="M486" s="734"/>
    </row>
    <row r="487" spans="6:13" ht="30">
      <c r="F487" s="760">
        <v>45131</v>
      </c>
      <c r="G487" s="763" t="s">
        <v>1676</v>
      </c>
      <c r="H487" s="11" t="s">
        <v>3567</v>
      </c>
      <c r="I487" s="11" t="s">
        <v>3073</v>
      </c>
      <c r="J487" s="12" t="s">
        <v>3566</v>
      </c>
      <c r="K487" s="11" t="s">
        <v>3565</v>
      </c>
      <c r="L487" s="11"/>
      <c r="M487" s="764" t="s">
        <v>3593</v>
      </c>
    </row>
    <row r="488" spans="6:13">
      <c r="F488" s="761"/>
      <c r="G488" s="707"/>
      <c r="H488" s="1" t="s">
        <v>3568</v>
      </c>
      <c r="I488" s="1" t="s">
        <v>3073</v>
      </c>
      <c r="J488" s="10" t="s">
        <v>129</v>
      </c>
      <c r="K488" s="1" t="s">
        <v>143</v>
      </c>
      <c r="L488" s="1"/>
      <c r="M488" s="765"/>
    </row>
    <row r="489" spans="6:13">
      <c r="F489" s="761"/>
      <c r="G489" s="707"/>
      <c r="H489" s="1" t="s">
        <v>3569</v>
      </c>
      <c r="I489" s="1" t="s">
        <v>3073</v>
      </c>
      <c r="J489" s="10" t="s">
        <v>129</v>
      </c>
      <c r="K489" s="1" t="s">
        <v>133</v>
      </c>
      <c r="L489" s="1"/>
      <c r="M489" s="765"/>
    </row>
    <row r="490" spans="6:13">
      <c r="F490" s="761"/>
      <c r="G490" s="707"/>
      <c r="H490" s="1" t="s">
        <v>3570</v>
      </c>
      <c r="I490" s="1" t="s">
        <v>3073</v>
      </c>
      <c r="J490" s="10" t="s">
        <v>129</v>
      </c>
      <c r="K490" s="183" t="s">
        <v>3075</v>
      </c>
      <c r="L490" s="1"/>
      <c r="M490" s="765"/>
    </row>
    <row r="491" spans="6:13">
      <c r="F491" s="761"/>
      <c r="G491" s="707"/>
      <c r="H491" s="1" t="s">
        <v>3571</v>
      </c>
      <c r="I491" s="1" t="s">
        <v>3073</v>
      </c>
      <c r="J491" s="10" t="s">
        <v>129</v>
      </c>
      <c r="K491" s="1" t="s">
        <v>143</v>
      </c>
      <c r="L491" s="1"/>
      <c r="M491" s="765"/>
    </row>
    <row r="492" spans="6:13" ht="45">
      <c r="F492" s="761"/>
      <c r="G492" s="707"/>
      <c r="H492" s="1" t="s">
        <v>3572</v>
      </c>
      <c r="I492" s="1" t="s">
        <v>3073</v>
      </c>
      <c r="J492" s="10" t="s">
        <v>3574</v>
      </c>
      <c r="K492" s="1" t="s">
        <v>3573</v>
      </c>
      <c r="L492" s="1"/>
      <c r="M492" s="765"/>
    </row>
    <row r="493" spans="6:13" ht="45">
      <c r="F493" s="761"/>
      <c r="G493" s="707"/>
      <c r="H493" s="1" t="s">
        <v>3575</v>
      </c>
      <c r="I493" s="1" t="s">
        <v>3073</v>
      </c>
      <c r="J493" s="10" t="s">
        <v>3577</v>
      </c>
      <c r="K493" s="183" t="s">
        <v>3576</v>
      </c>
      <c r="L493" s="1"/>
      <c r="M493" s="765"/>
    </row>
    <row r="494" spans="6:13">
      <c r="F494" s="761"/>
      <c r="G494" s="707" t="s">
        <v>3589</v>
      </c>
      <c r="H494" s="1" t="s">
        <v>3578</v>
      </c>
      <c r="I494" s="1" t="s">
        <v>3073</v>
      </c>
      <c r="J494" s="10" t="s">
        <v>129</v>
      </c>
      <c r="K494" s="183" t="s">
        <v>3594</v>
      </c>
      <c r="L494" s="1"/>
      <c r="M494" s="765"/>
    </row>
    <row r="495" spans="6:13" ht="45">
      <c r="F495" s="761"/>
      <c r="G495" s="707" t="s">
        <v>3589</v>
      </c>
      <c r="H495" s="1" t="s">
        <v>3579</v>
      </c>
      <c r="I495" s="1" t="s">
        <v>3073</v>
      </c>
      <c r="J495" s="10" t="s">
        <v>3586</v>
      </c>
      <c r="K495" s="181" t="s">
        <v>639</v>
      </c>
      <c r="L495" s="1"/>
      <c r="M495" s="765"/>
    </row>
    <row r="496" spans="6:13">
      <c r="F496" s="761"/>
      <c r="G496" s="707"/>
      <c r="H496" s="1" t="s">
        <v>3580</v>
      </c>
      <c r="I496" s="1" t="s">
        <v>3073</v>
      </c>
      <c r="J496" s="10" t="s">
        <v>103</v>
      </c>
      <c r="K496" s="1" t="s">
        <v>143</v>
      </c>
      <c r="L496" s="1"/>
      <c r="M496" s="765"/>
    </row>
    <row r="497" spans="6:14" ht="30">
      <c r="F497" s="761"/>
      <c r="G497" s="707"/>
      <c r="H497" s="1" t="s">
        <v>3581</v>
      </c>
      <c r="I497" s="1" t="s">
        <v>3073</v>
      </c>
      <c r="J497" s="10" t="s">
        <v>3582</v>
      </c>
      <c r="K497" s="1" t="s">
        <v>140</v>
      </c>
      <c r="L497" s="1"/>
      <c r="M497" s="765"/>
    </row>
    <row r="498" spans="6:14">
      <c r="F498" s="761"/>
      <c r="G498" s="707"/>
      <c r="H498" s="1" t="s">
        <v>1155</v>
      </c>
      <c r="I498" s="1" t="s">
        <v>3073</v>
      </c>
      <c r="J498" s="10" t="s">
        <v>129</v>
      </c>
      <c r="K498" s="1" t="s">
        <v>133</v>
      </c>
      <c r="L498" s="1"/>
      <c r="M498" s="765"/>
    </row>
    <row r="499" spans="6:14" ht="75">
      <c r="F499" s="761"/>
      <c r="G499" s="707" t="s">
        <v>3585</v>
      </c>
      <c r="H499" s="1" t="s">
        <v>3583</v>
      </c>
      <c r="I499" s="1" t="s">
        <v>3073</v>
      </c>
      <c r="J499" s="10" t="s">
        <v>3588</v>
      </c>
      <c r="K499" s="1" t="s">
        <v>639</v>
      </c>
      <c r="L499" s="1"/>
      <c r="M499" s="765"/>
    </row>
    <row r="500" spans="6:14" ht="15.75" thickBot="1">
      <c r="F500" s="762"/>
      <c r="G500" s="708" t="s">
        <v>1410</v>
      </c>
      <c r="H500" s="15" t="s">
        <v>3584</v>
      </c>
      <c r="I500" s="15" t="s">
        <v>3073</v>
      </c>
      <c r="J500" s="15"/>
      <c r="K500" s="384" t="s">
        <v>3595</v>
      </c>
      <c r="L500" s="15"/>
      <c r="M500" s="766"/>
    </row>
    <row r="501" spans="6:14" ht="15.75" thickBot="1">
      <c r="F501" s="385">
        <v>45131</v>
      </c>
      <c r="G501" s="29"/>
      <c r="H501" s="29"/>
      <c r="I501" s="29" t="s">
        <v>3590</v>
      </c>
      <c r="J501" s="29"/>
      <c r="K501" s="29"/>
      <c r="L501" s="29"/>
      <c r="M501" s="29"/>
    </row>
    <row r="502" spans="6:14">
      <c r="F502" s="658">
        <v>45132</v>
      </c>
      <c r="G502" s="11" t="s">
        <v>3596</v>
      </c>
      <c r="H502" s="739" t="s">
        <v>126</v>
      </c>
      <c r="I502" s="11" t="s">
        <v>2482</v>
      </c>
      <c r="J502" s="12" t="s">
        <v>103</v>
      </c>
      <c r="K502" s="11" t="s">
        <v>275</v>
      </c>
      <c r="L502" s="11"/>
      <c r="M502" s="739" t="s">
        <v>3610</v>
      </c>
    </row>
    <row r="503" spans="6:14" ht="30">
      <c r="F503" s="659"/>
      <c r="G503" s="1" t="s">
        <v>3597</v>
      </c>
      <c r="H503" s="724"/>
      <c r="I503" s="1"/>
      <c r="J503" s="10" t="s">
        <v>3598</v>
      </c>
      <c r="K503" s="1" t="s">
        <v>1759</v>
      </c>
      <c r="L503" s="1"/>
      <c r="M503" s="724"/>
    </row>
    <row r="504" spans="6:14">
      <c r="F504" s="659"/>
      <c r="G504" s="1" t="s">
        <v>3605</v>
      </c>
      <c r="H504" s="724"/>
      <c r="I504" s="1"/>
      <c r="J504" s="10" t="s">
        <v>3606</v>
      </c>
      <c r="K504" s="1" t="s">
        <v>32</v>
      </c>
      <c r="L504" s="1"/>
      <c r="M504" s="724"/>
    </row>
    <row r="505" spans="6:14">
      <c r="F505" s="659"/>
      <c r="G505" s="1" t="s">
        <v>3607</v>
      </c>
      <c r="H505" s="724"/>
      <c r="I505" s="1"/>
      <c r="J505" s="10" t="s">
        <v>3606</v>
      </c>
      <c r="K505" s="1" t="s">
        <v>32</v>
      </c>
      <c r="L505" s="1"/>
      <c r="M505" s="724"/>
    </row>
    <row r="506" spans="6:14" ht="15.75" thickBot="1">
      <c r="F506" s="660"/>
      <c r="G506" s="15" t="s">
        <v>3608</v>
      </c>
      <c r="H506" s="725"/>
      <c r="I506" s="15"/>
      <c r="J506" s="78" t="s">
        <v>3609</v>
      </c>
      <c r="K506" s="15" t="s">
        <v>32</v>
      </c>
      <c r="L506" s="15"/>
      <c r="M506" s="725"/>
    </row>
    <row r="507" spans="6:14" ht="15.75" thickBot="1"/>
    <row r="508" spans="6:14">
      <c r="F508" s="729">
        <v>45157</v>
      </c>
      <c r="G508" s="11" t="s">
        <v>3608</v>
      </c>
      <c r="H508" s="767" t="s">
        <v>97</v>
      </c>
      <c r="I508" s="11" t="s">
        <v>3710</v>
      </c>
      <c r="J508" s="12" t="s">
        <v>103</v>
      </c>
      <c r="K508" s="11" t="s">
        <v>308</v>
      </c>
      <c r="L508" s="11"/>
      <c r="M508" s="769"/>
    </row>
    <row r="509" spans="6:14">
      <c r="F509" s="714"/>
      <c r="G509" s="1" t="s">
        <v>3711</v>
      </c>
      <c r="H509" s="717"/>
      <c r="I509" s="1"/>
      <c r="J509" s="10" t="s">
        <v>103</v>
      </c>
      <c r="K509" s="1" t="s">
        <v>308</v>
      </c>
      <c r="L509" s="1"/>
      <c r="M509" s="770"/>
    </row>
    <row r="510" spans="6:14">
      <c r="F510" s="714"/>
      <c r="G510" s="1" t="s">
        <v>3712</v>
      </c>
      <c r="H510" s="717"/>
      <c r="I510" s="1"/>
      <c r="J510" s="10" t="s">
        <v>103</v>
      </c>
      <c r="K510" s="1" t="s">
        <v>308</v>
      </c>
      <c r="L510" s="1"/>
      <c r="M510" s="770"/>
      <c r="N510" t="s">
        <v>3714</v>
      </c>
    </row>
    <row r="511" spans="6:14">
      <c r="F511" s="714"/>
      <c r="G511" s="1" t="s">
        <v>3713</v>
      </c>
      <c r="H511" s="717"/>
      <c r="I511" s="1"/>
      <c r="J511" s="10" t="s">
        <v>103</v>
      </c>
      <c r="K511" s="1" t="s">
        <v>275</v>
      </c>
      <c r="L511" s="1"/>
      <c r="M511" s="770"/>
    </row>
    <row r="512" spans="6:14">
      <c r="F512" s="714"/>
      <c r="G512" s="1" t="s">
        <v>3715</v>
      </c>
      <c r="H512" s="717"/>
      <c r="I512" s="1"/>
      <c r="J512" s="10" t="s">
        <v>103</v>
      </c>
      <c r="K512" s="1" t="s">
        <v>90</v>
      </c>
      <c r="L512" s="1"/>
      <c r="M512" s="770"/>
      <c r="N512" t="s">
        <v>3720</v>
      </c>
    </row>
    <row r="513" spans="6:13">
      <c r="F513" s="714"/>
      <c r="G513" s="1" t="s">
        <v>3597</v>
      </c>
      <c r="H513" s="717"/>
      <c r="I513" s="1"/>
      <c r="J513" s="10" t="s">
        <v>103</v>
      </c>
      <c r="K513" s="1" t="s">
        <v>308</v>
      </c>
      <c r="L513" s="1"/>
      <c r="M513" s="770"/>
    </row>
    <row r="514" spans="6:13">
      <c r="F514" s="714"/>
      <c r="G514" s="1" t="s">
        <v>3721</v>
      </c>
      <c r="H514" s="717"/>
      <c r="I514" s="1"/>
      <c r="J514" s="10" t="s">
        <v>103</v>
      </c>
      <c r="K514" s="1" t="s">
        <v>308</v>
      </c>
      <c r="L514" s="1"/>
      <c r="M514" s="770"/>
    </row>
    <row r="515" spans="6:13">
      <c r="F515" s="714"/>
      <c r="G515" s="1" t="s">
        <v>3722</v>
      </c>
      <c r="H515" s="717"/>
      <c r="I515" s="1"/>
      <c r="J515" s="10" t="s">
        <v>103</v>
      </c>
      <c r="K515" s="1" t="s">
        <v>171</v>
      </c>
      <c r="L515" s="1"/>
      <c r="M515" s="770"/>
    </row>
    <row r="516" spans="6:13">
      <c r="F516" s="714"/>
      <c r="G516" s="1" t="s">
        <v>3723</v>
      </c>
      <c r="H516" s="717"/>
      <c r="I516" s="1"/>
      <c r="J516" s="1"/>
      <c r="K516" s="1"/>
      <c r="L516" s="1"/>
      <c r="M516" s="770"/>
    </row>
    <row r="517" spans="6:13">
      <c r="F517" s="714"/>
      <c r="G517" s="1"/>
      <c r="H517" s="717"/>
      <c r="I517" s="1"/>
      <c r="J517" s="1"/>
      <c r="K517" s="1"/>
      <c r="L517" s="1"/>
      <c r="M517" s="770"/>
    </row>
    <row r="518" spans="6:13">
      <c r="F518" s="714"/>
      <c r="G518" s="1"/>
      <c r="H518" s="717"/>
      <c r="I518" s="1"/>
      <c r="J518" s="1"/>
      <c r="K518" s="1"/>
      <c r="L518" s="1"/>
      <c r="M518" s="770"/>
    </row>
    <row r="519" spans="6:13" ht="15.75" thickBot="1">
      <c r="F519" s="730"/>
      <c r="G519" s="15"/>
      <c r="H519" s="768"/>
      <c r="I519" s="15"/>
      <c r="J519" s="15"/>
      <c r="K519" s="15"/>
      <c r="L519" s="15"/>
      <c r="M519" s="771"/>
    </row>
    <row r="520" spans="6:13" ht="15.75" thickBot="1"/>
    <row r="521" spans="6:13">
      <c r="F521" s="701">
        <v>45171</v>
      </c>
      <c r="G521" s="400" t="s">
        <v>3732</v>
      </c>
      <c r="H521" s="698" t="s">
        <v>1522</v>
      </c>
      <c r="I521" s="400" t="s">
        <v>3803</v>
      </c>
      <c r="J521" s="400" t="s">
        <v>3806</v>
      </c>
      <c r="K521" s="400" t="s">
        <v>416</v>
      </c>
      <c r="L521" s="400"/>
      <c r="M521" s="702" t="s">
        <v>3812</v>
      </c>
    </row>
    <row r="522" spans="6:13">
      <c r="F522" s="699"/>
      <c r="G522" s="401" t="s">
        <v>3804</v>
      </c>
      <c r="H522" s="699"/>
      <c r="I522" s="401"/>
      <c r="J522" s="401" t="s">
        <v>103</v>
      </c>
      <c r="K522" s="401" t="s">
        <v>308</v>
      </c>
      <c r="L522" s="401"/>
      <c r="M522" s="703"/>
    </row>
    <row r="523" spans="6:13">
      <c r="F523" s="699"/>
      <c r="G523" s="401" t="s">
        <v>3805</v>
      </c>
      <c r="H523" s="699"/>
      <c r="I523" s="401"/>
      <c r="J523" s="401" t="s">
        <v>103</v>
      </c>
      <c r="K523" s="401" t="s">
        <v>292</v>
      </c>
      <c r="L523" s="401"/>
      <c r="M523" s="703"/>
    </row>
    <row r="524" spans="6:13">
      <c r="F524" s="699"/>
      <c r="G524" s="401" t="s">
        <v>3605</v>
      </c>
      <c r="H524" s="699"/>
      <c r="I524" s="401"/>
      <c r="J524" s="401" t="s">
        <v>3806</v>
      </c>
      <c r="K524" s="401" t="s">
        <v>104</v>
      </c>
      <c r="L524" s="401"/>
      <c r="M524" s="703"/>
    </row>
    <row r="525" spans="6:13">
      <c r="F525" s="699"/>
      <c r="G525" s="401" t="s">
        <v>3807</v>
      </c>
      <c r="H525" s="699"/>
      <c r="I525" s="401"/>
      <c r="J525" s="401" t="s">
        <v>129</v>
      </c>
      <c r="K525" s="401" t="s">
        <v>3808</v>
      </c>
      <c r="L525" s="401"/>
      <c r="M525" s="703"/>
    </row>
    <row r="526" spans="6:13">
      <c r="F526" s="699"/>
      <c r="G526" s="401" t="s">
        <v>3607</v>
      </c>
      <c r="H526" s="699"/>
      <c r="I526" s="401"/>
      <c r="J526" s="401" t="s">
        <v>129</v>
      </c>
      <c r="K526" s="401" t="s">
        <v>104</v>
      </c>
      <c r="L526" s="401"/>
      <c r="M526" s="703"/>
    </row>
    <row r="527" spans="6:13">
      <c r="F527" s="699"/>
      <c r="G527" s="401" t="s">
        <v>3809</v>
      </c>
      <c r="H527" s="699"/>
      <c r="I527" s="401"/>
      <c r="J527" s="401" t="s">
        <v>129</v>
      </c>
      <c r="K527" s="401" t="s">
        <v>617</v>
      </c>
      <c r="L527" s="401"/>
      <c r="M527" s="703"/>
    </row>
    <row r="528" spans="6:13">
      <c r="F528" s="699"/>
      <c r="G528" s="401" t="s">
        <v>3810</v>
      </c>
      <c r="H528" s="699"/>
      <c r="I528" s="401"/>
      <c r="J528" s="401" t="s">
        <v>129</v>
      </c>
      <c r="K528" s="401" t="s">
        <v>292</v>
      </c>
      <c r="L528" s="401"/>
      <c r="M528" s="703"/>
    </row>
    <row r="529" spans="6:13">
      <c r="F529" s="699"/>
      <c r="G529" s="401" t="s">
        <v>3811</v>
      </c>
      <c r="H529" s="699"/>
      <c r="I529" s="401"/>
      <c r="J529" s="401" t="s">
        <v>129</v>
      </c>
      <c r="K529" s="401" t="s">
        <v>27</v>
      </c>
      <c r="L529" s="401"/>
      <c r="M529" s="703"/>
    </row>
    <row r="530" spans="6:13">
      <c r="F530" s="699"/>
      <c r="G530" s="401"/>
      <c r="H530" s="699"/>
      <c r="I530" s="401"/>
      <c r="J530" s="401"/>
      <c r="K530" s="401"/>
      <c r="L530" s="401"/>
      <c r="M530" s="703"/>
    </row>
    <row r="531" spans="6:13">
      <c r="F531" s="699"/>
      <c r="G531" s="401"/>
      <c r="H531" s="699"/>
      <c r="I531" s="401"/>
      <c r="J531" s="401"/>
      <c r="K531" s="401"/>
      <c r="L531" s="401"/>
      <c r="M531" s="703"/>
    </row>
    <row r="532" spans="6:13" ht="15.75" thickBot="1">
      <c r="F532" s="700"/>
      <c r="G532" s="402"/>
      <c r="H532" s="700"/>
      <c r="I532" s="402"/>
      <c r="J532" s="402"/>
      <c r="K532" s="402"/>
      <c r="L532" s="402"/>
      <c r="M532" s="704"/>
    </row>
    <row r="533" spans="6:13" ht="15.75" thickBot="1"/>
    <row r="534" spans="6:13" ht="15.75" thickBot="1">
      <c r="F534" s="777">
        <v>45174</v>
      </c>
      <c r="G534" s="404" t="s">
        <v>3823</v>
      </c>
      <c r="H534" s="777" t="s">
        <v>627</v>
      </c>
      <c r="I534" s="777" t="s">
        <v>3824</v>
      </c>
      <c r="J534" s="400" t="s">
        <v>103</v>
      </c>
      <c r="K534" s="400" t="s">
        <v>639</v>
      </c>
      <c r="L534" s="400"/>
      <c r="M534" s="780" t="s">
        <v>3832</v>
      </c>
    </row>
    <row r="535" spans="6:13">
      <c r="F535" s="778"/>
      <c r="G535" s="401" t="s">
        <v>3579</v>
      </c>
      <c r="H535" s="778"/>
      <c r="I535" s="778"/>
      <c r="J535" s="400" t="s">
        <v>103</v>
      </c>
      <c r="K535" s="401" t="s">
        <v>639</v>
      </c>
      <c r="L535" s="401"/>
      <c r="M535" s="781"/>
    </row>
    <row r="536" spans="6:13">
      <c r="F536" s="778"/>
      <c r="G536" s="405" t="s">
        <v>3825</v>
      </c>
      <c r="H536" s="778"/>
      <c r="I536" s="778"/>
      <c r="J536" s="401" t="s">
        <v>103</v>
      </c>
      <c r="K536" s="401" t="s">
        <v>639</v>
      </c>
      <c r="L536" s="401"/>
      <c r="M536" s="781"/>
    </row>
    <row r="537" spans="6:13">
      <c r="F537" s="778"/>
      <c r="G537" s="405" t="s">
        <v>3826</v>
      </c>
      <c r="H537" s="778"/>
      <c r="I537" s="778"/>
      <c r="J537" s="401" t="s">
        <v>103</v>
      </c>
      <c r="K537" s="401" t="s">
        <v>133</v>
      </c>
      <c r="L537" s="401"/>
      <c r="M537" s="781"/>
    </row>
    <row r="538" spans="6:13">
      <c r="F538" s="778"/>
      <c r="G538" s="405" t="s">
        <v>3584</v>
      </c>
      <c r="H538" s="778"/>
      <c r="I538" s="778"/>
      <c r="J538" s="401" t="s">
        <v>103</v>
      </c>
      <c r="K538" s="401" t="s">
        <v>827</v>
      </c>
      <c r="L538" s="401"/>
      <c r="M538" s="781"/>
    </row>
    <row r="539" spans="6:13" ht="30">
      <c r="F539" s="778"/>
      <c r="G539" s="405" t="s">
        <v>3827</v>
      </c>
      <c r="H539" s="778"/>
      <c r="I539" s="778"/>
      <c r="J539" s="407" t="s">
        <v>3828</v>
      </c>
      <c r="K539" s="401" t="s">
        <v>140</v>
      </c>
      <c r="L539" s="401"/>
      <c r="M539" s="781"/>
    </row>
    <row r="540" spans="6:13">
      <c r="F540" s="778"/>
      <c r="G540" s="405" t="s">
        <v>3829</v>
      </c>
      <c r="H540" s="778"/>
      <c r="I540" s="778"/>
      <c r="J540" s="401" t="s">
        <v>103</v>
      </c>
      <c r="K540" s="401" t="s">
        <v>133</v>
      </c>
      <c r="L540" s="401"/>
      <c r="M540" s="781"/>
    </row>
    <row r="541" spans="6:13">
      <c r="F541" s="778"/>
      <c r="G541" s="405" t="s">
        <v>3830</v>
      </c>
      <c r="H541" s="778"/>
      <c r="I541" s="778"/>
      <c r="J541" s="401" t="s">
        <v>103</v>
      </c>
      <c r="K541" s="401" t="s">
        <v>133</v>
      </c>
      <c r="L541" s="401"/>
      <c r="M541" s="781"/>
    </row>
    <row r="542" spans="6:13">
      <c r="F542" s="778"/>
      <c r="G542" s="405" t="s">
        <v>3831</v>
      </c>
      <c r="H542" s="778"/>
      <c r="I542" s="778"/>
      <c r="J542" s="401" t="s">
        <v>103</v>
      </c>
      <c r="K542" s="408" t="s">
        <v>3075</v>
      </c>
      <c r="L542" s="401"/>
      <c r="M542" s="781"/>
    </row>
    <row r="543" spans="6:13">
      <c r="F543" s="778"/>
      <c r="G543" s="405"/>
      <c r="H543" s="778"/>
      <c r="I543" s="778"/>
      <c r="J543" s="401"/>
      <c r="K543" s="401"/>
      <c r="L543" s="401"/>
      <c r="M543" s="781"/>
    </row>
    <row r="544" spans="6:13">
      <c r="F544" s="778"/>
      <c r="G544" s="405"/>
      <c r="H544" s="778"/>
      <c r="I544" s="778"/>
      <c r="J544" s="401"/>
      <c r="K544" s="401"/>
      <c r="L544" s="401"/>
      <c r="M544" s="781"/>
    </row>
    <row r="545" spans="6:13">
      <c r="F545" s="778"/>
      <c r="G545" s="405"/>
      <c r="H545" s="778"/>
      <c r="I545" s="778"/>
      <c r="J545" s="401"/>
      <c r="K545" s="401"/>
      <c r="L545" s="401"/>
      <c r="M545" s="781"/>
    </row>
    <row r="546" spans="6:13">
      <c r="F546" s="778"/>
      <c r="G546" s="405"/>
      <c r="H546" s="778"/>
      <c r="I546" s="778"/>
      <c r="J546" s="401"/>
      <c r="K546" s="401"/>
      <c r="L546" s="401"/>
      <c r="M546" s="781"/>
    </row>
    <row r="547" spans="6:13">
      <c r="F547" s="778"/>
      <c r="G547" s="405"/>
      <c r="H547" s="778"/>
      <c r="I547" s="778"/>
      <c r="J547" s="401"/>
      <c r="K547" s="401"/>
      <c r="L547" s="401"/>
      <c r="M547" s="781"/>
    </row>
    <row r="548" spans="6:13" ht="15.75" thickBot="1">
      <c r="F548" s="779"/>
      <c r="G548" s="406"/>
      <c r="H548" s="779"/>
      <c r="I548" s="779"/>
      <c r="J548" s="402"/>
      <c r="K548" s="402"/>
      <c r="L548" s="402"/>
      <c r="M548" s="782"/>
    </row>
    <row r="549" spans="6:13" ht="15.75" thickBot="1"/>
    <row r="550" spans="6:13">
      <c r="F550" s="744" t="s">
        <v>3849</v>
      </c>
      <c r="G550" s="11" t="s">
        <v>3851</v>
      </c>
      <c r="H550" s="726" t="s">
        <v>97</v>
      </c>
      <c r="I550" s="726" t="s">
        <v>3850</v>
      </c>
      <c r="J550" s="11" t="s">
        <v>103</v>
      </c>
      <c r="K550" s="11" t="s">
        <v>140</v>
      </c>
      <c r="L550" s="11"/>
      <c r="M550" s="728" t="s">
        <v>3832</v>
      </c>
    </row>
    <row r="551" spans="6:13">
      <c r="F551" s="659"/>
      <c r="G551" s="1" t="s">
        <v>3852</v>
      </c>
      <c r="H551" s="724"/>
      <c r="I551" s="724"/>
      <c r="J551" s="1" t="s">
        <v>103</v>
      </c>
      <c r="K551" s="1" t="s">
        <v>639</v>
      </c>
      <c r="L551" s="1"/>
      <c r="M551" s="720"/>
    </row>
    <row r="552" spans="6:13">
      <c r="F552" s="659"/>
      <c r="G552" s="1" t="s">
        <v>3853</v>
      </c>
      <c r="H552" s="724"/>
      <c r="I552" s="724"/>
      <c r="J552" s="1" t="s">
        <v>103</v>
      </c>
      <c r="K552" s="1" t="s">
        <v>140</v>
      </c>
      <c r="L552" s="1"/>
      <c r="M552" s="720"/>
    </row>
    <row r="553" spans="6:13">
      <c r="F553" s="659"/>
      <c r="G553" s="1" t="s">
        <v>3854</v>
      </c>
      <c r="H553" s="724"/>
      <c r="I553" s="724"/>
      <c r="J553" s="1" t="s">
        <v>103</v>
      </c>
      <c r="K553" s="1" t="s">
        <v>140</v>
      </c>
      <c r="L553" s="1"/>
      <c r="M553" s="720"/>
    </row>
    <row r="554" spans="6:13">
      <c r="F554" s="659"/>
      <c r="G554" s="1" t="s">
        <v>3855</v>
      </c>
      <c r="H554" s="724"/>
      <c r="I554" s="724"/>
      <c r="J554" s="1" t="s">
        <v>103</v>
      </c>
      <c r="K554" s="183" t="s">
        <v>650</v>
      </c>
      <c r="L554" s="1"/>
      <c r="M554" s="720"/>
    </row>
    <row r="555" spans="6:13">
      <c r="F555" s="659"/>
      <c r="G555" s="1" t="s">
        <v>3856</v>
      </c>
      <c r="H555" s="724"/>
      <c r="I555" s="724"/>
      <c r="J555" s="1" t="s">
        <v>103</v>
      </c>
      <c r="K555" s="210" t="s">
        <v>650</v>
      </c>
      <c r="L555" s="1"/>
      <c r="M555" s="720"/>
    </row>
    <row r="556" spans="6:13">
      <c r="F556" s="659"/>
      <c r="G556" s="1" t="s">
        <v>3857</v>
      </c>
      <c r="H556" s="724"/>
      <c r="I556" s="724"/>
      <c r="J556" s="1" t="s">
        <v>103</v>
      </c>
      <c r="K556" s="210" t="s">
        <v>421</v>
      </c>
      <c r="L556" s="1"/>
      <c r="M556" s="720"/>
    </row>
    <row r="557" spans="6:13">
      <c r="F557" s="659"/>
      <c r="G557" s="1" t="s">
        <v>3858</v>
      </c>
      <c r="H557" s="724"/>
      <c r="I557" s="724"/>
      <c r="J557" s="1" t="s">
        <v>103</v>
      </c>
      <c r="K557" s="1" t="s">
        <v>140</v>
      </c>
      <c r="L557" s="1"/>
      <c r="M557" s="720"/>
    </row>
    <row r="558" spans="6:13">
      <c r="F558" s="659"/>
      <c r="G558" s="1" t="s">
        <v>3859</v>
      </c>
      <c r="H558" s="724"/>
      <c r="I558" s="724"/>
      <c r="J558" s="1" t="s">
        <v>103</v>
      </c>
      <c r="K558" s="1" t="s">
        <v>140</v>
      </c>
      <c r="L558" s="1"/>
      <c r="M558" s="720"/>
    </row>
    <row r="559" spans="6:13" ht="15.75" thickBot="1">
      <c r="F559" s="660"/>
      <c r="G559" s="15" t="s">
        <v>3860</v>
      </c>
      <c r="H559" s="725"/>
      <c r="I559" s="725"/>
      <c r="J559" s="15" t="s">
        <v>103</v>
      </c>
      <c r="K559" s="15" t="s">
        <v>639</v>
      </c>
      <c r="L559" s="15"/>
      <c r="M559" s="731"/>
    </row>
    <row r="560" spans="6:13" ht="15.75" thickBot="1"/>
    <row r="561" spans="6:13" ht="15.75" thickBot="1">
      <c r="F561" s="701">
        <v>45203</v>
      </c>
      <c r="G561" s="400" t="s">
        <v>3894</v>
      </c>
      <c r="H561" s="701" t="s">
        <v>97</v>
      </c>
      <c r="I561" s="701" t="s">
        <v>3893</v>
      </c>
      <c r="J561" s="400" t="s">
        <v>103</v>
      </c>
      <c r="K561" s="400" t="s">
        <v>133</v>
      </c>
      <c r="L561" s="400"/>
      <c r="M561" s="784" t="s">
        <v>3905</v>
      </c>
    </row>
    <row r="562" spans="6:13" ht="15.75" thickBot="1">
      <c r="F562" s="699"/>
      <c r="G562" s="401" t="s">
        <v>3895</v>
      </c>
      <c r="H562" s="699"/>
      <c r="I562" s="699"/>
      <c r="J562" s="400" t="s">
        <v>103</v>
      </c>
      <c r="K562" s="401" t="s">
        <v>552</v>
      </c>
      <c r="L562" s="401"/>
      <c r="M562" s="703"/>
    </row>
    <row r="563" spans="6:13">
      <c r="F563" s="699"/>
      <c r="G563" s="401" t="s">
        <v>3896</v>
      </c>
      <c r="H563" s="699"/>
      <c r="I563" s="699"/>
      <c r="J563" s="400" t="s">
        <v>103</v>
      </c>
      <c r="K563" s="401" t="s">
        <v>143</v>
      </c>
      <c r="L563" s="401"/>
      <c r="M563" s="703"/>
    </row>
    <row r="564" spans="6:13">
      <c r="F564" s="699"/>
      <c r="G564" s="401" t="s">
        <v>3897</v>
      </c>
      <c r="H564" s="699"/>
      <c r="I564" s="699"/>
      <c r="J564" s="401" t="s">
        <v>103</v>
      </c>
      <c r="K564" s="401" t="s">
        <v>143</v>
      </c>
      <c r="L564" s="401"/>
      <c r="M564" s="703"/>
    </row>
    <row r="565" spans="6:13">
      <c r="F565" s="699"/>
      <c r="G565" s="401" t="s">
        <v>3898</v>
      </c>
      <c r="H565" s="699"/>
      <c r="I565" s="699"/>
      <c r="J565" s="401" t="s">
        <v>103</v>
      </c>
      <c r="K565" s="401" t="s">
        <v>143</v>
      </c>
      <c r="L565" s="401"/>
      <c r="M565" s="703"/>
    </row>
    <row r="566" spans="6:13">
      <c r="F566" s="699"/>
      <c r="G566" s="401" t="s">
        <v>3899</v>
      </c>
      <c r="H566" s="699"/>
      <c r="I566" s="699"/>
      <c r="J566" s="401" t="s">
        <v>103</v>
      </c>
      <c r="K566" s="401" t="s">
        <v>143</v>
      </c>
      <c r="L566" s="401"/>
      <c r="M566" s="703"/>
    </row>
    <row r="567" spans="6:13">
      <c r="F567" s="699"/>
      <c r="G567" s="401" t="s">
        <v>3900</v>
      </c>
      <c r="H567" s="699"/>
      <c r="I567" s="699"/>
      <c r="J567" s="401" t="s">
        <v>103</v>
      </c>
      <c r="K567" s="401" t="s">
        <v>143</v>
      </c>
      <c r="L567" s="401"/>
      <c r="M567" s="703"/>
    </row>
    <row r="568" spans="6:13">
      <c r="F568" s="699"/>
      <c r="G568" s="401" t="s">
        <v>3901</v>
      </c>
      <c r="H568" s="699"/>
      <c r="I568" s="699"/>
      <c r="J568" s="401" t="s">
        <v>103</v>
      </c>
      <c r="K568" s="401" t="s">
        <v>140</v>
      </c>
      <c r="L568" s="401"/>
      <c r="M568" s="703"/>
    </row>
    <row r="569" spans="6:13">
      <c r="F569" s="699"/>
      <c r="G569" s="401" t="s">
        <v>3804</v>
      </c>
      <c r="H569" s="699"/>
      <c r="I569" s="699"/>
      <c r="J569" s="401" t="s">
        <v>103</v>
      </c>
      <c r="K569" s="401" t="s">
        <v>133</v>
      </c>
      <c r="L569" s="401"/>
      <c r="M569" s="703"/>
    </row>
    <row r="570" spans="6:13">
      <c r="F570" s="699"/>
      <c r="G570" s="401" t="s">
        <v>3681</v>
      </c>
      <c r="H570" s="699"/>
      <c r="I570" s="699"/>
      <c r="J570" s="401" t="s">
        <v>103</v>
      </c>
      <c r="K570" s="401" t="s">
        <v>133</v>
      </c>
      <c r="L570" s="401"/>
      <c r="M570" s="703"/>
    </row>
    <row r="571" spans="6:13">
      <c r="F571" s="699"/>
      <c r="G571" s="401" t="s">
        <v>3656</v>
      </c>
      <c r="H571" s="699"/>
      <c r="I571" s="699"/>
      <c r="J571" s="401" t="s">
        <v>103</v>
      </c>
      <c r="K571" s="401" t="s">
        <v>133</v>
      </c>
      <c r="L571" s="401"/>
      <c r="M571" s="703"/>
    </row>
    <row r="572" spans="6:13">
      <c r="F572" s="699"/>
      <c r="G572" s="401" t="s">
        <v>3902</v>
      </c>
      <c r="H572" s="699"/>
      <c r="I572" s="699"/>
      <c r="J572" s="401" t="s">
        <v>103</v>
      </c>
      <c r="K572" s="401" t="s">
        <v>133</v>
      </c>
      <c r="L572" s="401"/>
      <c r="M572" s="703"/>
    </row>
    <row r="573" spans="6:13">
      <c r="F573" s="699"/>
      <c r="G573" s="401" t="s">
        <v>3903</v>
      </c>
      <c r="H573" s="699"/>
      <c r="I573" s="699"/>
      <c r="J573" s="401" t="s">
        <v>103</v>
      </c>
      <c r="K573" s="401" t="s">
        <v>133</v>
      </c>
      <c r="L573" s="401"/>
      <c r="M573" s="703"/>
    </row>
    <row r="574" spans="6:13">
      <c r="F574" s="699"/>
      <c r="G574" s="401" t="s">
        <v>3904</v>
      </c>
      <c r="H574" s="699"/>
      <c r="I574" s="699"/>
      <c r="J574" s="401" t="s">
        <v>103</v>
      </c>
      <c r="K574" s="401" t="s">
        <v>1573</v>
      </c>
      <c r="L574" s="401"/>
      <c r="M574" s="703"/>
    </row>
    <row r="575" spans="6:13" ht="15.75" thickBot="1">
      <c r="F575" s="700"/>
      <c r="G575" s="402" t="s">
        <v>2461</v>
      </c>
      <c r="H575" s="700"/>
      <c r="I575" s="700"/>
      <c r="J575" s="402" t="s">
        <v>103</v>
      </c>
      <c r="K575" s="416" t="s">
        <v>650</v>
      </c>
      <c r="L575" s="402"/>
      <c r="M575" s="704"/>
    </row>
    <row r="576" spans="6:13" ht="15.75" thickBot="1"/>
    <row r="577" spans="6:13">
      <c r="F577" s="701">
        <v>45203</v>
      </c>
      <c r="G577" s="400" t="s">
        <v>3906</v>
      </c>
      <c r="H577" s="785" t="s">
        <v>3908</v>
      </c>
      <c r="I577" s="701" t="s">
        <v>3907</v>
      </c>
      <c r="J577" s="400"/>
      <c r="K577" s="400"/>
      <c r="L577" s="400"/>
      <c r="M577" s="784"/>
    </row>
    <row r="578" spans="6:13" ht="15.75" thickBot="1">
      <c r="F578" s="700"/>
      <c r="G578" s="402" t="s">
        <v>3010</v>
      </c>
      <c r="H578" s="786"/>
      <c r="I578" s="700"/>
      <c r="J578" s="402"/>
      <c r="K578" s="402"/>
      <c r="L578" s="402"/>
      <c r="M578" s="704"/>
    </row>
    <row r="579" spans="6:13" ht="15.75" thickBot="1"/>
    <row r="580" spans="6:13">
      <c r="F580" s="701">
        <v>45220</v>
      </c>
      <c r="G580" s="400" t="s">
        <v>3817</v>
      </c>
      <c r="H580" s="783" t="s">
        <v>3928</v>
      </c>
      <c r="I580" s="701" t="s">
        <v>3109</v>
      </c>
      <c r="J580" s="400" t="s">
        <v>103</v>
      </c>
      <c r="K580" s="400" t="s">
        <v>3929</v>
      </c>
      <c r="L580" s="432"/>
      <c r="M580" s="701" t="s">
        <v>3942</v>
      </c>
    </row>
    <row r="581" spans="6:13">
      <c r="F581" s="699"/>
      <c r="G581" s="401" t="s">
        <v>3804</v>
      </c>
      <c r="H581" s="696"/>
      <c r="I581" s="699"/>
      <c r="J581" s="401" t="s">
        <v>103</v>
      </c>
      <c r="K581" s="401" t="s">
        <v>104</v>
      </c>
      <c r="L581" s="433"/>
      <c r="M581" s="699"/>
    </row>
    <row r="582" spans="6:13" ht="76.5" customHeight="1">
      <c r="F582" s="699"/>
      <c r="G582" s="401" t="s">
        <v>3805</v>
      </c>
      <c r="H582" s="696"/>
      <c r="I582" s="699"/>
      <c r="J582" s="407" t="s">
        <v>3930</v>
      </c>
      <c r="K582" s="401" t="s">
        <v>104</v>
      </c>
      <c r="L582" s="433"/>
      <c r="M582" s="699"/>
    </row>
    <row r="583" spans="6:13" ht="90">
      <c r="F583" s="699"/>
      <c r="G583" s="401" t="s">
        <v>3807</v>
      </c>
      <c r="H583" s="696"/>
      <c r="I583" s="699"/>
      <c r="J583" s="407" t="s">
        <v>3931</v>
      </c>
      <c r="K583" s="401" t="s">
        <v>215</v>
      </c>
      <c r="L583" s="433"/>
      <c r="M583" s="699"/>
    </row>
    <row r="584" spans="6:13">
      <c r="F584" s="699"/>
      <c r="G584" s="401" t="s">
        <v>3809</v>
      </c>
      <c r="H584" s="696"/>
      <c r="I584" s="699"/>
      <c r="J584" s="401" t="s">
        <v>103</v>
      </c>
      <c r="K584" s="401" t="s">
        <v>109</v>
      </c>
      <c r="L584" s="433"/>
      <c r="M584" s="699"/>
    </row>
    <row r="585" spans="6:13">
      <c r="F585" s="699"/>
      <c r="G585" s="401" t="s">
        <v>3608</v>
      </c>
      <c r="H585" s="696"/>
      <c r="I585" s="699"/>
      <c r="J585" s="401" t="s">
        <v>103</v>
      </c>
      <c r="K585" s="401" t="s">
        <v>3932</v>
      </c>
      <c r="L585" s="433"/>
      <c r="M585" s="699"/>
    </row>
    <row r="586" spans="6:13">
      <c r="F586" s="699"/>
      <c r="G586" s="401" t="s">
        <v>3810</v>
      </c>
      <c r="H586" s="696"/>
      <c r="I586" s="699"/>
      <c r="J586" s="401" t="s">
        <v>3936</v>
      </c>
      <c r="K586" s="401" t="s">
        <v>3941</v>
      </c>
      <c r="L586" s="433"/>
      <c r="M586" s="699"/>
    </row>
    <row r="587" spans="6:13">
      <c r="F587" s="699"/>
      <c r="G587" s="401" t="s">
        <v>3811</v>
      </c>
      <c r="H587" s="696"/>
      <c r="I587" s="699"/>
      <c r="J587" s="401" t="s">
        <v>103</v>
      </c>
      <c r="K587" s="401" t="s">
        <v>308</v>
      </c>
      <c r="L587" s="433"/>
      <c r="M587" s="699"/>
    </row>
    <row r="588" spans="6:13">
      <c r="F588" s="699"/>
      <c r="G588" s="401" t="s">
        <v>3933</v>
      </c>
      <c r="H588" s="696"/>
      <c r="I588" s="699"/>
      <c r="J588" s="401" t="s">
        <v>103</v>
      </c>
      <c r="K588" s="401" t="s">
        <v>3934</v>
      </c>
      <c r="L588" s="433"/>
      <c r="M588" s="699"/>
    </row>
    <row r="589" spans="6:13">
      <c r="F589" s="699"/>
      <c r="G589" s="401" t="s">
        <v>3935</v>
      </c>
      <c r="H589" s="696"/>
      <c r="I589" s="699"/>
      <c r="J589" s="401" t="s">
        <v>103</v>
      </c>
      <c r="K589" s="401" t="s">
        <v>19</v>
      </c>
      <c r="L589" s="433"/>
      <c r="M589" s="699"/>
    </row>
    <row r="590" spans="6:13">
      <c r="F590" s="699"/>
      <c r="G590" s="401" t="s">
        <v>3937</v>
      </c>
      <c r="H590" s="696"/>
      <c r="I590" s="699"/>
      <c r="J590" s="401" t="s">
        <v>103</v>
      </c>
      <c r="K590" s="401" t="s">
        <v>19</v>
      </c>
      <c r="L590" s="433"/>
      <c r="M590" s="699"/>
    </row>
    <row r="591" spans="6:13" ht="45.75" thickBot="1">
      <c r="F591" s="700"/>
      <c r="G591" s="402" t="s">
        <v>3938</v>
      </c>
      <c r="H591" s="697"/>
      <c r="I591" s="700"/>
      <c r="J591" s="430" t="s">
        <v>3939</v>
      </c>
      <c r="K591" s="402" t="s">
        <v>3940</v>
      </c>
      <c r="L591" s="434"/>
      <c r="M591" s="700"/>
    </row>
    <row r="592" spans="6:13" ht="15.75" thickBot="1"/>
    <row r="593" spans="6:13">
      <c r="F593" s="701">
        <v>45227</v>
      </c>
      <c r="G593" s="400" t="s">
        <v>3914</v>
      </c>
      <c r="H593" s="701" t="s">
        <v>3950</v>
      </c>
      <c r="I593" s="400" t="s">
        <v>3951</v>
      </c>
      <c r="J593" s="400" t="s">
        <v>129</v>
      </c>
      <c r="K593" s="400" t="s">
        <v>143</v>
      </c>
      <c r="L593" s="701"/>
      <c r="M593" s="701" t="s">
        <v>3954</v>
      </c>
    </row>
    <row r="594" spans="6:13">
      <c r="F594" s="699"/>
      <c r="G594" s="401" t="s">
        <v>3817</v>
      </c>
      <c r="H594" s="699" t="s">
        <v>3950</v>
      </c>
      <c r="I594" s="401"/>
      <c r="J594" s="401" t="s">
        <v>129</v>
      </c>
      <c r="K594" s="408" t="s">
        <v>682</v>
      </c>
      <c r="L594" s="699"/>
      <c r="M594" s="699"/>
    </row>
    <row r="595" spans="6:13">
      <c r="F595" s="699"/>
      <c r="G595" s="401" t="s">
        <v>3898</v>
      </c>
      <c r="H595" s="699"/>
      <c r="I595" s="401"/>
      <c r="J595" s="401" t="s">
        <v>129</v>
      </c>
      <c r="K595" s="401" t="s">
        <v>143</v>
      </c>
      <c r="L595" s="699"/>
      <c r="M595" s="699"/>
    </row>
    <row r="596" spans="6:13">
      <c r="F596" s="699"/>
      <c r="G596" s="401" t="s">
        <v>3681</v>
      </c>
      <c r="H596" s="699"/>
      <c r="I596" s="401"/>
      <c r="J596" s="401" t="s">
        <v>129</v>
      </c>
      <c r="K596" s="438" t="s">
        <v>650</v>
      </c>
      <c r="L596" s="699"/>
      <c r="M596" s="699"/>
    </row>
    <row r="597" spans="6:13">
      <c r="F597" s="699"/>
      <c r="G597" s="401" t="s">
        <v>3952</v>
      </c>
      <c r="H597" s="699"/>
      <c r="I597" s="401"/>
      <c r="J597" s="401" t="s">
        <v>129</v>
      </c>
      <c r="K597" s="401" t="s">
        <v>143</v>
      </c>
      <c r="L597" s="699"/>
      <c r="M597" s="699"/>
    </row>
    <row r="598" spans="6:13">
      <c r="F598" s="699"/>
      <c r="G598" s="401" t="s">
        <v>2461</v>
      </c>
      <c r="H598" s="699"/>
      <c r="I598" s="401"/>
      <c r="J598" s="401" t="s">
        <v>129</v>
      </c>
      <c r="K598" s="401" t="s">
        <v>143</v>
      </c>
      <c r="L598" s="699"/>
      <c r="M598" s="699"/>
    </row>
    <row r="599" spans="6:13" ht="15.75" thickBot="1">
      <c r="F599" s="700"/>
      <c r="G599" s="402" t="s">
        <v>3953</v>
      </c>
      <c r="H599" s="700"/>
      <c r="I599" s="402"/>
      <c r="J599" s="402" t="s">
        <v>129</v>
      </c>
      <c r="K599" s="402" t="s">
        <v>143</v>
      </c>
      <c r="L599" s="700"/>
      <c r="M599" s="700"/>
    </row>
    <row r="600" spans="6:13" ht="15.75" thickBot="1"/>
    <row r="601" spans="6:13">
      <c r="F601" s="777">
        <v>45179</v>
      </c>
      <c r="G601" s="400" t="s">
        <v>3732</v>
      </c>
      <c r="H601" s="789" t="s">
        <v>1522</v>
      </c>
      <c r="I601" s="790" t="s">
        <v>3992</v>
      </c>
      <c r="J601" s="400" t="s">
        <v>129</v>
      </c>
      <c r="K601" s="400" t="s">
        <v>104</v>
      </c>
      <c r="L601" s="789"/>
      <c r="M601" s="793" t="s">
        <v>4003</v>
      </c>
    </row>
    <row r="602" spans="6:13" ht="60">
      <c r="F602" s="778"/>
      <c r="G602" s="401" t="s">
        <v>1001</v>
      </c>
      <c r="H602" s="778"/>
      <c r="I602" s="791"/>
      <c r="J602" s="407" t="s">
        <v>4000</v>
      </c>
      <c r="K602" s="401" t="s">
        <v>416</v>
      </c>
      <c r="L602" s="778"/>
      <c r="M602" s="781"/>
    </row>
    <row r="603" spans="6:13">
      <c r="F603" s="778"/>
      <c r="G603" s="401" t="s">
        <v>3817</v>
      </c>
      <c r="H603" s="778"/>
      <c r="I603" s="791"/>
      <c r="J603" s="401" t="s">
        <v>3994</v>
      </c>
      <c r="K603" s="401" t="s">
        <v>171</v>
      </c>
      <c r="L603" s="778"/>
      <c r="M603" s="781"/>
    </row>
    <row r="604" spans="6:13">
      <c r="F604" s="778"/>
      <c r="G604" s="401" t="s">
        <v>3804</v>
      </c>
      <c r="H604" s="778"/>
      <c r="I604" s="791"/>
      <c r="J604" s="401" t="s">
        <v>103</v>
      </c>
      <c r="K604" s="401" t="s">
        <v>544</v>
      </c>
      <c r="L604" s="778"/>
      <c r="M604" s="781"/>
    </row>
    <row r="605" spans="6:13">
      <c r="F605" s="778"/>
      <c r="G605" s="401" t="s">
        <v>3805</v>
      </c>
      <c r="H605" s="778"/>
      <c r="I605" s="791"/>
      <c r="J605" s="401" t="s">
        <v>3995</v>
      </c>
      <c r="K605" s="401" t="s">
        <v>19</v>
      </c>
      <c r="L605" s="778"/>
      <c r="M605" s="781"/>
    </row>
    <row r="606" spans="6:13">
      <c r="F606" s="778"/>
      <c r="G606" s="401" t="s">
        <v>3807</v>
      </c>
      <c r="H606" s="778"/>
      <c r="I606" s="791"/>
      <c r="J606" s="401" t="s">
        <v>103</v>
      </c>
      <c r="K606" s="401" t="s">
        <v>171</v>
      </c>
      <c r="L606" s="778"/>
      <c r="M606" s="781"/>
    </row>
    <row r="607" spans="6:13">
      <c r="F607" s="778"/>
      <c r="G607" s="401" t="s">
        <v>3608</v>
      </c>
      <c r="H607" s="778"/>
      <c r="I607" s="791"/>
      <c r="J607" s="401" t="s">
        <v>103</v>
      </c>
      <c r="K607" s="408" t="s">
        <v>2522</v>
      </c>
      <c r="L607" s="778"/>
      <c r="M607" s="781"/>
    </row>
    <row r="608" spans="6:13">
      <c r="F608" s="778"/>
      <c r="G608" s="401" t="s">
        <v>3810</v>
      </c>
      <c r="H608" s="778"/>
      <c r="I608" s="791"/>
      <c r="J608" s="407" t="s">
        <v>103</v>
      </c>
      <c r="K608" s="401" t="s">
        <v>3996</v>
      </c>
      <c r="L608" s="778"/>
      <c r="M608" s="781"/>
    </row>
    <row r="609" spans="6:13">
      <c r="F609" s="778"/>
      <c r="G609" s="401" t="s">
        <v>3811</v>
      </c>
      <c r="H609" s="778"/>
      <c r="I609" s="791"/>
      <c r="J609" s="401" t="s">
        <v>103</v>
      </c>
      <c r="K609" s="401" t="s">
        <v>90</v>
      </c>
      <c r="L609" s="778"/>
      <c r="M609" s="781"/>
    </row>
    <row r="610" spans="6:13" ht="90">
      <c r="F610" s="778"/>
      <c r="G610" s="401" t="s">
        <v>3935</v>
      </c>
      <c r="H610" s="778"/>
      <c r="I610" s="791"/>
      <c r="J610" s="407" t="s">
        <v>3997</v>
      </c>
      <c r="K610" s="401" t="s">
        <v>24</v>
      </c>
      <c r="L610" s="778"/>
      <c r="M610" s="781"/>
    </row>
    <row r="611" spans="6:13">
      <c r="F611" s="778"/>
      <c r="G611" s="401" t="s">
        <v>3937</v>
      </c>
      <c r="H611" s="778"/>
      <c r="I611" s="791"/>
      <c r="J611" s="401" t="s">
        <v>103</v>
      </c>
      <c r="K611" s="401" t="s">
        <v>566</v>
      </c>
      <c r="L611" s="778"/>
      <c r="M611" s="781"/>
    </row>
    <row r="612" spans="6:13">
      <c r="F612" s="778"/>
      <c r="G612" s="401" t="s">
        <v>3998</v>
      </c>
      <c r="H612" s="778"/>
      <c r="I612" s="791"/>
      <c r="J612" s="407" t="s">
        <v>103</v>
      </c>
      <c r="K612" s="401" t="s">
        <v>171</v>
      </c>
      <c r="L612" s="778"/>
      <c r="M612" s="781"/>
    </row>
    <row r="613" spans="6:13" ht="15.75" thickBot="1">
      <c r="F613" s="779"/>
      <c r="G613" s="402" t="s">
        <v>3999</v>
      </c>
      <c r="H613" s="779"/>
      <c r="I613" s="792"/>
      <c r="J613" s="402" t="s">
        <v>103</v>
      </c>
      <c r="K613" s="402" t="s">
        <v>104</v>
      </c>
      <c r="L613" s="779"/>
      <c r="M613" s="782"/>
    </row>
    <row r="614" spans="6:13" ht="15.75" thickBot="1">
      <c r="G614" t="s">
        <v>4001</v>
      </c>
      <c r="J614" s="302" t="s">
        <v>4002</v>
      </c>
    </row>
    <row r="615" spans="6:13">
      <c r="F615" s="794">
        <v>45271</v>
      </c>
      <c r="G615" s="400" t="s">
        <v>4088</v>
      </c>
      <c r="H615" s="794" t="s">
        <v>3950</v>
      </c>
      <c r="I615" s="794" t="s">
        <v>4087</v>
      </c>
      <c r="J615" s="512" t="s">
        <v>103</v>
      </c>
      <c r="K615" s="512" t="s">
        <v>143</v>
      </c>
      <c r="L615" s="794"/>
      <c r="M615" s="794"/>
    </row>
    <row r="616" spans="6:13">
      <c r="F616" s="756"/>
      <c r="G616" s="401" t="s">
        <v>4089</v>
      </c>
      <c r="H616" s="756"/>
      <c r="I616" s="756"/>
      <c r="J616" s="513" t="s">
        <v>103</v>
      </c>
      <c r="K616" s="514" t="s">
        <v>140</v>
      </c>
      <c r="L616" s="756"/>
      <c r="M616" s="756"/>
    </row>
    <row r="617" spans="6:13">
      <c r="F617" s="756"/>
      <c r="G617" s="401" t="s">
        <v>4090</v>
      </c>
      <c r="H617" s="756"/>
      <c r="I617" s="756"/>
      <c r="J617" s="514" t="s">
        <v>103</v>
      </c>
      <c r="K617" s="514" t="s">
        <v>133</v>
      </c>
      <c r="L617" s="756"/>
      <c r="M617" s="756"/>
    </row>
    <row r="618" spans="6:13">
      <c r="F618" s="756"/>
      <c r="G618" s="401" t="s">
        <v>4091</v>
      </c>
      <c r="H618" s="756"/>
      <c r="I618" s="756"/>
      <c r="J618" s="513" t="s">
        <v>103</v>
      </c>
      <c r="K618" s="514" t="s">
        <v>421</v>
      </c>
      <c r="L618" s="756"/>
      <c r="M618" s="756"/>
    </row>
    <row r="619" spans="6:13">
      <c r="F619" s="756"/>
      <c r="G619" s="401" t="s">
        <v>4092</v>
      </c>
      <c r="H619" s="756"/>
      <c r="I619" s="756"/>
      <c r="J619" s="513" t="s">
        <v>103</v>
      </c>
      <c r="K619" s="514" t="s">
        <v>140</v>
      </c>
      <c r="L619" s="756"/>
      <c r="M619" s="756"/>
    </row>
    <row r="620" spans="6:13">
      <c r="F620" s="756"/>
      <c r="G620" s="401" t="s">
        <v>4093</v>
      </c>
      <c r="H620" s="756"/>
      <c r="I620" s="756"/>
      <c r="J620" s="511" t="s">
        <v>4094</v>
      </c>
      <c r="K620" s="514" t="s">
        <v>1215</v>
      </c>
      <c r="L620" s="756"/>
      <c r="M620" s="756"/>
    </row>
    <row r="621" spans="6:13">
      <c r="F621" s="756"/>
      <c r="G621" s="401" t="s">
        <v>4095</v>
      </c>
      <c r="H621" s="756"/>
      <c r="I621" s="756"/>
      <c r="J621" s="511" t="s">
        <v>4094</v>
      </c>
      <c r="K621" s="514" t="s">
        <v>1215</v>
      </c>
      <c r="L621" s="756"/>
      <c r="M621" s="756"/>
    </row>
    <row r="622" spans="6:13" ht="30">
      <c r="F622" s="756"/>
      <c r="G622" s="401" t="s">
        <v>2854</v>
      </c>
      <c r="H622" s="756"/>
      <c r="I622" s="756"/>
      <c r="J622" s="511" t="s">
        <v>4096</v>
      </c>
      <c r="K622" s="514" t="s">
        <v>133</v>
      </c>
      <c r="L622" s="756"/>
      <c r="M622" s="756"/>
    </row>
    <row r="623" spans="6:13">
      <c r="F623" s="756"/>
      <c r="G623" s="401" t="s">
        <v>4097</v>
      </c>
      <c r="H623" s="756"/>
      <c r="I623" s="756"/>
      <c r="J623" s="401" t="s">
        <v>103</v>
      </c>
      <c r="K623" s="401" t="s">
        <v>133</v>
      </c>
      <c r="L623" s="756"/>
      <c r="M623" s="756"/>
    </row>
    <row r="624" spans="6:13">
      <c r="F624" s="756"/>
      <c r="G624" s="401" t="s">
        <v>4098</v>
      </c>
      <c r="H624" s="756"/>
      <c r="I624" s="756"/>
      <c r="J624" s="401" t="s">
        <v>103</v>
      </c>
      <c r="K624" s="401" t="s">
        <v>140</v>
      </c>
      <c r="L624" s="756"/>
      <c r="M624" s="756"/>
    </row>
    <row r="625" spans="6:13">
      <c r="F625" s="756"/>
      <c r="G625" s="401" t="s">
        <v>4099</v>
      </c>
      <c r="H625" s="756"/>
      <c r="I625" s="756"/>
      <c r="J625" s="401" t="s">
        <v>103</v>
      </c>
      <c r="K625" s="401" t="s">
        <v>140</v>
      </c>
      <c r="L625" s="756"/>
      <c r="M625" s="756"/>
    </row>
    <row r="626" spans="6:13">
      <c r="F626" s="756"/>
      <c r="G626" s="401" t="s">
        <v>4100</v>
      </c>
      <c r="H626" s="756"/>
      <c r="I626" s="756"/>
      <c r="J626" s="401" t="s">
        <v>103</v>
      </c>
      <c r="K626" s="401" t="s">
        <v>133</v>
      </c>
      <c r="L626" s="756"/>
      <c r="M626" s="756"/>
    </row>
    <row r="627" spans="6:13">
      <c r="F627" s="756"/>
      <c r="G627" s="401" t="s">
        <v>4101</v>
      </c>
      <c r="H627" s="756"/>
      <c r="I627" s="756"/>
      <c r="J627" s="401" t="s">
        <v>103</v>
      </c>
      <c r="K627" s="401" t="s">
        <v>421</v>
      </c>
      <c r="L627" s="756"/>
      <c r="M627" s="756"/>
    </row>
    <row r="628" spans="6:13">
      <c r="F628" s="756"/>
      <c r="G628" s="401" t="s">
        <v>4102</v>
      </c>
      <c r="H628" s="756"/>
      <c r="I628" s="756"/>
      <c r="J628" s="401" t="s">
        <v>103</v>
      </c>
      <c r="K628" s="401" t="s">
        <v>133</v>
      </c>
      <c r="L628" s="756"/>
      <c r="M628" s="756"/>
    </row>
    <row r="629" spans="6:13" ht="15.75" thickBot="1">
      <c r="F629" s="795"/>
      <c r="G629" s="402" t="s">
        <v>4103</v>
      </c>
      <c r="H629" s="795"/>
      <c r="I629" s="795"/>
      <c r="J629" s="402" t="s">
        <v>103</v>
      </c>
      <c r="K629" s="402" t="s">
        <v>1573</v>
      </c>
      <c r="L629" s="795"/>
      <c r="M629" s="795"/>
    </row>
    <row r="630" spans="6:13">
      <c r="F630" s="656">
        <v>45307</v>
      </c>
      <c r="G630" s="539" t="s">
        <v>4154</v>
      </c>
      <c r="H630" s="796" t="s">
        <v>3950</v>
      </c>
      <c r="I630" s="796" t="s">
        <v>3109</v>
      </c>
      <c r="J630" s="539" t="s">
        <v>103</v>
      </c>
      <c r="K630" s="539" t="s">
        <v>19</v>
      </c>
      <c r="L630" s="796" t="s">
        <v>4157</v>
      </c>
      <c r="M630" s="797" t="s">
        <v>182</v>
      </c>
    </row>
    <row r="631" spans="6:13">
      <c r="F631" s="657"/>
      <c r="G631" s="538" t="s">
        <v>3605</v>
      </c>
      <c r="H631" s="657"/>
      <c r="I631" s="657"/>
      <c r="J631" s="538" t="s">
        <v>103</v>
      </c>
      <c r="K631" s="538" t="s">
        <v>171</v>
      </c>
      <c r="L631" s="657"/>
      <c r="M631" s="654"/>
    </row>
    <row r="632" spans="6:13">
      <c r="F632" s="657"/>
      <c r="G632" s="538" t="s">
        <v>4155</v>
      </c>
      <c r="H632" s="657"/>
      <c r="I632" s="657"/>
      <c r="J632" s="538" t="s">
        <v>103</v>
      </c>
      <c r="K632" s="538" t="s">
        <v>275</v>
      </c>
      <c r="L632" s="657"/>
      <c r="M632" s="654"/>
    </row>
    <row r="633" spans="6:13">
      <c r="F633" s="657"/>
      <c r="G633" s="538" t="s">
        <v>3711</v>
      </c>
      <c r="H633" s="657"/>
      <c r="I633" s="657"/>
      <c r="J633" s="538" t="s">
        <v>103</v>
      </c>
      <c r="K633" s="538" t="s">
        <v>171</v>
      </c>
      <c r="L633" s="657"/>
      <c r="M633" s="654"/>
    </row>
    <row r="634" spans="6:13" ht="15.75" thickBot="1">
      <c r="F634" s="657"/>
      <c r="G634" s="538" t="s">
        <v>4156</v>
      </c>
      <c r="H634" s="657"/>
      <c r="I634" s="657"/>
      <c r="J634" s="538" t="s">
        <v>103</v>
      </c>
      <c r="K634" s="538" t="s">
        <v>1107</v>
      </c>
      <c r="L634" s="657"/>
      <c r="M634" s="654"/>
    </row>
    <row r="635" spans="6:13" ht="75.75" thickBot="1">
      <c r="F635" s="701">
        <v>45313</v>
      </c>
      <c r="G635" s="432" t="s">
        <v>4162</v>
      </c>
      <c r="H635" s="698" t="s">
        <v>4160</v>
      </c>
      <c r="I635" s="698" t="s">
        <v>4163</v>
      </c>
      <c r="J635" s="546" t="s">
        <v>4165</v>
      </c>
      <c r="K635" s="400" t="s">
        <v>4164</v>
      </c>
      <c r="L635" s="698" t="s">
        <v>4185</v>
      </c>
      <c r="M635" s="702" t="s">
        <v>4184</v>
      </c>
    </row>
    <row r="636" spans="6:13">
      <c r="F636" s="699"/>
      <c r="G636" s="433" t="s">
        <v>4090</v>
      </c>
      <c r="H636" s="699"/>
      <c r="I636" s="699"/>
      <c r="J636" s="547" t="s">
        <v>103</v>
      </c>
      <c r="K636" s="401" t="s">
        <v>133</v>
      </c>
      <c r="L636" s="699"/>
      <c r="M636" s="703"/>
    </row>
    <row r="637" spans="6:13">
      <c r="F637" s="699"/>
      <c r="G637" s="545" t="s">
        <v>4168</v>
      </c>
      <c r="H637" s="699"/>
      <c r="I637" s="699"/>
      <c r="J637" s="548" t="s">
        <v>103</v>
      </c>
      <c r="K637" s="514" t="s">
        <v>133</v>
      </c>
      <c r="L637" s="699"/>
      <c r="M637" s="703"/>
    </row>
    <row r="638" spans="6:13" ht="31.5" customHeight="1">
      <c r="F638" s="699"/>
      <c r="G638" s="433" t="s">
        <v>4169</v>
      </c>
      <c r="H638" s="699"/>
      <c r="I638" s="699"/>
      <c r="J638" s="548" t="s">
        <v>4174</v>
      </c>
      <c r="K638" s="401" t="s">
        <v>133</v>
      </c>
      <c r="L638" s="699"/>
      <c r="M638" s="703"/>
    </row>
    <row r="639" spans="6:13" ht="30">
      <c r="F639" s="699"/>
      <c r="G639" s="433" t="s">
        <v>4170</v>
      </c>
      <c r="H639" s="699"/>
      <c r="I639" s="699"/>
      <c r="J639" s="548" t="s">
        <v>4172</v>
      </c>
      <c r="K639" s="401" t="s">
        <v>130</v>
      </c>
      <c r="L639" s="699"/>
      <c r="M639" s="703"/>
    </row>
    <row r="640" spans="6:13" ht="30">
      <c r="F640" s="699"/>
      <c r="G640" s="433" t="s">
        <v>4171</v>
      </c>
      <c r="H640" s="699"/>
      <c r="I640" s="699"/>
      <c r="J640" s="548" t="s">
        <v>4173</v>
      </c>
      <c r="K640" s="401" t="s">
        <v>130</v>
      </c>
      <c r="L640" s="699"/>
      <c r="M640" s="703"/>
    </row>
    <row r="641" spans="6:13" ht="30">
      <c r="F641" s="699"/>
      <c r="G641" s="433" t="s">
        <v>2854</v>
      </c>
      <c r="H641" s="699"/>
      <c r="I641" s="699"/>
      <c r="J641" s="548" t="s">
        <v>4181</v>
      </c>
      <c r="K641" s="401" t="s">
        <v>130</v>
      </c>
      <c r="L641" s="699"/>
      <c r="M641" s="703"/>
    </row>
    <row r="642" spans="6:13">
      <c r="F642" s="699"/>
      <c r="G642" s="433" t="s">
        <v>4097</v>
      </c>
      <c r="H642" s="699"/>
      <c r="I642" s="699"/>
      <c r="J642" s="548" t="s">
        <v>103</v>
      </c>
      <c r="K642" s="401" t="s">
        <v>133</v>
      </c>
      <c r="L642" s="699"/>
      <c r="M642" s="703"/>
    </row>
    <row r="643" spans="6:13" ht="30">
      <c r="F643" s="699"/>
      <c r="G643" s="433" t="s">
        <v>4133</v>
      </c>
      <c r="H643" s="699"/>
      <c r="I643" s="699"/>
      <c r="J643" s="548" t="s">
        <v>4175</v>
      </c>
      <c r="K643" s="401" t="s">
        <v>133</v>
      </c>
      <c r="L643" s="699"/>
      <c r="M643" s="703"/>
    </row>
    <row r="644" spans="6:13">
      <c r="F644" s="699"/>
      <c r="G644" s="433" t="s">
        <v>4176</v>
      </c>
      <c r="H644" s="699"/>
      <c r="I644" s="699"/>
      <c r="J644" s="548" t="s">
        <v>129</v>
      </c>
      <c r="K644" s="401" t="s">
        <v>133</v>
      </c>
      <c r="L644" s="699"/>
      <c r="M644" s="703"/>
    </row>
    <row r="645" spans="6:13" ht="30">
      <c r="F645" s="699"/>
      <c r="G645" s="433" t="s">
        <v>4177</v>
      </c>
      <c r="H645" s="699"/>
      <c r="I645" s="699"/>
      <c r="J645" s="548" t="s">
        <v>4178</v>
      </c>
      <c r="K645" s="401" t="s">
        <v>130</v>
      </c>
      <c r="L645" s="699"/>
      <c r="M645" s="703"/>
    </row>
    <row r="646" spans="6:13" ht="30">
      <c r="F646" s="699"/>
      <c r="G646" s="433" t="s">
        <v>4098</v>
      </c>
      <c r="H646" s="699"/>
      <c r="I646" s="699"/>
      <c r="J646" s="548" t="s">
        <v>4179</v>
      </c>
      <c r="K646" s="401" t="s">
        <v>133</v>
      </c>
      <c r="L646" s="699"/>
      <c r="M646" s="703"/>
    </row>
    <row r="647" spans="6:13" ht="34.5" customHeight="1">
      <c r="F647" s="699"/>
      <c r="G647" s="433" t="s">
        <v>4100</v>
      </c>
      <c r="H647" s="699"/>
      <c r="I647" s="699"/>
      <c r="J647" s="548" t="s">
        <v>4180</v>
      </c>
      <c r="K647" s="401" t="s">
        <v>133</v>
      </c>
      <c r="L647" s="699"/>
      <c r="M647" s="703"/>
    </row>
    <row r="648" spans="6:13">
      <c r="F648" s="699"/>
      <c r="G648" s="433" t="s">
        <v>4108</v>
      </c>
      <c r="H648" s="699"/>
      <c r="I648" s="699"/>
      <c r="J648" s="549" t="s">
        <v>129</v>
      </c>
      <c r="K648" s="401" t="s">
        <v>133</v>
      </c>
      <c r="L648" s="699"/>
      <c r="M648" s="703"/>
    </row>
    <row r="649" spans="6:13" ht="30.75" thickBot="1">
      <c r="F649" s="705"/>
      <c r="G649" s="563" t="s">
        <v>4182</v>
      </c>
      <c r="H649" s="705"/>
      <c r="I649" s="705"/>
      <c r="J649" s="564" t="s">
        <v>4183</v>
      </c>
      <c r="K649" s="565" t="s">
        <v>133</v>
      </c>
      <c r="L649" s="705"/>
      <c r="M649" s="800"/>
    </row>
    <row r="650" spans="6:13" ht="30">
      <c r="F650" s="777">
        <v>45332</v>
      </c>
      <c r="G650" s="512" t="s">
        <v>3852</v>
      </c>
      <c r="H650" s="777" t="s">
        <v>1522</v>
      </c>
      <c r="I650" s="777" t="s">
        <v>4209</v>
      </c>
      <c r="J650" s="566" t="s">
        <v>4210</v>
      </c>
      <c r="K650" s="512" t="s">
        <v>143</v>
      </c>
      <c r="L650" s="788" t="s">
        <v>4220</v>
      </c>
      <c r="M650" s="701" t="s">
        <v>4221</v>
      </c>
    </row>
    <row r="651" spans="6:13">
      <c r="F651" s="778"/>
      <c r="G651" s="514" t="s">
        <v>4089</v>
      </c>
      <c r="H651" s="778"/>
      <c r="I651" s="778"/>
      <c r="J651" s="567" t="s">
        <v>111</v>
      </c>
      <c r="K651" s="408" t="s">
        <v>650</v>
      </c>
      <c r="L651" s="778"/>
      <c r="M651" s="699"/>
    </row>
    <row r="652" spans="6:13">
      <c r="F652" s="778"/>
      <c r="G652" s="514" t="s">
        <v>4211</v>
      </c>
      <c r="H652" s="778"/>
      <c r="I652" s="778"/>
      <c r="J652" s="567" t="s">
        <v>103</v>
      </c>
      <c r="K652" s="514" t="s">
        <v>2808</v>
      </c>
      <c r="L652" s="778"/>
      <c r="M652" s="699"/>
    </row>
    <row r="653" spans="6:13" ht="60">
      <c r="F653" s="778"/>
      <c r="G653" s="514" t="s">
        <v>4168</v>
      </c>
      <c r="H653" s="778"/>
      <c r="I653" s="778"/>
      <c r="J653" s="567" t="s">
        <v>4212</v>
      </c>
      <c r="K653" s="408" t="s">
        <v>650</v>
      </c>
      <c r="L653" s="778"/>
      <c r="M653" s="699"/>
    </row>
    <row r="654" spans="6:13" ht="30">
      <c r="F654" s="778"/>
      <c r="G654" s="514" t="s">
        <v>4176</v>
      </c>
      <c r="H654" s="778"/>
      <c r="I654" s="778"/>
      <c r="J654" s="567" t="s">
        <v>4213</v>
      </c>
      <c r="K654" s="514" t="s">
        <v>140</v>
      </c>
      <c r="L654" s="778"/>
      <c r="M654" s="699"/>
    </row>
    <row r="655" spans="6:13">
      <c r="F655" s="778"/>
      <c r="G655" s="514" t="s">
        <v>4154</v>
      </c>
      <c r="H655" s="778"/>
      <c r="I655" s="778"/>
      <c r="J655" s="567" t="s">
        <v>103</v>
      </c>
      <c r="K655" s="568" t="s">
        <v>133</v>
      </c>
      <c r="L655" s="778"/>
      <c r="M655" s="699"/>
    </row>
    <row r="656" spans="6:13">
      <c r="F656" s="778"/>
      <c r="G656" s="514" t="s">
        <v>4098</v>
      </c>
      <c r="H656" s="778"/>
      <c r="I656" s="778"/>
      <c r="J656" s="567" t="s">
        <v>103</v>
      </c>
      <c r="K656" s="401" t="s">
        <v>143</v>
      </c>
      <c r="L656" s="778"/>
      <c r="M656" s="699"/>
    </row>
    <row r="657" spans="6:13">
      <c r="F657" s="778"/>
      <c r="G657" s="514" t="s">
        <v>4182</v>
      </c>
      <c r="H657" s="778"/>
      <c r="I657" s="778"/>
      <c r="J657" s="567" t="s">
        <v>4214</v>
      </c>
      <c r="K657" s="401" t="s">
        <v>4215</v>
      </c>
      <c r="L657" s="778"/>
      <c r="M657" s="699"/>
    </row>
    <row r="658" spans="6:13">
      <c r="F658" s="778"/>
      <c r="G658" s="514" t="s">
        <v>4103</v>
      </c>
      <c r="H658" s="778"/>
      <c r="I658" s="778"/>
      <c r="J658" s="567" t="s">
        <v>103</v>
      </c>
      <c r="K658" s="401" t="s">
        <v>143</v>
      </c>
      <c r="L658" s="778"/>
      <c r="M658" s="699"/>
    </row>
    <row r="659" spans="6:13">
      <c r="F659" s="778"/>
      <c r="G659" s="514" t="s">
        <v>4216</v>
      </c>
      <c r="H659" s="778"/>
      <c r="I659" s="778"/>
      <c r="J659" s="567" t="s">
        <v>103</v>
      </c>
      <c r="K659" s="401" t="s">
        <v>421</v>
      </c>
      <c r="L659" s="778"/>
      <c r="M659" s="699"/>
    </row>
    <row r="660" spans="6:13">
      <c r="F660" s="778"/>
      <c r="G660" s="514" t="s">
        <v>3736</v>
      </c>
      <c r="H660" s="778"/>
      <c r="I660" s="778"/>
      <c r="J660" s="567" t="s">
        <v>103</v>
      </c>
      <c r="K660" s="401" t="s">
        <v>140</v>
      </c>
      <c r="L660" s="778"/>
      <c r="M660" s="699"/>
    </row>
    <row r="661" spans="6:13">
      <c r="F661" s="778"/>
      <c r="G661" s="514" t="s">
        <v>4217</v>
      </c>
      <c r="H661" s="778"/>
      <c r="I661" s="778"/>
      <c r="J661" s="567" t="s">
        <v>103</v>
      </c>
      <c r="K661" s="401" t="s">
        <v>143</v>
      </c>
      <c r="L661" s="778"/>
      <c r="M661" s="699"/>
    </row>
    <row r="662" spans="6:13">
      <c r="F662" s="778"/>
      <c r="G662" s="514" t="s">
        <v>4218</v>
      </c>
      <c r="H662" s="778"/>
      <c r="I662" s="778"/>
      <c r="J662" s="567" t="s">
        <v>103</v>
      </c>
      <c r="K662" s="401" t="s">
        <v>143</v>
      </c>
      <c r="L662" s="778"/>
      <c r="M662" s="699"/>
    </row>
    <row r="663" spans="6:13" ht="15.75" thickBot="1">
      <c r="F663" s="787"/>
      <c r="G663" s="582" t="s">
        <v>4219</v>
      </c>
      <c r="H663" s="787"/>
      <c r="I663" s="787"/>
      <c r="J663" s="583" t="s">
        <v>103</v>
      </c>
      <c r="K663" s="584" t="s">
        <v>650</v>
      </c>
      <c r="L663" s="787"/>
      <c r="M663" s="705"/>
    </row>
    <row r="664" spans="6:13">
      <c r="F664" s="777">
        <v>45342</v>
      </c>
      <c r="G664" s="512" t="s">
        <v>4244</v>
      </c>
      <c r="H664" s="777" t="s">
        <v>3950</v>
      </c>
      <c r="I664" s="777" t="s">
        <v>3992</v>
      </c>
      <c r="J664" s="566" t="s">
        <v>103</v>
      </c>
      <c r="K664" s="512" t="s">
        <v>19</v>
      </c>
      <c r="L664" s="777" t="s">
        <v>119</v>
      </c>
      <c r="M664" s="701" t="s">
        <v>4246</v>
      </c>
    </row>
    <row r="665" spans="6:13">
      <c r="F665" s="778"/>
      <c r="G665" s="514" t="s">
        <v>4156</v>
      </c>
      <c r="H665" s="778" t="s">
        <v>3950</v>
      </c>
      <c r="I665" s="778"/>
      <c r="J665" s="567" t="s">
        <v>103</v>
      </c>
      <c r="K665" s="514" t="s">
        <v>178</v>
      </c>
      <c r="L665" s="778"/>
      <c r="M665" s="699"/>
    </row>
    <row r="666" spans="6:13">
      <c r="F666" s="778"/>
      <c r="G666" s="514" t="s">
        <v>4001</v>
      </c>
      <c r="H666" s="778" t="s">
        <v>3950</v>
      </c>
      <c r="I666" s="778"/>
      <c r="J666" s="567" t="s">
        <v>103</v>
      </c>
      <c r="K666" s="514" t="s">
        <v>178</v>
      </c>
      <c r="L666" s="778"/>
      <c r="M666" s="699"/>
    </row>
    <row r="667" spans="6:13">
      <c r="F667" s="778"/>
      <c r="G667" s="514" t="s">
        <v>3605</v>
      </c>
      <c r="H667" s="778"/>
      <c r="I667" s="778"/>
      <c r="J667" s="567" t="s">
        <v>103</v>
      </c>
      <c r="K667" s="514" t="s">
        <v>171</v>
      </c>
      <c r="L667" s="778"/>
      <c r="M667" s="699"/>
    </row>
    <row r="668" spans="6:13">
      <c r="F668" s="778"/>
      <c r="G668" s="514" t="s">
        <v>3608</v>
      </c>
      <c r="H668" s="778"/>
      <c r="I668" s="778"/>
      <c r="J668" s="567" t="s">
        <v>103</v>
      </c>
      <c r="K668" s="514" t="s">
        <v>178</v>
      </c>
      <c r="L668" s="778"/>
      <c r="M668" s="699"/>
    </row>
    <row r="669" spans="6:13">
      <c r="F669" s="778"/>
      <c r="G669" s="514" t="s">
        <v>3596</v>
      </c>
      <c r="H669" s="778"/>
      <c r="I669" s="778"/>
      <c r="J669" s="567" t="s">
        <v>103</v>
      </c>
      <c r="K669" s="514" t="s">
        <v>19</v>
      </c>
      <c r="L669" s="778"/>
      <c r="M669" s="699"/>
    </row>
    <row r="670" spans="6:13" ht="47.25" customHeight="1" thickBot="1">
      <c r="F670" s="787"/>
      <c r="G670" s="582" t="s">
        <v>4245</v>
      </c>
      <c r="H670" s="787"/>
      <c r="I670" s="787"/>
      <c r="J670" s="583" t="s">
        <v>103</v>
      </c>
      <c r="K670" s="582" t="s">
        <v>19</v>
      </c>
      <c r="L670" s="787"/>
      <c r="M670" s="705"/>
    </row>
    <row r="671" spans="6:13">
      <c r="F671" s="729">
        <v>45362</v>
      </c>
      <c r="G671" s="594" t="s">
        <v>1743</v>
      </c>
      <c r="H671" s="802" t="s">
        <v>4252</v>
      </c>
      <c r="I671" s="802" t="s">
        <v>4087</v>
      </c>
      <c r="J671" s="595" t="s">
        <v>4256</v>
      </c>
      <c r="K671" s="594" t="s">
        <v>133</v>
      </c>
      <c r="L671" s="802" t="s">
        <v>119</v>
      </c>
      <c r="M671" s="738" t="s">
        <v>4272</v>
      </c>
    </row>
    <row r="672" spans="6:13">
      <c r="F672" s="714"/>
      <c r="G672" s="592" t="s">
        <v>4253</v>
      </c>
      <c r="H672" s="717"/>
      <c r="I672" s="717"/>
      <c r="J672" s="593" t="s">
        <v>4256</v>
      </c>
      <c r="K672" s="592" t="s">
        <v>140</v>
      </c>
      <c r="L672" s="717"/>
      <c r="M672" s="720"/>
    </row>
    <row r="673" spans="6:13">
      <c r="F673" s="714"/>
      <c r="G673" s="592" t="s">
        <v>4254</v>
      </c>
      <c r="H673" s="717"/>
      <c r="I673" s="717"/>
      <c r="J673" s="593" t="s">
        <v>4257</v>
      </c>
      <c r="K673" s="183" t="s">
        <v>4255</v>
      </c>
      <c r="L673" s="717"/>
      <c r="M673" s="720"/>
    </row>
    <row r="674" spans="6:13">
      <c r="F674" s="714"/>
      <c r="G674" s="592" t="s">
        <v>4258</v>
      </c>
      <c r="H674" s="717"/>
      <c r="I674" s="717"/>
      <c r="J674" s="593" t="s">
        <v>4259</v>
      </c>
      <c r="K674" s="592" t="s">
        <v>133</v>
      </c>
      <c r="L674" s="717"/>
      <c r="M674" s="720"/>
    </row>
    <row r="675" spans="6:13">
      <c r="F675" s="714"/>
      <c r="G675" s="592" t="s">
        <v>4260</v>
      </c>
      <c r="H675" s="717"/>
      <c r="I675" s="717"/>
      <c r="J675" s="593" t="s">
        <v>4259</v>
      </c>
      <c r="K675" s="592" t="s">
        <v>133</v>
      </c>
      <c r="L675" s="717"/>
      <c r="M675" s="720"/>
    </row>
    <row r="676" spans="6:13">
      <c r="F676" s="714"/>
      <c r="G676" s="592" t="s">
        <v>4261</v>
      </c>
      <c r="H676" s="717"/>
      <c r="I676" s="717"/>
      <c r="J676" s="593" t="s">
        <v>4262</v>
      </c>
      <c r="K676" s="592" t="s">
        <v>140</v>
      </c>
      <c r="L676" s="717"/>
      <c r="M676" s="720"/>
    </row>
    <row r="677" spans="6:13" ht="45">
      <c r="F677" s="714"/>
      <c r="G677" s="592" t="s">
        <v>4263</v>
      </c>
      <c r="H677" s="717"/>
      <c r="I677" s="717"/>
      <c r="J677" s="593" t="s">
        <v>4271</v>
      </c>
      <c r="K677" s="303" t="s">
        <v>4273</v>
      </c>
      <c r="L677" s="717"/>
      <c r="M677" s="720"/>
    </row>
    <row r="678" spans="6:13">
      <c r="F678" s="714"/>
      <c r="G678" s="592" t="s">
        <v>4264</v>
      </c>
      <c r="H678" s="717"/>
      <c r="I678" s="717"/>
      <c r="J678" s="593" t="s">
        <v>129</v>
      </c>
      <c r="K678" s="592" t="s">
        <v>133</v>
      </c>
      <c r="L678" s="717"/>
      <c r="M678" s="720"/>
    </row>
    <row r="679" spans="6:13">
      <c r="F679" s="714"/>
      <c r="G679" s="592" t="s">
        <v>4265</v>
      </c>
      <c r="H679" s="717"/>
      <c r="I679" s="717"/>
      <c r="J679" s="593" t="s">
        <v>4256</v>
      </c>
      <c r="K679" s="592" t="s">
        <v>140</v>
      </c>
      <c r="L679" s="717"/>
      <c r="M679" s="720"/>
    </row>
    <row r="680" spans="6:13">
      <c r="F680" s="714"/>
      <c r="G680" s="592" t="s">
        <v>4266</v>
      </c>
      <c r="H680" s="717"/>
      <c r="I680" s="717"/>
      <c r="J680" s="593" t="s">
        <v>4256</v>
      </c>
      <c r="K680" s="592" t="s">
        <v>140</v>
      </c>
      <c r="L680" s="717"/>
      <c r="M680" s="720"/>
    </row>
    <row r="681" spans="6:13">
      <c r="F681" s="714"/>
      <c r="G681" s="592" t="s">
        <v>4267</v>
      </c>
      <c r="H681" s="717"/>
      <c r="I681" s="717"/>
      <c r="J681" s="593" t="s">
        <v>4268</v>
      </c>
      <c r="K681" s="592" t="s">
        <v>133</v>
      </c>
      <c r="L681" s="717"/>
      <c r="M681" s="720"/>
    </row>
    <row r="682" spans="6:13" ht="15.75" thickBot="1">
      <c r="F682" s="715"/>
      <c r="G682" s="607" t="s">
        <v>4269</v>
      </c>
      <c r="H682" s="718"/>
      <c r="I682" s="718"/>
      <c r="J682" s="608" t="s">
        <v>4270</v>
      </c>
      <c r="K682" s="607" t="s">
        <v>421</v>
      </c>
      <c r="L682" s="718"/>
      <c r="M682" s="721"/>
    </row>
    <row r="683" spans="6:13" ht="15.75" thickBot="1">
      <c r="F683" s="701">
        <v>45407</v>
      </c>
      <c r="G683" s="609" t="s">
        <v>4280</v>
      </c>
      <c r="H683" s="701" t="s">
        <v>4160</v>
      </c>
      <c r="I683" s="701" t="s">
        <v>1702</v>
      </c>
      <c r="J683" s="611" t="s">
        <v>4281</v>
      </c>
      <c r="K683" s="612" t="s">
        <v>421</v>
      </c>
      <c r="L683" s="801" t="s">
        <v>4296</v>
      </c>
      <c r="M683" s="701" t="s">
        <v>4297</v>
      </c>
    </row>
    <row r="684" spans="6:13">
      <c r="F684" s="699"/>
      <c r="G684" s="610" t="s">
        <v>4282</v>
      </c>
      <c r="H684" s="699"/>
      <c r="I684" s="699"/>
      <c r="J684" s="566" t="s">
        <v>103</v>
      </c>
      <c r="K684" s="610" t="s">
        <v>143</v>
      </c>
      <c r="L684" s="699"/>
      <c r="M684" s="699"/>
    </row>
    <row r="685" spans="6:13">
      <c r="F685" s="699"/>
      <c r="G685" s="549" t="s">
        <v>4283</v>
      </c>
      <c r="H685" s="699"/>
      <c r="I685" s="699"/>
      <c r="J685" s="567" t="s">
        <v>4281</v>
      </c>
      <c r="K685" s="613" t="s">
        <v>140</v>
      </c>
      <c r="L685" s="699"/>
      <c r="M685" s="699"/>
    </row>
    <row r="686" spans="6:13">
      <c r="F686" s="699"/>
      <c r="G686" s="549" t="s">
        <v>4284</v>
      </c>
      <c r="H686" s="699"/>
      <c r="I686" s="699"/>
      <c r="J686" s="567" t="s">
        <v>4281</v>
      </c>
      <c r="K686" s="613" t="s">
        <v>140</v>
      </c>
      <c r="L686" s="699"/>
      <c r="M686" s="699"/>
    </row>
    <row r="687" spans="6:13">
      <c r="F687" s="699"/>
      <c r="G687" s="549" t="s">
        <v>4285</v>
      </c>
      <c r="H687" s="699"/>
      <c r="I687" s="699"/>
      <c r="J687" s="567" t="s">
        <v>103</v>
      </c>
      <c r="K687" s="613" t="s">
        <v>143</v>
      </c>
      <c r="L687" s="699"/>
      <c r="M687" s="699"/>
    </row>
    <row r="688" spans="6:13">
      <c r="F688" s="699"/>
      <c r="G688" s="549" t="s">
        <v>4286</v>
      </c>
      <c r="H688" s="699"/>
      <c r="I688" s="699"/>
      <c r="J688" s="567" t="s">
        <v>4281</v>
      </c>
      <c r="K688" s="613" t="s">
        <v>421</v>
      </c>
      <c r="L688" s="699"/>
      <c r="M688" s="699"/>
    </row>
    <row r="689" spans="6:13">
      <c r="F689" s="699"/>
      <c r="G689" s="549" t="s">
        <v>4287</v>
      </c>
      <c r="H689" s="699"/>
      <c r="I689" s="699"/>
      <c r="J689" s="567" t="s">
        <v>4281</v>
      </c>
      <c r="K689" s="613" t="s">
        <v>421</v>
      </c>
      <c r="L689" s="699"/>
      <c r="M689" s="699"/>
    </row>
    <row r="690" spans="6:13">
      <c r="F690" s="699"/>
      <c r="G690" s="549" t="s">
        <v>4288</v>
      </c>
      <c r="H690" s="699"/>
      <c r="I690" s="699"/>
      <c r="J690" s="567" t="s">
        <v>4281</v>
      </c>
      <c r="K690" s="613" t="s">
        <v>639</v>
      </c>
      <c r="L690" s="699"/>
      <c r="M690" s="699"/>
    </row>
    <row r="691" spans="6:13">
      <c r="F691" s="699"/>
      <c r="G691" s="549" t="s">
        <v>4289</v>
      </c>
      <c r="H691" s="699"/>
      <c r="I691" s="699"/>
      <c r="J691" s="567" t="s">
        <v>4281</v>
      </c>
      <c r="K691" s="613" t="s">
        <v>421</v>
      </c>
      <c r="L691" s="699"/>
      <c r="M691" s="699"/>
    </row>
    <row r="692" spans="6:13">
      <c r="F692" s="699"/>
      <c r="G692" s="549" t="s">
        <v>4290</v>
      </c>
      <c r="H692" s="699"/>
      <c r="I692" s="699"/>
      <c r="J692" s="567" t="s">
        <v>103</v>
      </c>
      <c r="K692" s="613" t="s">
        <v>143</v>
      </c>
      <c r="L692" s="699"/>
      <c r="M692" s="699"/>
    </row>
    <row r="693" spans="6:13">
      <c r="F693" s="699"/>
      <c r="G693" s="549" t="s">
        <v>4291</v>
      </c>
      <c r="H693" s="699"/>
      <c r="I693" s="699"/>
      <c r="J693" s="567" t="s">
        <v>4281</v>
      </c>
      <c r="K693" s="613" t="s">
        <v>639</v>
      </c>
      <c r="L693" s="699"/>
      <c r="M693" s="699"/>
    </row>
    <row r="694" spans="6:13" ht="30">
      <c r="F694" s="699"/>
      <c r="G694" s="549" t="s">
        <v>4292</v>
      </c>
      <c r="H694" s="699"/>
      <c r="I694" s="699"/>
      <c r="J694" s="567" t="s">
        <v>4293</v>
      </c>
      <c r="K694" s="613" t="s">
        <v>421</v>
      </c>
      <c r="L694" s="699"/>
      <c r="M694" s="699"/>
    </row>
    <row r="695" spans="6:13">
      <c r="F695" s="699"/>
      <c r="G695" s="549" t="s">
        <v>3572</v>
      </c>
      <c r="H695" s="699"/>
      <c r="I695" s="699"/>
      <c r="J695" s="567" t="s">
        <v>4281</v>
      </c>
      <c r="K695" s="549" t="s">
        <v>421</v>
      </c>
      <c r="L695" s="699"/>
      <c r="M695" s="699"/>
    </row>
    <row r="696" spans="6:13" ht="45.75" thickBot="1">
      <c r="F696" s="705"/>
      <c r="G696" s="620" t="s">
        <v>4294</v>
      </c>
      <c r="H696" s="705"/>
      <c r="I696" s="705"/>
      <c r="J696" s="583" t="s">
        <v>4295</v>
      </c>
      <c r="K696" s="620" t="s">
        <v>421</v>
      </c>
      <c r="L696" s="705"/>
      <c r="M696" s="705"/>
    </row>
    <row r="697" spans="6:13">
      <c r="F697" s="656">
        <v>45428</v>
      </c>
      <c r="G697" s="512" t="s">
        <v>636</v>
      </c>
      <c r="H697" s="741" t="s">
        <v>4160</v>
      </c>
      <c r="I697" s="798" t="s">
        <v>4303</v>
      </c>
      <c r="J697" s="566" t="s">
        <v>4302</v>
      </c>
      <c r="K697" s="609" t="s">
        <v>171</v>
      </c>
      <c r="L697" s="653"/>
      <c r="M697" s="741" t="s">
        <v>4306</v>
      </c>
    </row>
    <row r="698" spans="6:13">
      <c r="F698" s="657"/>
      <c r="G698" s="514" t="s">
        <v>4301</v>
      </c>
      <c r="H698" s="742"/>
      <c r="I698" s="799"/>
      <c r="J698" s="567" t="s">
        <v>4302</v>
      </c>
      <c r="K698" s="621" t="s">
        <v>171</v>
      </c>
      <c r="L698" s="654"/>
      <c r="M698" s="742"/>
    </row>
    <row r="699" spans="6:13" ht="30">
      <c r="F699" s="657"/>
      <c r="G699" s="514" t="s">
        <v>3605</v>
      </c>
      <c r="H699" s="742"/>
      <c r="I699" s="799"/>
      <c r="J699" s="567" t="s">
        <v>4305</v>
      </c>
      <c r="K699" s="621" t="s">
        <v>275</v>
      </c>
      <c r="L699" s="654"/>
      <c r="M699" s="742"/>
    </row>
    <row r="700" spans="6:13" ht="30">
      <c r="F700" s="657"/>
      <c r="G700" s="514" t="s">
        <v>3607</v>
      </c>
      <c r="H700" s="742"/>
      <c r="I700" s="799"/>
      <c r="J700" s="567" t="s">
        <v>4304</v>
      </c>
      <c r="K700" s="621" t="s">
        <v>104</v>
      </c>
      <c r="L700" s="654"/>
      <c r="M700" s="742"/>
    </row>
    <row r="701" spans="6:13" ht="30.75" thickBot="1">
      <c r="F701" s="657"/>
      <c r="G701" s="582" t="s">
        <v>3711</v>
      </c>
      <c r="H701" s="742"/>
      <c r="I701" s="799"/>
      <c r="J701" s="583" t="s">
        <v>4305</v>
      </c>
      <c r="K701" s="621" t="s">
        <v>275</v>
      </c>
      <c r="L701" s="654"/>
      <c r="M701" s="742"/>
    </row>
    <row r="702" spans="6:13">
      <c r="F702" s="701">
        <v>45429</v>
      </c>
      <c r="G702" s="512" t="s">
        <v>4308</v>
      </c>
      <c r="H702" s="698" t="s">
        <v>1522</v>
      </c>
      <c r="I702" s="698" t="s">
        <v>4307</v>
      </c>
      <c r="J702" s="566" t="s">
        <v>103</v>
      </c>
      <c r="K702" s="512" t="s">
        <v>133</v>
      </c>
      <c r="L702" s="698" t="s">
        <v>4316</v>
      </c>
      <c r="M702" s="698" t="s">
        <v>182</v>
      </c>
    </row>
    <row r="703" spans="6:13">
      <c r="F703" s="699"/>
      <c r="G703" s="514" t="s">
        <v>4283</v>
      </c>
      <c r="H703" s="699"/>
      <c r="I703" s="699"/>
      <c r="J703" s="567" t="s">
        <v>103</v>
      </c>
      <c r="K703" s="514" t="s">
        <v>143</v>
      </c>
      <c r="L703" s="699"/>
      <c r="M703" s="699"/>
    </row>
    <row r="704" spans="6:13">
      <c r="F704" s="699"/>
      <c r="G704" s="514" t="s">
        <v>4309</v>
      </c>
      <c r="H704" s="699"/>
      <c r="I704" s="699"/>
      <c r="J704" s="567" t="s">
        <v>103</v>
      </c>
      <c r="K704" s="514" t="s">
        <v>140</v>
      </c>
      <c r="L704" s="699"/>
      <c r="M704" s="699"/>
    </row>
    <row r="705" spans="6:13">
      <c r="F705" s="699"/>
      <c r="G705" s="514" t="s">
        <v>4310</v>
      </c>
      <c r="H705" s="699"/>
      <c r="I705" s="699"/>
      <c r="J705" s="567" t="s">
        <v>103</v>
      </c>
      <c r="K705" s="514" t="s">
        <v>143</v>
      </c>
      <c r="L705" s="699"/>
      <c r="M705" s="699"/>
    </row>
    <row r="706" spans="6:13">
      <c r="F706" s="699"/>
      <c r="G706" s="514" t="s">
        <v>4311</v>
      </c>
      <c r="H706" s="699"/>
      <c r="I706" s="699"/>
      <c r="J706" s="567" t="s">
        <v>103</v>
      </c>
      <c r="K706" s="514" t="s">
        <v>143</v>
      </c>
      <c r="L706" s="699"/>
      <c r="M706" s="699"/>
    </row>
    <row r="707" spans="6:13">
      <c r="F707" s="699"/>
      <c r="G707" s="514" t="s">
        <v>4292</v>
      </c>
      <c r="H707" s="699"/>
      <c r="I707" s="699"/>
      <c r="J707" s="567" t="s">
        <v>103</v>
      </c>
      <c r="K707" s="408" t="s">
        <v>650</v>
      </c>
      <c r="L707" s="699"/>
      <c r="M707" s="699"/>
    </row>
    <row r="708" spans="6:13">
      <c r="F708" s="699"/>
      <c r="G708" s="514" t="s">
        <v>4312</v>
      </c>
      <c r="H708" s="699"/>
      <c r="I708" s="699"/>
      <c r="J708" s="567" t="s">
        <v>103</v>
      </c>
      <c r="K708" s="623" t="s">
        <v>650</v>
      </c>
      <c r="L708" s="699"/>
      <c r="M708" s="699"/>
    </row>
    <row r="709" spans="6:13">
      <c r="F709" s="699"/>
      <c r="G709" s="514" t="s">
        <v>4313</v>
      </c>
      <c r="H709" s="699"/>
      <c r="I709" s="699"/>
      <c r="J709" s="567" t="s">
        <v>103</v>
      </c>
      <c r="K709" s="514" t="s">
        <v>421</v>
      </c>
      <c r="L709" s="699"/>
      <c r="M709" s="699"/>
    </row>
    <row r="710" spans="6:13">
      <c r="F710" s="699"/>
      <c r="G710" s="514" t="s">
        <v>4314</v>
      </c>
      <c r="H710" s="699"/>
      <c r="I710" s="699"/>
      <c r="J710" s="567" t="s">
        <v>103</v>
      </c>
      <c r="K710" s="514" t="s">
        <v>2808</v>
      </c>
      <c r="L710" s="699"/>
      <c r="M710" s="699"/>
    </row>
    <row r="711" spans="6:13" ht="60.75" thickBot="1">
      <c r="F711" s="705"/>
      <c r="G711" s="582" t="s">
        <v>4254</v>
      </c>
      <c r="H711" s="705"/>
      <c r="I711" s="705"/>
      <c r="J711" s="583" t="s">
        <v>4315</v>
      </c>
      <c r="K711" s="582" t="s">
        <v>133</v>
      </c>
      <c r="L711" s="705"/>
      <c r="M711" s="705"/>
    </row>
    <row r="712" spans="6:13">
      <c r="F712" s="701">
        <v>45441</v>
      </c>
      <c r="G712" s="432" t="s">
        <v>3572</v>
      </c>
      <c r="H712" s="698" t="s">
        <v>1522</v>
      </c>
      <c r="I712" s="695" t="s">
        <v>3992</v>
      </c>
      <c r="J712" s="400" t="s">
        <v>103</v>
      </c>
      <c r="K712" s="432" t="s">
        <v>308</v>
      </c>
      <c r="L712" s="698" t="s">
        <v>4316</v>
      </c>
      <c r="M712" s="702" t="s">
        <v>182</v>
      </c>
    </row>
    <row r="713" spans="6:13">
      <c r="F713" s="699"/>
      <c r="G713" s="433" t="s">
        <v>4319</v>
      </c>
      <c r="H713" s="699"/>
      <c r="I713" s="696"/>
      <c r="J713" s="401" t="s">
        <v>103</v>
      </c>
      <c r="K713" s="433" t="s">
        <v>4320</v>
      </c>
      <c r="L713" s="699"/>
      <c r="M713" s="703"/>
    </row>
    <row r="714" spans="6:13">
      <c r="F714" s="699"/>
      <c r="G714" s="433" t="s">
        <v>4321</v>
      </c>
      <c r="H714" s="699"/>
      <c r="I714" s="696"/>
      <c r="J714" s="401" t="s">
        <v>103</v>
      </c>
      <c r="K714" s="433" t="s">
        <v>4322</v>
      </c>
      <c r="L714" s="699"/>
      <c r="M714" s="703"/>
    </row>
    <row r="715" spans="6:13">
      <c r="F715" s="699"/>
      <c r="G715" s="433" t="s">
        <v>4323</v>
      </c>
      <c r="H715" s="699"/>
      <c r="I715" s="696"/>
      <c r="J715" s="401" t="s">
        <v>103</v>
      </c>
      <c r="K715" s="433" t="s">
        <v>3808</v>
      </c>
      <c r="L715" s="699"/>
      <c r="M715" s="703"/>
    </row>
    <row r="716" spans="6:13">
      <c r="F716" s="699"/>
      <c r="G716" s="433" t="s">
        <v>3633</v>
      </c>
      <c r="H716" s="699"/>
      <c r="I716" s="696"/>
      <c r="J716" s="401" t="s">
        <v>103</v>
      </c>
      <c r="K716" s="433" t="s">
        <v>1107</v>
      </c>
      <c r="L716" s="699"/>
      <c r="M716" s="703"/>
    </row>
    <row r="717" spans="6:13">
      <c r="F717" s="699"/>
      <c r="G717" s="433" t="s">
        <v>3605</v>
      </c>
      <c r="H717" s="699"/>
      <c r="I717" s="696"/>
      <c r="J717" s="401" t="s">
        <v>103</v>
      </c>
      <c r="K717" s="433" t="s">
        <v>308</v>
      </c>
      <c r="L717" s="699"/>
      <c r="M717" s="703"/>
    </row>
    <row r="718" spans="6:13" ht="15.75" thickBot="1">
      <c r="F718" s="700"/>
      <c r="G718" s="434" t="s">
        <v>3607</v>
      </c>
      <c r="H718" s="700"/>
      <c r="I718" s="697"/>
      <c r="J718" s="402" t="s">
        <v>103</v>
      </c>
      <c r="K718" s="434" t="s">
        <v>894</v>
      </c>
      <c r="L718" s="700"/>
      <c r="M718" s="704"/>
    </row>
  </sheetData>
  <mergeCells count="212">
    <mergeCell ref="F697:F701"/>
    <mergeCell ref="H697:H701"/>
    <mergeCell ref="L697:L701"/>
    <mergeCell ref="M697:M701"/>
    <mergeCell ref="I697:I701"/>
    <mergeCell ref="I702:I711"/>
    <mergeCell ref="M635:M649"/>
    <mergeCell ref="F683:F696"/>
    <mergeCell ref="H683:H696"/>
    <mergeCell ref="I683:I696"/>
    <mergeCell ref="L683:L696"/>
    <mergeCell ref="M683:M696"/>
    <mergeCell ref="F664:F670"/>
    <mergeCell ref="H664:H670"/>
    <mergeCell ref="I664:I670"/>
    <mergeCell ref="L664:L670"/>
    <mergeCell ref="M664:M670"/>
    <mergeCell ref="F671:F682"/>
    <mergeCell ref="H671:H682"/>
    <mergeCell ref="I671:I682"/>
    <mergeCell ref="L671:L682"/>
    <mergeCell ref="M671:M682"/>
    <mergeCell ref="F650:F663"/>
    <mergeCell ref="H650:H663"/>
    <mergeCell ref="I650:I663"/>
    <mergeCell ref="L650:L663"/>
    <mergeCell ref="M650:M663"/>
    <mergeCell ref="H635:H649"/>
    <mergeCell ref="I635:I649"/>
    <mergeCell ref="F635:F649"/>
    <mergeCell ref="H601:H613"/>
    <mergeCell ref="F601:F613"/>
    <mergeCell ref="I601:I613"/>
    <mergeCell ref="L601:L613"/>
    <mergeCell ref="M601:M613"/>
    <mergeCell ref="F615:F629"/>
    <mergeCell ref="H615:H629"/>
    <mergeCell ref="I615:I629"/>
    <mergeCell ref="L615:L629"/>
    <mergeCell ref="M615:M629"/>
    <mergeCell ref="H630:H634"/>
    <mergeCell ref="I630:I634"/>
    <mergeCell ref="F630:F634"/>
    <mergeCell ref="L630:L634"/>
    <mergeCell ref="M630:M634"/>
    <mergeCell ref="L635:L649"/>
    <mergeCell ref="H550:H559"/>
    <mergeCell ref="F550:F559"/>
    <mergeCell ref="I550:I559"/>
    <mergeCell ref="M550:M559"/>
    <mergeCell ref="F593:F599"/>
    <mergeCell ref="H593:H599"/>
    <mergeCell ref="L593:L599"/>
    <mergeCell ref="M593:M599"/>
    <mergeCell ref="F580:F591"/>
    <mergeCell ref="H580:H591"/>
    <mergeCell ref="I580:I591"/>
    <mergeCell ref="M580:M591"/>
    <mergeCell ref="F561:F575"/>
    <mergeCell ref="H561:H575"/>
    <mergeCell ref="I561:I575"/>
    <mergeCell ref="M561:M575"/>
    <mergeCell ref="H577:H578"/>
    <mergeCell ref="F577:F578"/>
    <mergeCell ref="I577:I578"/>
    <mergeCell ref="M577:M578"/>
    <mergeCell ref="H521:H532"/>
    <mergeCell ref="F521:F532"/>
    <mergeCell ref="M521:M532"/>
    <mergeCell ref="F502:F506"/>
    <mergeCell ref="H502:H506"/>
    <mergeCell ref="M502:M506"/>
    <mergeCell ref="F534:F548"/>
    <mergeCell ref="H534:H548"/>
    <mergeCell ref="M534:M548"/>
    <mergeCell ref="I534:I548"/>
    <mergeCell ref="F322:F343"/>
    <mergeCell ref="M416:M436"/>
    <mergeCell ref="G416:G436"/>
    <mergeCell ref="M246:M259"/>
    <mergeCell ref="F487:F500"/>
    <mergeCell ref="G487:G500"/>
    <mergeCell ref="M487:M500"/>
    <mergeCell ref="H508:H519"/>
    <mergeCell ref="F508:F519"/>
    <mergeCell ref="M508:M519"/>
    <mergeCell ref="G476:G486"/>
    <mergeCell ref="F476:F486"/>
    <mergeCell ref="M476:M486"/>
    <mergeCell ref="M322:M327"/>
    <mergeCell ref="F260:F272"/>
    <mergeCell ref="F306:F321"/>
    <mergeCell ref="M449:M458"/>
    <mergeCell ref="F449:F458"/>
    <mergeCell ref="G449:G458"/>
    <mergeCell ref="G273:G287"/>
    <mergeCell ref="F273:F287"/>
    <mergeCell ref="F416:F436"/>
    <mergeCell ref="L306:L321"/>
    <mergeCell ref="F214:F228"/>
    <mergeCell ref="L214:L228"/>
    <mergeCell ref="G459:G475"/>
    <mergeCell ref="F459:F475"/>
    <mergeCell ref="M459:M475"/>
    <mergeCell ref="G201:G213"/>
    <mergeCell ref="F201:F213"/>
    <mergeCell ref="L201:L213"/>
    <mergeCell ref="M201:M213"/>
    <mergeCell ref="F437:F448"/>
    <mergeCell ref="G437:G448"/>
    <mergeCell ref="M437:M448"/>
    <mergeCell ref="M399:M415"/>
    <mergeCell ref="L273:L287"/>
    <mergeCell ref="M273:M287"/>
    <mergeCell ref="G288:G305"/>
    <mergeCell ref="L288:L305"/>
    <mergeCell ref="M288:M305"/>
    <mergeCell ref="F288:F305"/>
    <mergeCell ref="M380:M398"/>
    <mergeCell ref="M347:M354"/>
    <mergeCell ref="M306:M321"/>
    <mergeCell ref="G306:G321"/>
    <mergeCell ref="M372:M378"/>
    <mergeCell ref="M214:M228"/>
    <mergeCell ref="M229:M245"/>
    <mergeCell ref="G229:G245"/>
    <mergeCell ref="F229:F245"/>
    <mergeCell ref="L229:L245"/>
    <mergeCell ref="L260:L272"/>
    <mergeCell ref="M260:M272"/>
    <mergeCell ref="L246:L259"/>
    <mergeCell ref="G133:G147"/>
    <mergeCell ref="F133:F147"/>
    <mergeCell ref="L133:L147"/>
    <mergeCell ref="M133:M147"/>
    <mergeCell ref="L188:L200"/>
    <mergeCell ref="M188:M200"/>
    <mergeCell ref="G188:G200"/>
    <mergeCell ref="F188:F200"/>
    <mergeCell ref="G175:G187"/>
    <mergeCell ref="F175:F187"/>
    <mergeCell ref="L175:L187"/>
    <mergeCell ref="M175:M187"/>
    <mergeCell ref="G260:G272"/>
    <mergeCell ref="G246:G259"/>
    <mergeCell ref="F246:F259"/>
    <mergeCell ref="G214:G228"/>
    <mergeCell ref="G123:G132"/>
    <mergeCell ref="F123:F132"/>
    <mergeCell ref="L123:L132"/>
    <mergeCell ref="M123:M132"/>
    <mergeCell ref="L160:L174"/>
    <mergeCell ref="M160:M174"/>
    <mergeCell ref="L113:L122"/>
    <mergeCell ref="M113:M122"/>
    <mergeCell ref="G113:G122"/>
    <mergeCell ref="F113:F122"/>
    <mergeCell ref="F148:F159"/>
    <mergeCell ref="G148:G159"/>
    <mergeCell ref="L148:L159"/>
    <mergeCell ref="M148:M159"/>
    <mergeCell ref="G160:G174"/>
    <mergeCell ref="F160:F174"/>
    <mergeCell ref="M102:M112"/>
    <mergeCell ref="G102:G112"/>
    <mergeCell ref="F102:F112"/>
    <mergeCell ref="G80:G90"/>
    <mergeCell ref="F80:F90"/>
    <mergeCell ref="L80:L90"/>
    <mergeCell ref="M80:M90"/>
    <mergeCell ref="M70:M79"/>
    <mergeCell ref="M91:M101"/>
    <mergeCell ref="L91:L101"/>
    <mergeCell ref="G91:G101"/>
    <mergeCell ref="F91:F101"/>
    <mergeCell ref="L102:L112"/>
    <mergeCell ref="F70:F79"/>
    <mergeCell ref="G70:G79"/>
    <mergeCell ref="L70:L79"/>
    <mergeCell ref="L8:L17"/>
    <mergeCell ref="M8:M17"/>
    <mergeCell ref="F8:F17"/>
    <mergeCell ref="F18:F28"/>
    <mergeCell ref="G18:G28"/>
    <mergeCell ref="M18:M28"/>
    <mergeCell ref="L18:L28"/>
    <mergeCell ref="G8:G17"/>
    <mergeCell ref="L61:L69"/>
    <mergeCell ref="M61:M69"/>
    <mergeCell ref="F61:F69"/>
    <mergeCell ref="G61:G69"/>
    <mergeCell ref="F29:F38"/>
    <mergeCell ref="G29:G38"/>
    <mergeCell ref="L29:L38"/>
    <mergeCell ref="M29:M38"/>
    <mergeCell ref="G50:G60"/>
    <mergeCell ref="F50:F60"/>
    <mergeCell ref="M39:M49"/>
    <mergeCell ref="G39:G49"/>
    <mergeCell ref="F39:F49"/>
    <mergeCell ref="M50:M60"/>
    <mergeCell ref="L50:L60"/>
    <mergeCell ref="L39:L49"/>
    <mergeCell ref="I712:I718"/>
    <mergeCell ref="H712:H718"/>
    <mergeCell ref="F712:F718"/>
    <mergeCell ref="L712:L718"/>
    <mergeCell ref="M712:M718"/>
    <mergeCell ref="H702:H711"/>
    <mergeCell ref="F702:F711"/>
    <mergeCell ref="L702:L711"/>
    <mergeCell ref="M702:M711"/>
  </mergeCells>
  <hyperlinks>
    <hyperlink ref="G617" r:id="rId1" location="nogo" display="https://olympus.mygreatlearning.com/courses/95114/gradebook/speed_grader?assignment_id=494928 - nogo" xr:uid="{D501FEA2-2EFF-4674-9C0B-4B8FC3D53668}"/>
  </hyperlinks>
  <pageMargins left="0.7" right="0.7" top="0.75" bottom="0.75" header="0.3" footer="0.3"/>
  <pageSetup orientation="portrait" horizontalDpi="300" verticalDpi="3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A6FD0-969F-48D4-BC8E-D443808E5460}">
  <dimension ref="B5:KH407"/>
  <sheetViews>
    <sheetView tabSelected="1" topLeftCell="E7" zoomScale="84" zoomScaleNormal="84" workbookViewId="0">
      <pane xSplit="6480" ySplit="915" topLeftCell="JF368" activePane="bottomRight"/>
      <selection activeCell="J7" sqref="J7"/>
      <selection pane="topRight" activeCell="JG7" sqref="JG7"/>
      <selection pane="bottomLeft" activeCell="J372" sqref="E372:J372"/>
      <selection pane="bottomRight" activeCell="JK374" sqref="JK374"/>
    </sheetView>
  </sheetViews>
  <sheetFormatPr defaultRowHeight="15"/>
  <cols>
    <col min="5" max="5" width="7.140625" customWidth="1"/>
    <col min="6" max="6" width="10.5703125" bestFit="1" customWidth="1"/>
    <col min="7" max="7" width="12.7109375" bestFit="1" customWidth="1"/>
    <col min="8" max="8" width="14.7109375" customWidth="1"/>
    <col min="9" max="9" width="13.28515625" customWidth="1"/>
    <col min="10" max="30" width="11" customWidth="1"/>
    <col min="31" max="31" width="13.7109375" bestFit="1" customWidth="1"/>
    <col min="32" max="66" width="13.7109375" customWidth="1"/>
    <col min="67" max="67" width="15.5703125" bestFit="1" customWidth="1"/>
    <col min="68" max="69" width="15.5703125" customWidth="1"/>
    <col min="70" max="70" width="9.7109375" customWidth="1"/>
    <col min="71" max="71" width="10.85546875" customWidth="1"/>
    <col min="72" max="72" width="12.28515625" bestFit="1" customWidth="1"/>
    <col min="73" max="107" width="12.28515625" customWidth="1"/>
    <col min="108" max="116" width="9.28515625" customWidth="1"/>
    <col min="117" max="151" width="11.85546875" customWidth="1"/>
    <col min="152" max="158" width="15.5703125" customWidth="1"/>
    <col min="159" max="159" width="12.5703125" customWidth="1"/>
    <col min="160" max="168" width="12.140625" customWidth="1"/>
    <col min="169" max="169" width="15.42578125" customWidth="1"/>
    <col min="170" max="172" width="14" customWidth="1"/>
    <col min="173" max="173" width="24.140625" customWidth="1"/>
    <col min="174" max="174" width="17.140625" customWidth="1"/>
    <col min="175" max="180" width="13" customWidth="1"/>
    <col min="181" max="181" width="24.28515625" customWidth="1"/>
    <col min="182" max="185" width="13.5703125" customWidth="1"/>
    <col min="186" max="199" width="14.42578125" customWidth="1"/>
    <col min="200" max="201" width="17.140625" customWidth="1"/>
    <col min="202" max="202" width="15.140625" bestFit="1" customWidth="1"/>
    <col min="203" max="203" width="15.140625" customWidth="1"/>
    <col min="204" max="204" width="12.5703125" customWidth="1"/>
    <col min="205" max="205" width="11.42578125" customWidth="1"/>
    <col min="206" max="206" width="8.5703125" customWidth="1"/>
    <col min="207" max="220" width="13.85546875" customWidth="1"/>
    <col min="221" max="225" width="16" customWidth="1"/>
    <col min="226" max="226" width="20.42578125" customWidth="1"/>
    <col min="227" max="227" width="8.5703125" customWidth="1"/>
    <col min="228" max="228" width="10.5703125" bestFit="1" customWidth="1"/>
    <col min="229" max="267" width="10.5703125" customWidth="1"/>
    <col min="268" max="268" width="10" customWidth="1"/>
    <col min="269" max="269" width="18.7109375" customWidth="1"/>
    <col min="270" max="270" width="15" customWidth="1"/>
    <col min="271" max="273" width="17.85546875" customWidth="1"/>
    <col min="274" max="289" width="11" customWidth="1"/>
    <col min="290" max="290" width="12.28515625" bestFit="1" customWidth="1"/>
    <col min="291" max="292" width="10.5703125" bestFit="1" customWidth="1"/>
  </cols>
  <sheetData>
    <row r="5" spans="3:293">
      <c r="JP5" s="32" t="s">
        <v>3066</v>
      </c>
    </row>
    <row r="6" spans="3:293">
      <c r="F6" s="288"/>
      <c r="G6" s="288"/>
      <c r="H6" s="288"/>
      <c r="I6" s="349">
        <v>2023</v>
      </c>
      <c r="J6" s="288" t="s">
        <v>0</v>
      </c>
      <c r="K6" s="289" t="s">
        <v>3100</v>
      </c>
      <c r="L6" s="289"/>
      <c r="M6" s="289"/>
      <c r="N6" s="289"/>
      <c r="O6" s="289"/>
      <c r="P6" s="289"/>
      <c r="Q6" s="289"/>
      <c r="R6" s="289"/>
      <c r="S6" s="289"/>
      <c r="T6" s="289"/>
      <c r="U6" s="289"/>
      <c r="V6" s="289"/>
      <c r="W6" s="289"/>
      <c r="X6" s="289"/>
      <c r="Y6" s="289"/>
      <c r="Z6" s="289"/>
      <c r="AA6" s="289"/>
      <c r="AB6" s="289"/>
      <c r="AC6" s="289"/>
      <c r="AD6" s="289"/>
      <c r="AE6" s="289"/>
      <c r="AF6" s="289"/>
      <c r="AG6" s="289"/>
      <c r="AH6" s="289"/>
      <c r="AI6" s="289"/>
      <c r="AJ6" s="289"/>
      <c r="AK6" s="289"/>
      <c r="AL6" s="289"/>
      <c r="AM6" s="289"/>
      <c r="AN6" s="289"/>
      <c r="AO6" s="289"/>
      <c r="AP6" s="289"/>
      <c r="AQ6" s="289"/>
      <c r="AR6" s="289"/>
      <c r="AS6" s="289"/>
      <c r="AT6" s="289"/>
      <c r="AU6" s="289"/>
      <c r="AV6" s="289"/>
      <c r="AW6" s="289"/>
      <c r="AX6" s="289"/>
      <c r="AY6" s="289"/>
      <c r="AZ6" s="289"/>
      <c r="BA6" s="289"/>
      <c r="BB6" s="289"/>
      <c r="BC6" s="289"/>
      <c r="BD6" s="289"/>
      <c r="BE6" s="289"/>
      <c r="BF6" s="289"/>
      <c r="BG6" s="289"/>
      <c r="BH6" s="289"/>
      <c r="BI6" s="289"/>
      <c r="BJ6" s="289"/>
      <c r="BK6" s="289"/>
      <c r="BL6" s="289"/>
      <c r="BM6" s="289"/>
      <c r="BN6" s="289"/>
      <c r="BO6" s="289"/>
      <c r="BP6" s="289"/>
      <c r="BQ6" s="289"/>
      <c r="BR6" s="289" t="s">
        <v>3624</v>
      </c>
      <c r="BS6" s="289"/>
      <c r="BT6" s="289"/>
      <c r="BU6" s="289"/>
      <c r="BV6" s="289"/>
      <c r="BW6" s="289"/>
      <c r="BX6" s="289"/>
      <c r="BY6" s="289"/>
      <c r="BZ6" s="289"/>
      <c r="CA6" s="289"/>
      <c r="CB6" s="289"/>
      <c r="CC6" s="289"/>
      <c r="CD6" s="289"/>
      <c r="CE6" s="289"/>
      <c r="CF6" s="289"/>
      <c r="CG6" s="289"/>
      <c r="CH6" s="289"/>
      <c r="CI6" s="289"/>
      <c r="CJ6" s="289"/>
      <c r="CK6" s="289"/>
      <c r="CL6" s="289"/>
      <c r="CM6" s="289"/>
      <c r="CN6" s="289"/>
      <c r="CO6" s="289"/>
      <c r="CP6" s="289"/>
      <c r="CQ6" s="289"/>
      <c r="CR6" s="289"/>
      <c r="CS6" s="289"/>
      <c r="CT6" s="289"/>
      <c r="CU6" s="289"/>
      <c r="CV6" s="289"/>
      <c r="CW6" s="289"/>
      <c r="CX6" s="289"/>
      <c r="CY6" s="289"/>
      <c r="CZ6" s="289"/>
      <c r="DA6" s="289"/>
      <c r="DB6" s="289"/>
      <c r="DC6" s="289"/>
      <c r="DD6" s="289"/>
      <c r="DE6" s="289"/>
      <c r="DF6" s="289"/>
      <c r="DG6" s="289"/>
      <c r="DH6" s="289"/>
      <c r="DI6" s="289"/>
      <c r="DJ6" s="289"/>
      <c r="DK6" s="289"/>
      <c r="DL6" s="289"/>
      <c r="DM6" s="289"/>
      <c r="DN6" s="289"/>
      <c r="DO6" s="289"/>
      <c r="DP6" s="289"/>
      <c r="DQ6" s="289"/>
      <c r="DR6" s="289"/>
      <c r="DS6" s="289"/>
      <c r="DT6" s="289"/>
      <c r="DU6" s="289"/>
      <c r="DV6" s="289"/>
      <c r="DW6" s="289"/>
      <c r="DX6" s="289"/>
      <c r="DY6" s="289"/>
      <c r="DZ6" s="289"/>
      <c r="EA6" s="289"/>
      <c r="EB6" s="289"/>
      <c r="EC6" s="289"/>
      <c r="ED6" s="289"/>
      <c r="EE6" s="289"/>
      <c r="EF6" s="289"/>
      <c r="EG6" s="289"/>
      <c r="EH6" s="289" t="s">
        <v>3944</v>
      </c>
      <c r="EI6" s="289"/>
      <c r="EJ6" s="289"/>
      <c r="EK6" s="289"/>
      <c r="EL6" s="289"/>
      <c r="EM6" s="289"/>
      <c r="EN6" s="289"/>
      <c r="EO6" s="289"/>
      <c r="EP6" s="289"/>
      <c r="EQ6" s="289"/>
      <c r="ER6" s="289"/>
      <c r="ES6" s="289"/>
      <c r="ET6" s="289"/>
      <c r="EU6" s="289"/>
      <c r="EV6" s="289"/>
      <c r="EW6" s="289"/>
      <c r="EX6" s="289"/>
      <c r="EY6" s="289"/>
      <c r="EZ6" s="289"/>
      <c r="FA6" s="289"/>
      <c r="FB6" s="289"/>
      <c r="FC6" s="289"/>
      <c r="FD6" s="289"/>
      <c r="FE6" s="289"/>
      <c r="FF6" s="289"/>
      <c r="FG6" s="289"/>
      <c r="FH6" s="289"/>
      <c r="FI6" s="289"/>
      <c r="FJ6" s="289"/>
      <c r="FK6" s="289"/>
      <c r="FL6" s="289"/>
      <c r="FM6" s="289"/>
      <c r="FN6" s="289"/>
      <c r="FO6" s="289"/>
      <c r="FP6" s="289"/>
      <c r="FQ6" s="289"/>
      <c r="FR6" s="289"/>
      <c r="FS6" s="289"/>
      <c r="FT6" s="289"/>
      <c r="FU6" s="289"/>
      <c r="FV6" s="289"/>
      <c r="FW6" s="289"/>
      <c r="FX6" s="289"/>
      <c r="FY6" s="289"/>
      <c r="FZ6" s="289"/>
      <c r="GA6" s="289"/>
      <c r="GB6" s="289"/>
      <c r="GC6" s="289"/>
      <c r="GD6" s="289"/>
      <c r="GE6" s="289"/>
      <c r="GF6" s="289"/>
      <c r="GG6" s="289"/>
      <c r="GH6" s="289"/>
      <c r="GI6" s="289"/>
      <c r="GJ6" s="289"/>
      <c r="GK6" s="289"/>
      <c r="GL6" s="289"/>
      <c r="GM6" s="289"/>
      <c r="GN6" s="289"/>
      <c r="GO6" s="289"/>
      <c r="GP6" s="289"/>
      <c r="GQ6" s="289"/>
      <c r="GR6" s="289"/>
      <c r="GS6" s="289"/>
      <c r="GT6" s="289"/>
      <c r="GU6" s="289"/>
      <c r="GV6" s="289"/>
      <c r="GW6" s="289"/>
      <c r="GX6" s="289"/>
      <c r="GY6" s="289"/>
      <c r="GZ6" s="289"/>
      <c r="HA6" s="289"/>
      <c r="HB6" s="289"/>
      <c r="HC6" s="289"/>
      <c r="HD6" s="289"/>
      <c r="HE6" s="289"/>
      <c r="HF6" s="289"/>
      <c r="HG6" s="289"/>
      <c r="HH6" s="289"/>
      <c r="HI6" s="289"/>
      <c r="HJ6" s="289"/>
      <c r="HK6" s="289"/>
      <c r="HL6" s="289"/>
      <c r="HM6" s="289"/>
      <c r="HN6" s="289"/>
      <c r="HO6" s="289"/>
      <c r="HP6" s="289"/>
      <c r="HQ6" s="289"/>
      <c r="HR6" s="289"/>
      <c r="HS6" s="289"/>
      <c r="HT6" s="289"/>
      <c r="HU6" s="289"/>
      <c r="HV6" s="289"/>
      <c r="HW6" s="289"/>
      <c r="HX6" s="289"/>
      <c r="HY6" s="289"/>
      <c r="HZ6" s="289"/>
      <c r="IA6" s="289"/>
      <c r="IB6" s="289"/>
      <c r="IC6" s="289"/>
      <c r="ID6" s="289"/>
      <c r="IE6" s="289"/>
      <c r="IF6" s="289"/>
      <c r="IG6" s="289"/>
      <c r="IH6" s="289"/>
      <c r="II6" s="289"/>
      <c r="IJ6" s="289"/>
      <c r="IK6" s="289"/>
      <c r="IL6" s="289"/>
      <c r="IM6" s="289"/>
      <c r="IN6" s="289"/>
      <c r="IO6" s="289"/>
      <c r="IP6" s="289"/>
      <c r="IQ6" s="289"/>
      <c r="IR6" s="289"/>
      <c r="IS6" s="289"/>
      <c r="IT6" s="289"/>
      <c r="IU6" s="289"/>
      <c r="IV6" s="289"/>
      <c r="IW6" s="289"/>
      <c r="IX6" s="289"/>
      <c r="IY6" s="289"/>
      <c r="IZ6" s="289"/>
      <c r="JA6" s="289"/>
      <c r="JB6" s="289"/>
      <c r="JC6" s="289"/>
      <c r="JD6" s="289"/>
      <c r="JE6" s="289"/>
      <c r="JF6" s="289"/>
      <c r="JG6" s="289"/>
      <c r="JH6" s="289"/>
      <c r="JI6" s="289"/>
      <c r="JJ6" s="289"/>
      <c r="JK6" s="289"/>
      <c r="JL6" s="289"/>
      <c r="JM6" s="289"/>
      <c r="JN6" s="289"/>
      <c r="JO6" s="358"/>
      <c r="JP6" s="289"/>
      <c r="JQ6" s="289"/>
      <c r="JR6" s="289"/>
      <c r="JS6" s="289"/>
      <c r="JT6" s="289"/>
      <c r="JU6" s="289"/>
      <c r="JV6" s="289"/>
      <c r="JW6" s="289"/>
      <c r="JX6" s="289"/>
      <c r="JY6" s="289"/>
      <c r="JZ6" s="289"/>
      <c r="KA6" s="289"/>
      <c r="KB6" s="289"/>
      <c r="KC6" s="289"/>
      <c r="KD6" s="124"/>
    </row>
    <row r="7" spans="3:293" ht="40.5" customHeight="1">
      <c r="E7" s="3" t="s">
        <v>15</v>
      </c>
      <c r="F7" s="262" t="s">
        <v>339</v>
      </c>
      <c r="G7" s="3" t="s">
        <v>256</v>
      </c>
      <c r="H7" s="3" t="s">
        <v>11</v>
      </c>
      <c r="I7" s="3" t="s">
        <v>43</v>
      </c>
      <c r="J7" s="3" t="s">
        <v>3834</v>
      </c>
      <c r="K7" s="356">
        <v>45050</v>
      </c>
      <c r="L7" s="356">
        <v>45051</v>
      </c>
      <c r="M7" s="356">
        <v>45052</v>
      </c>
      <c r="N7" s="356">
        <v>45055</v>
      </c>
      <c r="O7" s="356">
        <v>45056</v>
      </c>
      <c r="P7" s="356">
        <v>45059</v>
      </c>
      <c r="Q7" s="356">
        <v>45061</v>
      </c>
      <c r="R7" s="356">
        <v>45062</v>
      </c>
      <c r="S7" s="356">
        <v>45063</v>
      </c>
      <c r="T7" s="356">
        <v>45064</v>
      </c>
      <c r="U7" s="356">
        <v>45066</v>
      </c>
      <c r="V7" s="356">
        <v>45068</v>
      </c>
      <c r="W7" s="356">
        <v>45069</v>
      </c>
      <c r="X7" s="356">
        <v>45070</v>
      </c>
      <c r="Y7" s="356">
        <v>45076</v>
      </c>
      <c r="Z7" s="356">
        <v>45080</v>
      </c>
      <c r="AA7" s="356">
        <v>45083</v>
      </c>
      <c r="AB7" s="356">
        <v>45084</v>
      </c>
      <c r="AC7" s="356">
        <v>45086</v>
      </c>
      <c r="AD7" s="356">
        <v>45087</v>
      </c>
      <c r="AE7" s="356">
        <v>45089</v>
      </c>
      <c r="AF7" s="356">
        <v>45090</v>
      </c>
      <c r="AG7" s="356">
        <v>45091</v>
      </c>
      <c r="AH7" s="356">
        <v>45092</v>
      </c>
      <c r="AI7" s="356">
        <v>45093</v>
      </c>
      <c r="AJ7" s="356">
        <v>45094</v>
      </c>
      <c r="AK7" s="356">
        <v>45096</v>
      </c>
      <c r="AL7" s="356">
        <v>45097</v>
      </c>
      <c r="AM7" s="356">
        <v>45098</v>
      </c>
      <c r="AN7" s="356">
        <v>45099</v>
      </c>
      <c r="AO7" s="356">
        <v>45101</v>
      </c>
      <c r="AP7" s="356" t="s">
        <v>3247</v>
      </c>
      <c r="AQ7" s="356">
        <v>45103</v>
      </c>
      <c r="AR7" s="356">
        <v>45104</v>
      </c>
      <c r="AS7" s="356">
        <v>45105</v>
      </c>
      <c r="AT7" s="356">
        <v>45107</v>
      </c>
      <c r="AU7" s="356" t="s">
        <v>3412</v>
      </c>
      <c r="AV7" s="356" t="s">
        <v>3438</v>
      </c>
      <c r="AW7" s="356" t="s">
        <v>3495</v>
      </c>
      <c r="AX7" s="356" t="s">
        <v>3500</v>
      </c>
      <c r="AY7" s="356" t="s">
        <v>3506</v>
      </c>
      <c r="AZ7" s="356" t="s">
        <v>3537</v>
      </c>
      <c r="BA7" s="356" t="s">
        <v>3539</v>
      </c>
      <c r="BB7" s="383" t="s">
        <v>3543</v>
      </c>
      <c r="BC7" s="383" t="s">
        <v>3547</v>
      </c>
      <c r="BD7" s="383" t="s">
        <v>3550</v>
      </c>
      <c r="BE7" s="383" t="s">
        <v>3553</v>
      </c>
      <c r="BF7" s="383" t="s">
        <v>3554</v>
      </c>
      <c r="BG7" s="383" t="s">
        <v>3555</v>
      </c>
      <c r="BH7" s="383" t="s">
        <v>3556</v>
      </c>
      <c r="BI7" s="383" t="s">
        <v>3557</v>
      </c>
      <c r="BJ7" s="383" t="s">
        <v>3561</v>
      </c>
      <c r="BK7" s="383" t="s">
        <v>3562</v>
      </c>
      <c r="BL7" s="383" t="s">
        <v>3564</v>
      </c>
      <c r="BM7" s="383" t="s">
        <v>3591</v>
      </c>
      <c r="BN7" s="383" t="s">
        <v>3602</v>
      </c>
      <c r="BO7" s="383" t="s">
        <v>3611</v>
      </c>
      <c r="BP7" s="383" t="s">
        <v>3617</v>
      </c>
      <c r="BQ7" s="383" t="s">
        <v>3620</v>
      </c>
      <c r="BR7" s="383" t="s">
        <v>3623</v>
      </c>
      <c r="BS7" s="383" t="s">
        <v>3625</v>
      </c>
      <c r="BT7" s="383" t="s">
        <v>3638</v>
      </c>
      <c r="BU7" s="383" t="s">
        <v>3646</v>
      </c>
      <c r="BV7" s="383" t="s">
        <v>3650</v>
      </c>
      <c r="BW7" s="383" t="s">
        <v>3652</v>
      </c>
      <c r="BX7" s="383" t="s">
        <v>3653</v>
      </c>
      <c r="BY7" s="383" t="s">
        <v>3659</v>
      </c>
      <c r="BZ7" s="383" t="s">
        <v>3666</v>
      </c>
      <c r="CA7" s="383" t="s">
        <v>3667</v>
      </c>
      <c r="CB7" s="383" t="s">
        <v>3670</v>
      </c>
      <c r="CC7" s="383" t="s">
        <v>3672</v>
      </c>
      <c r="CD7" s="383" t="s">
        <v>3676</v>
      </c>
      <c r="CE7" s="383" t="s">
        <v>3680</v>
      </c>
      <c r="CF7" s="383" t="s">
        <v>3704</v>
      </c>
      <c r="CG7" s="383" t="s">
        <v>3706</v>
      </c>
      <c r="CH7" s="383" t="s">
        <v>3709</v>
      </c>
      <c r="CI7" s="383" t="s">
        <v>3716</v>
      </c>
      <c r="CJ7" s="383" t="s">
        <v>3724</v>
      </c>
      <c r="CK7" s="383" t="s">
        <v>3730</v>
      </c>
      <c r="CL7" s="383" t="s">
        <v>3731</v>
      </c>
      <c r="CM7" s="383" t="s">
        <v>3734</v>
      </c>
      <c r="CN7" s="383" t="s">
        <v>3737</v>
      </c>
      <c r="CO7" s="383" t="s">
        <v>3738</v>
      </c>
      <c r="CP7" s="383" t="s">
        <v>3789</v>
      </c>
      <c r="CQ7" s="383" t="s">
        <v>3794</v>
      </c>
      <c r="CR7" s="383">
        <v>11566</v>
      </c>
      <c r="CS7" s="383">
        <v>45170</v>
      </c>
      <c r="CT7" s="403" t="s">
        <v>3813</v>
      </c>
      <c r="CU7" s="403" t="s">
        <v>3816</v>
      </c>
      <c r="CV7" s="403" t="s">
        <v>3822</v>
      </c>
      <c r="CW7" s="403">
        <v>45175</v>
      </c>
      <c r="CX7" s="403">
        <v>45176</v>
      </c>
      <c r="CY7" s="403" t="s">
        <v>3840</v>
      </c>
      <c r="CZ7" s="403" t="s">
        <v>3841</v>
      </c>
      <c r="DA7" s="403">
        <v>45181</v>
      </c>
      <c r="DB7" s="403">
        <v>45182</v>
      </c>
      <c r="DC7" s="403">
        <v>45183</v>
      </c>
      <c r="DD7" s="403">
        <v>45184</v>
      </c>
      <c r="DE7" s="403">
        <v>45185</v>
      </c>
      <c r="DF7" s="403">
        <v>45186</v>
      </c>
      <c r="DG7" s="403">
        <v>45188</v>
      </c>
      <c r="DH7" s="403">
        <v>45189</v>
      </c>
      <c r="DI7" s="403">
        <v>45190</v>
      </c>
      <c r="DJ7" s="403">
        <v>45191</v>
      </c>
      <c r="DK7" s="403">
        <v>45192</v>
      </c>
      <c r="DL7" s="403">
        <v>45194</v>
      </c>
      <c r="DM7" s="403">
        <v>45195</v>
      </c>
      <c r="DN7" s="403">
        <v>45196</v>
      </c>
      <c r="DO7" s="403">
        <v>45197</v>
      </c>
      <c r="DP7" s="403">
        <v>45198</v>
      </c>
      <c r="DQ7" s="403">
        <v>45199</v>
      </c>
      <c r="DR7" s="403">
        <v>45202</v>
      </c>
      <c r="DS7" s="403">
        <v>45203</v>
      </c>
      <c r="DT7" s="403">
        <v>45204</v>
      </c>
      <c r="DU7" s="403">
        <v>45205</v>
      </c>
      <c r="DV7" s="403">
        <v>45206</v>
      </c>
      <c r="DW7" s="403">
        <v>45208</v>
      </c>
      <c r="DX7" s="403">
        <v>45209</v>
      </c>
      <c r="DY7" s="403">
        <v>45210</v>
      </c>
      <c r="DZ7" s="403">
        <v>45211</v>
      </c>
      <c r="EA7" s="403">
        <v>45214</v>
      </c>
      <c r="EB7" s="403">
        <v>45215</v>
      </c>
      <c r="EC7" s="403">
        <v>45216</v>
      </c>
      <c r="ED7" s="403">
        <v>45217</v>
      </c>
      <c r="EE7" s="403">
        <v>45218</v>
      </c>
      <c r="EF7" s="403">
        <v>45220</v>
      </c>
      <c r="EG7" s="403" t="s">
        <v>3943</v>
      </c>
      <c r="EH7" s="403">
        <v>45224</v>
      </c>
      <c r="EI7" s="403">
        <v>45226</v>
      </c>
      <c r="EJ7" s="403">
        <v>45227</v>
      </c>
      <c r="EK7" s="403">
        <v>45229</v>
      </c>
      <c r="EL7" s="403">
        <v>45230</v>
      </c>
      <c r="EM7" s="403">
        <v>45232</v>
      </c>
      <c r="EN7" s="403">
        <v>45234</v>
      </c>
      <c r="EO7" s="403">
        <v>45236</v>
      </c>
      <c r="EP7" s="403">
        <v>45238</v>
      </c>
      <c r="EQ7" s="403">
        <v>45239</v>
      </c>
      <c r="ER7" s="403">
        <v>45240</v>
      </c>
      <c r="ES7" s="403">
        <v>45241</v>
      </c>
      <c r="ET7" s="403">
        <v>45247</v>
      </c>
      <c r="EU7" s="403">
        <v>45248</v>
      </c>
      <c r="EV7" s="403">
        <v>45251</v>
      </c>
      <c r="EW7" s="403">
        <v>45252</v>
      </c>
      <c r="EX7" s="403">
        <v>45253</v>
      </c>
      <c r="EY7" s="403">
        <v>45254</v>
      </c>
      <c r="EZ7" s="403">
        <v>45255</v>
      </c>
      <c r="FA7" s="403">
        <v>45258</v>
      </c>
      <c r="FB7" s="403">
        <v>45259</v>
      </c>
      <c r="FC7" s="403">
        <v>45260</v>
      </c>
      <c r="FD7" s="403">
        <v>45261</v>
      </c>
      <c r="FE7" s="403">
        <v>45262</v>
      </c>
      <c r="FF7" s="403">
        <v>45263</v>
      </c>
      <c r="FG7" s="403">
        <v>45264</v>
      </c>
      <c r="FH7" s="403">
        <v>45265</v>
      </c>
      <c r="FI7" s="403">
        <v>45266</v>
      </c>
      <c r="FJ7" s="403">
        <v>45267</v>
      </c>
      <c r="FK7" s="403">
        <v>45269</v>
      </c>
      <c r="FL7" s="403">
        <v>45271</v>
      </c>
      <c r="FM7" s="403">
        <v>45272</v>
      </c>
      <c r="FN7" s="403">
        <v>45278</v>
      </c>
      <c r="FO7" s="403">
        <v>45279</v>
      </c>
      <c r="FP7" s="403">
        <v>45280</v>
      </c>
      <c r="FQ7" s="403">
        <v>45281</v>
      </c>
      <c r="FR7" s="403">
        <v>45282</v>
      </c>
      <c r="FS7" s="403">
        <v>45283</v>
      </c>
      <c r="FT7" s="403">
        <v>45286</v>
      </c>
      <c r="FU7" s="403">
        <v>45287</v>
      </c>
      <c r="FV7" s="403">
        <v>45288</v>
      </c>
      <c r="FW7" s="403">
        <v>45293</v>
      </c>
      <c r="FX7" s="403">
        <v>44929</v>
      </c>
      <c r="FY7" s="403">
        <v>44930</v>
      </c>
      <c r="FZ7" s="403">
        <v>44931</v>
      </c>
      <c r="GA7" s="403">
        <v>44932</v>
      </c>
      <c r="GB7" s="403">
        <v>44934</v>
      </c>
      <c r="GC7" s="403">
        <v>44935</v>
      </c>
      <c r="GD7" s="403">
        <v>44936</v>
      </c>
      <c r="GE7" s="403">
        <v>44937</v>
      </c>
      <c r="GF7" s="403">
        <v>44938</v>
      </c>
      <c r="GG7" s="403">
        <v>45304</v>
      </c>
      <c r="GH7" s="403">
        <v>45307</v>
      </c>
      <c r="GI7" s="403">
        <v>45308</v>
      </c>
      <c r="GJ7" s="403">
        <v>45309</v>
      </c>
      <c r="GK7" s="403">
        <v>45310</v>
      </c>
      <c r="GL7" s="403">
        <v>45314</v>
      </c>
      <c r="GM7" s="403">
        <v>45315</v>
      </c>
      <c r="GN7" s="403">
        <v>45316</v>
      </c>
      <c r="GO7" s="403">
        <v>45320</v>
      </c>
      <c r="GP7" s="403">
        <v>45321</v>
      </c>
      <c r="GQ7" s="403">
        <v>45322</v>
      </c>
      <c r="GR7" s="403">
        <v>45323</v>
      </c>
      <c r="GS7" s="403">
        <v>45324</v>
      </c>
      <c r="GT7" s="403">
        <v>38020</v>
      </c>
      <c r="GU7" s="403">
        <v>45327</v>
      </c>
      <c r="GV7" s="403">
        <v>45328</v>
      </c>
      <c r="GW7" s="403">
        <v>45329</v>
      </c>
      <c r="GX7" s="403">
        <v>44965</v>
      </c>
      <c r="GY7" s="403">
        <v>45331</v>
      </c>
      <c r="GZ7" s="403">
        <v>45332</v>
      </c>
      <c r="HA7" s="403">
        <v>45334</v>
      </c>
      <c r="HB7" s="403">
        <v>45335</v>
      </c>
      <c r="HC7" s="403">
        <v>45337</v>
      </c>
      <c r="HD7" s="403">
        <v>45338</v>
      </c>
      <c r="HE7" s="403">
        <v>45339</v>
      </c>
      <c r="HF7" s="403">
        <v>45341</v>
      </c>
      <c r="HG7" s="403">
        <v>45342</v>
      </c>
      <c r="HH7" s="403">
        <v>45343</v>
      </c>
      <c r="HI7" s="403">
        <v>45344</v>
      </c>
      <c r="HJ7" s="403">
        <v>45348</v>
      </c>
      <c r="HK7" s="403">
        <v>45349</v>
      </c>
      <c r="HL7" s="403">
        <v>45350</v>
      </c>
      <c r="HM7" s="403">
        <v>45351</v>
      </c>
      <c r="HN7" s="403">
        <v>45355</v>
      </c>
      <c r="HO7" s="403">
        <v>45362</v>
      </c>
      <c r="HP7" s="403">
        <v>45364</v>
      </c>
      <c r="HQ7" s="403">
        <v>45365</v>
      </c>
      <c r="HR7" s="403">
        <v>45370</v>
      </c>
      <c r="HS7" s="403">
        <v>45371</v>
      </c>
      <c r="HT7" s="403">
        <v>45372</v>
      </c>
      <c r="HU7" s="403">
        <v>45373</v>
      </c>
      <c r="HV7" s="403">
        <v>45380</v>
      </c>
      <c r="HW7" s="403">
        <v>45384</v>
      </c>
      <c r="HX7" s="403">
        <v>45385</v>
      </c>
      <c r="HY7" s="403">
        <v>45392</v>
      </c>
      <c r="HZ7" s="403">
        <v>45393</v>
      </c>
      <c r="IA7" s="403">
        <v>45399</v>
      </c>
      <c r="IB7" s="403">
        <v>45407</v>
      </c>
      <c r="IC7" s="403">
        <v>45409</v>
      </c>
      <c r="ID7" s="403">
        <v>45411</v>
      </c>
      <c r="IE7" s="403">
        <v>45412</v>
      </c>
      <c r="IF7" s="403">
        <v>45414</v>
      </c>
      <c r="IG7" s="403">
        <v>45424</v>
      </c>
      <c r="IH7" s="403">
        <v>45433</v>
      </c>
      <c r="II7" s="403">
        <v>45449</v>
      </c>
      <c r="IJ7" s="403">
        <v>45450</v>
      </c>
      <c r="IK7" s="403">
        <v>45453</v>
      </c>
      <c r="IL7" s="403">
        <v>45454</v>
      </c>
      <c r="IM7" s="403">
        <v>45456</v>
      </c>
      <c r="IN7" s="403">
        <v>45461</v>
      </c>
      <c r="IO7" s="403">
        <v>45462</v>
      </c>
      <c r="IP7" s="403">
        <v>45463</v>
      </c>
      <c r="IQ7" s="403">
        <v>45465</v>
      </c>
      <c r="IR7" s="403">
        <v>45467</v>
      </c>
      <c r="IS7" s="403">
        <v>45468</v>
      </c>
      <c r="IT7" s="403">
        <v>45469</v>
      </c>
      <c r="IU7" s="403">
        <v>45470</v>
      </c>
      <c r="IV7" s="403">
        <v>45471</v>
      </c>
      <c r="IW7" s="403">
        <v>45474</v>
      </c>
      <c r="IX7" s="403">
        <v>45475</v>
      </c>
      <c r="IY7" s="403">
        <v>45476</v>
      </c>
      <c r="IZ7" s="403">
        <v>45477</v>
      </c>
      <c r="JA7" s="403">
        <v>45478</v>
      </c>
      <c r="JB7" s="403">
        <v>45479</v>
      </c>
      <c r="JC7" s="403">
        <v>45481</v>
      </c>
      <c r="JD7" s="403">
        <v>45484</v>
      </c>
      <c r="JE7" s="403">
        <v>45491</v>
      </c>
      <c r="JF7" s="403">
        <v>45523</v>
      </c>
      <c r="JG7" s="403">
        <v>45530</v>
      </c>
      <c r="JH7" s="257" t="s">
        <v>2056</v>
      </c>
      <c r="JI7" s="356"/>
      <c r="JJ7" s="356"/>
      <c r="JK7" s="356"/>
      <c r="JL7" s="356"/>
      <c r="JM7" s="356"/>
      <c r="JN7" s="356"/>
      <c r="JO7" s="356"/>
      <c r="JP7" s="356"/>
      <c r="JQ7" s="356"/>
      <c r="JR7" s="356"/>
      <c r="JS7" s="356"/>
      <c r="JT7" s="356"/>
      <c r="JU7" s="356"/>
      <c r="JV7" s="356"/>
      <c r="JW7" s="356"/>
      <c r="JX7" s="356"/>
      <c r="JY7" s="356"/>
      <c r="JZ7" s="356"/>
      <c r="KA7" s="356"/>
      <c r="KB7" s="356"/>
      <c r="KC7" s="356"/>
      <c r="KE7" s="257"/>
      <c r="KF7" s="1"/>
    </row>
    <row r="8" spans="3:293" ht="14.45" customHeight="1">
      <c r="E8" s="33" t="s">
        <v>245</v>
      </c>
      <c r="F8" s="79">
        <v>45047</v>
      </c>
      <c r="G8" s="357">
        <v>330097</v>
      </c>
      <c r="H8" s="33" t="s">
        <v>3101</v>
      </c>
      <c r="I8" s="33" t="s">
        <v>2756</v>
      </c>
      <c r="J8" s="33" t="s">
        <v>3102</v>
      </c>
      <c r="K8" s="33" t="s">
        <v>50</v>
      </c>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t="s">
        <v>50</v>
      </c>
      <c r="JI8" s="1"/>
      <c r="JJ8" s="1"/>
      <c r="JK8" s="1"/>
      <c r="JL8" s="1"/>
      <c r="JM8" s="1"/>
      <c r="JN8" s="1"/>
      <c r="JO8" s="1"/>
      <c r="JP8" s="1"/>
      <c r="JQ8" s="1"/>
      <c r="JR8" s="1"/>
      <c r="JS8" s="1"/>
      <c r="JT8" s="1"/>
      <c r="JU8" s="1"/>
      <c r="JV8" s="1"/>
      <c r="JW8" s="1"/>
      <c r="JX8" s="1"/>
      <c r="JY8" s="1"/>
      <c r="JZ8" s="1"/>
      <c r="KA8" s="1"/>
      <c r="KB8" s="1"/>
      <c r="KC8" s="1"/>
      <c r="KD8" s="257"/>
      <c r="KE8" s="257"/>
      <c r="KF8" s="1"/>
    </row>
    <row r="9" spans="3:293" ht="14.45" customHeight="1">
      <c r="E9" s="33" t="s">
        <v>245</v>
      </c>
      <c r="F9" s="79">
        <v>45047</v>
      </c>
      <c r="G9" s="33">
        <v>329879</v>
      </c>
      <c r="H9" s="33" t="s">
        <v>3047</v>
      </c>
      <c r="I9" s="33" t="s">
        <v>1816</v>
      </c>
      <c r="J9" s="33" t="s">
        <v>394</v>
      </c>
      <c r="K9" s="33" t="s">
        <v>394</v>
      </c>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t="s">
        <v>50</v>
      </c>
      <c r="JI9" s="318"/>
      <c r="JJ9" s="318"/>
      <c r="JK9" s="1"/>
      <c r="JL9" s="1"/>
      <c r="JM9" s="1"/>
      <c r="JN9" s="1"/>
      <c r="JO9" s="1"/>
      <c r="JP9" s="1"/>
      <c r="JQ9" s="1"/>
      <c r="JR9" s="1"/>
      <c r="JS9" s="1"/>
      <c r="JT9" s="1"/>
      <c r="JU9" s="1"/>
      <c r="JV9" s="1"/>
      <c r="JW9" s="1"/>
      <c r="JX9" s="1"/>
      <c r="JY9" s="1"/>
      <c r="JZ9" s="1"/>
      <c r="KA9" s="1"/>
      <c r="KB9" s="1"/>
      <c r="KC9" s="1"/>
      <c r="KD9" s="3"/>
      <c r="KE9" s="257"/>
      <c r="KF9" s="1"/>
    </row>
    <row r="10" spans="3:293" ht="14.45" customHeight="1">
      <c r="E10" s="88" t="s">
        <v>245</v>
      </c>
      <c r="F10" s="79">
        <v>45045</v>
      </c>
      <c r="G10" s="33">
        <v>329330</v>
      </c>
      <c r="H10" s="33" t="s">
        <v>2508</v>
      </c>
      <c r="I10" s="33" t="s">
        <v>3103</v>
      </c>
      <c r="J10" s="33" t="s">
        <v>394</v>
      </c>
      <c r="K10" s="33" t="s">
        <v>3104</v>
      </c>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t="s">
        <v>50</v>
      </c>
      <c r="JI10" s="318"/>
      <c r="JJ10" s="318"/>
      <c r="JK10" s="1"/>
      <c r="JL10" s="1"/>
      <c r="JM10" s="1"/>
      <c r="JN10" s="3"/>
      <c r="JO10" s="1"/>
      <c r="JP10" s="1"/>
      <c r="JQ10" s="1"/>
      <c r="JR10" s="1"/>
      <c r="JS10" s="1"/>
      <c r="JT10" s="1"/>
      <c r="JU10" s="1"/>
      <c r="JV10" s="1"/>
      <c r="JW10" s="1"/>
      <c r="JX10" s="1"/>
      <c r="JY10" s="1"/>
      <c r="JZ10" s="1"/>
      <c r="KA10" s="1"/>
      <c r="KB10" s="1"/>
      <c r="KC10" s="1"/>
      <c r="KD10" s="3"/>
      <c r="KE10" s="257"/>
      <c r="KF10" s="1"/>
    </row>
    <row r="11" spans="3:293" ht="14.45" customHeight="1">
      <c r="E11" s="88" t="s">
        <v>245</v>
      </c>
      <c r="F11" s="79">
        <v>45048</v>
      </c>
      <c r="G11" s="33">
        <v>330549</v>
      </c>
      <c r="H11" s="33" t="s">
        <v>3079</v>
      </c>
      <c r="I11" s="33" t="s">
        <v>1725</v>
      </c>
      <c r="J11" s="33" t="s">
        <v>394</v>
      </c>
      <c r="K11" s="33" t="s">
        <v>394</v>
      </c>
      <c r="L11" s="33" t="s">
        <v>394</v>
      </c>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W11" s="33"/>
      <c r="IX11" s="33"/>
      <c r="IY11" s="33"/>
      <c r="IZ11" s="33"/>
      <c r="JA11" s="33"/>
      <c r="JB11" s="33"/>
      <c r="JC11" s="33"/>
      <c r="JD11" s="33"/>
      <c r="JE11" s="33"/>
      <c r="JF11" s="33"/>
      <c r="JG11" s="33"/>
      <c r="JH11" s="348" t="s">
        <v>50</v>
      </c>
      <c r="JI11" s="318"/>
      <c r="JJ11" s="318"/>
      <c r="JK11" s="1"/>
      <c r="JL11" s="1"/>
      <c r="JM11" s="1"/>
      <c r="JN11" s="1"/>
      <c r="JO11" s="1"/>
      <c r="JP11" s="1"/>
      <c r="JQ11" s="1"/>
      <c r="JR11" s="1"/>
      <c r="JS11" s="1"/>
      <c r="JT11" s="1"/>
      <c r="JU11" s="1"/>
      <c r="JV11" s="1"/>
      <c r="JW11" s="1"/>
      <c r="JX11" s="1"/>
      <c r="JY11" s="1"/>
      <c r="JZ11" s="1"/>
      <c r="KA11" s="1"/>
      <c r="KB11" s="1"/>
      <c r="KC11" s="1"/>
      <c r="KD11" s="3"/>
      <c r="KE11" s="257"/>
      <c r="KF11" s="1"/>
    </row>
    <row r="12" spans="3:293" ht="14.45" customHeight="1">
      <c r="E12" s="88" t="s">
        <v>245</v>
      </c>
      <c r="F12" s="79">
        <v>45052</v>
      </c>
      <c r="G12" s="33">
        <v>331497</v>
      </c>
      <c r="H12" s="33" t="s">
        <v>2746</v>
      </c>
      <c r="I12" s="33" t="s">
        <v>1725</v>
      </c>
      <c r="J12" s="33" t="s">
        <v>394</v>
      </c>
      <c r="K12" s="33"/>
      <c r="L12" s="33"/>
      <c r="M12" s="33" t="s">
        <v>2051</v>
      </c>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48" t="s">
        <v>50</v>
      </c>
      <c r="JI12" s="318"/>
      <c r="JJ12" s="318"/>
      <c r="JK12" s="3"/>
      <c r="JL12" s="3"/>
      <c r="JM12" s="3"/>
      <c r="JN12" s="1"/>
      <c r="JO12" s="1"/>
      <c r="JP12" s="1"/>
      <c r="JQ12" s="1"/>
      <c r="JR12" s="1"/>
      <c r="JS12" s="1"/>
      <c r="JT12" s="1"/>
      <c r="JU12" s="1"/>
      <c r="JV12" s="1"/>
      <c r="JW12" s="1"/>
      <c r="JX12" s="1"/>
      <c r="JY12" s="1"/>
      <c r="JZ12" s="1"/>
      <c r="KA12" s="1"/>
      <c r="KB12" s="1"/>
      <c r="KC12" s="1"/>
      <c r="KD12" s="3"/>
      <c r="KE12" s="257"/>
      <c r="KF12" s="1"/>
    </row>
    <row r="13" spans="3:293">
      <c r="E13" s="88" t="s">
        <v>245</v>
      </c>
      <c r="F13" s="79">
        <v>45052</v>
      </c>
      <c r="G13" s="33">
        <v>331595</v>
      </c>
      <c r="H13" s="33" t="s">
        <v>3105</v>
      </c>
      <c r="I13" s="33" t="s">
        <v>3106</v>
      </c>
      <c r="J13" s="33" t="s">
        <v>394</v>
      </c>
      <c r="K13" s="33"/>
      <c r="L13" s="33"/>
      <c r="M13" s="33" t="s">
        <v>394</v>
      </c>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t="s">
        <v>50</v>
      </c>
      <c r="JI13" s="1"/>
      <c r="JJ13" s="1"/>
      <c r="JK13" s="1"/>
      <c r="JL13" s="1"/>
      <c r="JM13" s="1"/>
      <c r="JN13" s="1"/>
      <c r="JO13" s="1"/>
      <c r="JP13" s="1"/>
      <c r="JQ13" s="1"/>
      <c r="JR13" s="1"/>
      <c r="JS13" s="1"/>
      <c r="JT13" s="1"/>
      <c r="JU13" s="1"/>
      <c r="JV13" s="1"/>
      <c r="JW13" s="1"/>
      <c r="JX13" s="1"/>
      <c r="JY13" s="1"/>
      <c r="JZ13" s="1"/>
      <c r="KA13" s="1"/>
      <c r="KB13" s="1"/>
      <c r="KC13" s="1"/>
      <c r="KD13" s="3"/>
      <c r="KE13" s="2"/>
      <c r="KF13" s="1"/>
    </row>
    <row r="14" spans="3:293">
      <c r="C14" t="s">
        <v>3026</v>
      </c>
      <c r="D14">
        <v>298492</v>
      </c>
      <c r="E14" s="88" t="s">
        <v>1026</v>
      </c>
      <c r="F14" s="79">
        <v>45055</v>
      </c>
      <c r="G14" s="33">
        <v>331937</v>
      </c>
      <c r="H14" s="33" t="s">
        <v>3107</v>
      </c>
      <c r="I14" s="33" t="s">
        <v>3108</v>
      </c>
      <c r="J14" s="33" t="s">
        <v>394</v>
      </c>
      <c r="K14" s="33"/>
      <c r="L14" s="33"/>
      <c r="M14" s="33"/>
      <c r="N14" s="33" t="s">
        <v>1410</v>
      </c>
      <c r="O14" s="33" t="s">
        <v>1466</v>
      </c>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t="s">
        <v>50</v>
      </c>
      <c r="JI14" s="1"/>
      <c r="JJ14" s="1"/>
      <c r="JK14" s="1"/>
      <c r="JL14" s="1"/>
      <c r="JM14" s="1"/>
      <c r="JN14" s="1"/>
      <c r="JO14" s="1"/>
      <c r="JP14" s="1"/>
      <c r="JQ14" s="1"/>
      <c r="JR14" s="1"/>
      <c r="JS14" s="1"/>
      <c r="JT14" s="1"/>
      <c r="JU14" s="1"/>
      <c r="JV14" s="1"/>
      <c r="JW14" s="1"/>
      <c r="JX14" s="1"/>
      <c r="JY14" s="1"/>
      <c r="JZ14" s="1"/>
      <c r="KA14" s="1"/>
      <c r="KB14" s="1"/>
      <c r="KC14" s="1"/>
      <c r="KD14" s="3"/>
      <c r="KE14" s="2"/>
      <c r="KF14" s="1"/>
    </row>
    <row r="15" spans="3:293">
      <c r="E15" s="88" t="s">
        <v>59</v>
      </c>
      <c r="F15" s="79">
        <v>45059</v>
      </c>
      <c r="G15" s="33">
        <v>330677</v>
      </c>
      <c r="H15" s="33" t="s">
        <v>3107</v>
      </c>
      <c r="I15" s="33" t="s">
        <v>3103</v>
      </c>
      <c r="J15" s="33" t="s">
        <v>394</v>
      </c>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t="s">
        <v>50</v>
      </c>
      <c r="JI15" s="1"/>
      <c r="JJ15" s="1"/>
      <c r="JK15" s="1"/>
      <c r="JL15" s="1"/>
      <c r="JM15" s="1"/>
      <c r="JN15" s="1"/>
      <c r="JO15" s="1"/>
      <c r="JP15" s="1"/>
      <c r="JQ15" s="1"/>
      <c r="JR15" s="1"/>
      <c r="JS15" s="1"/>
      <c r="JT15" s="1"/>
      <c r="JU15" s="1"/>
      <c r="JV15" s="1"/>
      <c r="JW15" s="1"/>
      <c r="JX15" s="1"/>
      <c r="JY15" s="1"/>
      <c r="JZ15" s="1"/>
      <c r="KA15" s="1"/>
      <c r="KB15" s="1"/>
      <c r="KC15" s="1"/>
      <c r="KD15" s="3"/>
      <c r="KE15" s="2"/>
      <c r="KF15" s="51"/>
    </row>
    <row r="16" spans="3:293">
      <c r="E16" s="88" t="s">
        <v>59</v>
      </c>
      <c r="F16" s="79">
        <v>45059</v>
      </c>
      <c r="G16" s="33">
        <v>333539</v>
      </c>
      <c r="H16" s="33" t="s">
        <v>3107</v>
      </c>
      <c r="I16" s="33" t="s">
        <v>3103</v>
      </c>
      <c r="J16" s="33" t="s">
        <v>394</v>
      </c>
      <c r="K16" s="33"/>
      <c r="L16" s="33"/>
      <c r="M16" s="33"/>
      <c r="N16" s="33"/>
      <c r="O16" s="33"/>
      <c r="P16" s="33" t="s">
        <v>3114</v>
      </c>
      <c r="Q16" s="33" t="s">
        <v>50</v>
      </c>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t="s">
        <v>50</v>
      </c>
      <c r="JI16" s="1"/>
      <c r="JJ16" s="1"/>
      <c r="JK16" s="1"/>
      <c r="JL16" s="1"/>
      <c r="JM16" s="1"/>
      <c r="JN16" s="1"/>
      <c r="JO16" s="1"/>
      <c r="JP16" s="1"/>
      <c r="JQ16" s="1"/>
      <c r="JR16" s="1"/>
      <c r="JS16" s="1"/>
      <c r="JT16" s="1"/>
      <c r="JU16" s="1"/>
      <c r="JV16" s="1"/>
      <c r="JW16" s="1"/>
      <c r="JX16" s="1"/>
      <c r="JY16" s="1"/>
      <c r="JZ16" s="1"/>
      <c r="KA16" s="1"/>
      <c r="KB16" s="1"/>
      <c r="KC16" s="1"/>
      <c r="KD16" s="3"/>
      <c r="KE16" s="2"/>
      <c r="KF16" s="1"/>
      <c r="KG16" s="1"/>
    </row>
    <row r="17" spans="5:294">
      <c r="E17" s="88" t="s">
        <v>245</v>
      </c>
      <c r="F17" s="79">
        <v>45061</v>
      </c>
      <c r="G17" s="33">
        <v>333918</v>
      </c>
      <c r="H17" s="33" t="s">
        <v>3092</v>
      </c>
      <c r="I17" s="33" t="s">
        <v>3103</v>
      </c>
      <c r="J17" s="33" t="s">
        <v>394</v>
      </c>
      <c r="K17" s="33"/>
      <c r="L17" s="33"/>
      <c r="M17" s="33"/>
      <c r="N17" s="33"/>
      <c r="O17" s="33"/>
      <c r="P17" s="33"/>
      <c r="Q17" s="33" t="s">
        <v>1447</v>
      </c>
      <c r="R17" s="33" t="s">
        <v>400</v>
      </c>
      <c r="S17" s="33"/>
      <c r="T17" s="33" t="s">
        <v>1442</v>
      </c>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t="s">
        <v>50</v>
      </c>
      <c r="JI17" s="1"/>
      <c r="JJ17" s="1"/>
      <c r="JK17" s="1"/>
      <c r="JL17" s="1"/>
      <c r="JM17" s="1"/>
      <c r="JN17" s="1"/>
      <c r="JO17" s="1"/>
      <c r="JP17" s="1"/>
      <c r="JQ17" s="1"/>
      <c r="JR17" s="1"/>
      <c r="JS17" s="1"/>
      <c r="JT17" s="1"/>
      <c r="JU17" s="1"/>
      <c r="JV17" s="1"/>
      <c r="JW17" s="1"/>
      <c r="JX17" s="1"/>
      <c r="JY17" s="1"/>
      <c r="JZ17" s="1"/>
      <c r="KA17" s="1"/>
      <c r="KB17" s="1"/>
      <c r="KC17" s="1"/>
      <c r="KD17" s="3"/>
      <c r="KE17" s="2"/>
      <c r="KF17" s="1"/>
      <c r="KG17" s="1"/>
    </row>
    <row r="18" spans="5:294" ht="15.75" thickBot="1">
      <c r="E18" s="88" t="s">
        <v>55</v>
      </c>
      <c r="F18" s="79">
        <v>45061</v>
      </c>
      <c r="G18" s="33">
        <v>334471</v>
      </c>
      <c r="H18" s="33" t="s">
        <v>3115</v>
      </c>
      <c r="I18" s="33" t="s">
        <v>3116</v>
      </c>
      <c r="J18" s="33" t="s">
        <v>3117</v>
      </c>
      <c r="K18" s="33"/>
      <c r="L18" s="33"/>
      <c r="M18" s="33"/>
      <c r="N18" s="33"/>
      <c r="O18" s="33"/>
      <c r="P18" s="33"/>
      <c r="Q18" s="33" t="s">
        <v>1466</v>
      </c>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t="s">
        <v>50</v>
      </c>
      <c r="JI18" s="1"/>
      <c r="JJ18" s="1"/>
      <c r="JK18" s="1"/>
      <c r="JL18" s="1"/>
      <c r="JM18" s="1"/>
      <c r="JN18" s="1"/>
      <c r="JO18" s="1"/>
      <c r="JP18" s="1"/>
      <c r="JQ18" s="1"/>
      <c r="JR18" s="1"/>
      <c r="JS18" s="1"/>
      <c r="JT18" s="1"/>
      <c r="JU18" s="1"/>
      <c r="JV18" s="1"/>
      <c r="JW18" s="1"/>
      <c r="JX18" s="1"/>
      <c r="JY18" s="1"/>
      <c r="JZ18" s="1"/>
      <c r="KA18" s="1"/>
      <c r="KB18" s="1"/>
      <c r="KC18" s="1"/>
      <c r="KD18" s="3"/>
      <c r="KE18" s="2"/>
      <c r="KF18" s="1"/>
      <c r="KG18" s="1"/>
    </row>
    <row r="19" spans="5:294" ht="45">
      <c r="E19" s="88" t="s">
        <v>3039</v>
      </c>
      <c r="F19" s="79">
        <v>45061</v>
      </c>
      <c r="G19" s="33">
        <v>334597</v>
      </c>
      <c r="H19" s="33" t="s">
        <v>3119</v>
      </c>
      <c r="I19" s="33" t="s">
        <v>3118</v>
      </c>
      <c r="J19" s="33" t="s">
        <v>394</v>
      </c>
      <c r="K19" s="33"/>
      <c r="L19" s="33"/>
      <c r="M19" s="33"/>
      <c r="N19" s="33"/>
      <c r="O19" s="33"/>
      <c r="P19" s="33"/>
      <c r="Q19" s="33" t="s">
        <v>1466</v>
      </c>
      <c r="R19" s="33" t="s">
        <v>1549</v>
      </c>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t="s">
        <v>50</v>
      </c>
      <c r="JI19" s="362" t="s">
        <v>3122</v>
      </c>
      <c r="JJ19" s="363" t="s">
        <v>3123</v>
      </c>
      <c r="JK19" s="363" t="s">
        <v>3125</v>
      </c>
      <c r="JL19" s="380"/>
      <c r="JM19" s="380"/>
      <c r="JN19" s="364" t="s">
        <v>3126</v>
      </c>
      <c r="JO19" s="1"/>
      <c r="JP19" s="1"/>
      <c r="JQ19" s="1"/>
      <c r="JR19" s="1"/>
      <c r="JS19" s="1"/>
      <c r="JT19" s="1"/>
      <c r="JU19" s="1"/>
      <c r="JV19" s="1"/>
      <c r="JW19" s="1"/>
      <c r="JX19" s="1"/>
      <c r="JY19" s="1"/>
      <c r="JZ19" s="1"/>
      <c r="KA19" s="1"/>
      <c r="KB19" s="1"/>
      <c r="KC19" s="1"/>
      <c r="KD19" s="3"/>
      <c r="KE19" s="2"/>
      <c r="KF19" s="1"/>
      <c r="KG19" s="1"/>
    </row>
    <row r="20" spans="5:294" ht="45.75" thickBot="1">
      <c r="E20" s="88" t="s">
        <v>55</v>
      </c>
      <c r="F20" s="79">
        <v>45062</v>
      </c>
      <c r="G20" s="33">
        <v>334994</v>
      </c>
      <c r="H20" s="33" t="s">
        <v>3120</v>
      </c>
      <c r="I20" s="33" t="s">
        <v>3121</v>
      </c>
      <c r="J20" s="33" t="s">
        <v>394</v>
      </c>
      <c r="K20" s="33"/>
      <c r="L20" s="33"/>
      <c r="M20" s="33"/>
      <c r="N20" s="33"/>
      <c r="O20" s="33"/>
      <c r="P20" s="33"/>
      <c r="Q20" s="33"/>
      <c r="R20" s="33" t="s">
        <v>394</v>
      </c>
      <c r="S20" s="33" t="s">
        <v>50</v>
      </c>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t="s">
        <v>50</v>
      </c>
      <c r="JI20" s="360" t="s">
        <v>3124</v>
      </c>
      <c r="JJ20" s="361">
        <v>45063</v>
      </c>
      <c r="JK20" s="361">
        <v>45065</v>
      </c>
      <c r="JL20" s="381"/>
      <c r="JM20" s="381"/>
      <c r="JN20" s="16" t="s">
        <v>3127</v>
      </c>
      <c r="JO20" s="1"/>
      <c r="JP20" s="1"/>
      <c r="JQ20" s="1"/>
      <c r="JR20" s="1"/>
      <c r="JS20" s="1"/>
      <c r="JT20" s="1"/>
      <c r="JU20" s="1"/>
      <c r="JV20" s="1"/>
      <c r="JW20" s="1"/>
      <c r="JX20" s="1"/>
      <c r="JY20" s="1"/>
      <c r="JZ20" s="1"/>
      <c r="KA20" s="1"/>
      <c r="KB20" s="1"/>
      <c r="KC20" s="1"/>
      <c r="KD20" s="3"/>
      <c r="KE20" s="2"/>
      <c r="KF20" s="1"/>
      <c r="KG20" s="1"/>
    </row>
    <row r="21" spans="5:294">
      <c r="E21" s="88" t="s">
        <v>59</v>
      </c>
      <c r="F21" s="79">
        <v>45064</v>
      </c>
      <c r="G21" s="33">
        <v>335533</v>
      </c>
      <c r="H21" s="33" t="s">
        <v>3128</v>
      </c>
      <c r="I21" s="33" t="s">
        <v>440</v>
      </c>
      <c r="J21" s="33" t="s">
        <v>394</v>
      </c>
      <c r="K21" s="1"/>
      <c r="L21" s="1"/>
      <c r="M21" s="1"/>
      <c r="N21" s="1"/>
      <c r="O21" s="1"/>
      <c r="P21" s="1"/>
      <c r="Q21" s="33"/>
      <c r="R21" s="33"/>
      <c r="S21" s="33"/>
      <c r="T21" s="33" t="s">
        <v>1466</v>
      </c>
      <c r="U21" s="33" t="s">
        <v>2406</v>
      </c>
      <c r="V21" s="33" t="s">
        <v>3136</v>
      </c>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t="s">
        <v>50</v>
      </c>
      <c r="JI21" s="1"/>
      <c r="JJ21" s="1"/>
      <c r="JK21" s="1"/>
      <c r="JL21" s="1"/>
      <c r="JM21" s="1"/>
      <c r="JN21" s="1"/>
      <c r="JO21" s="1"/>
      <c r="JP21" s="1"/>
      <c r="JQ21" s="1"/>
      <c r="JR21" s="1"/>
      <c r="JS21" s="1"/>
      <c r="JT21" s="1"/>
      <c r="JU21" s="1"/>
      <c r="JV21" s="1"/>
      <c r="JW21" s="1"/>
      <c r="JX21" s="1"/>
      <c r="JY21" s="1"/>
      <c r="JZ21" s="1"/>
      <c r="KA21" s="1"/>
      <c r="KB21" s="1"/>
      <c r="KC21" s="1"/>
      <c r="KD21" s="3"/>
      <c r="KE21" s="2"/>
      <c r="KF21" s="1"/>
      <c r="KG21" s="1"/>
    </row>
    <row r="22" spans="5:294">
      <c r="E22" s="88" t="s">
        <v>245</v>
      </c>
      <c r="F22" s="79">
        <v>45064</v>
      </c>
      <c r="G22" s="33">
        <v>335553</v>
      </c>
      <c r="H22" s="33" t="s">
        <v>3119</v>
      </c>
      <c r="I22" s="33" t="s">
        <v>2756</v>
      </c>
      <c r="J22" s="33" t="s">
        <v>394</v>
      </c>
      <c r="K22" s="1"/>
      <c r="L22" s="1"/>
      <c r="M22" s="1"/>
      <c r="N22" s="1"/>
      <c r="O22" s="1"/>
      <c r="P22" s="1"/>
      <c r="Q22" s="33"/>
      <c r="R22" s="33"/>
      <c r="S22" s="33"/>
      <c r="T22" s="33" t="s">
        <v>1466</v>
      </c>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t="s">
        <v>50</v>
      </c>
      <c r="JI22" s="1"/>
      <c r="JJ22" s="1"/>
      <c r="JK22" s="1"/>
      <c r="JL22" s="1"/>
      <c r="JM22" s="1"/>
      <c r="JN22" s="1"/>
      <c r="JO22" s="1"/>
      <c r="JP22" s="1"/>
      <c r="JQ22" s="1"/>
      <c r="JR22" s="1"/>
      <c r="JS22" s="1"/>
      <c r="JT22" s="1"/>
      <c r="JU22" s="1"/>
      <c r="JV22" s="1"/>
      <c r="JW22" s="1"/>
      <c r="JX22" s="1"/>
      <c r="JY22" s="1"/>
      <c r="JZ22" s="1"/>
      <c r="KA22" s="1"/>
      <c r="KB22" s="1"/>
      <c r="KC22" s="1"/>
      <c r="KD22" s="3"/>
      <c r="KE22" s="2"/>
      <c r="KF22" s="1"/>
      <c r="KG22" s="1"/>
    </row>
    <row r="23" spans="5:294" ht="13.9" customHeight="1">
      <c r="E23" s="88" t="s">
        <v>245</v>
      </c>
      <c r="F23" s="79">
        <v>45066</v>
      </c>
      <c r="G23" s="33">
        <v>336148</v>
      </c>
      <c r="H23" s="33" t="s">
        <v>3129</v>
      </c>
      <c r="I23" s="33" t="s">
        <v>3130</v>
      </c>
      <c r="J23" s="33" t="s">
        <v>394</v>
      </c>
      <c r="K23" s="1"/>
      <c r="L23" s="1"/>
      <c r="M23" s="1"/>
      <c r="N23" s="1"/>
      <c r="O23" s="1"/>
      <c r="P23" s="1"/>
      <c r="Q23" s="33"/>
      <c r="R23" s="33"/>
      <c r="S23" s="33"/>
      <c r="T23" s="33"/>
      <c r="U23" s="33" t="s">
        <v>1466</v>
      </c>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t="s">
        <v>50</v>
      </c>
      <c r="JI23" s="51"/>
      <c r="JJ23" s="51"/>
      <c r="JK23" s="52"/>
      <c r="JL23" s="52"/>
      <c r="JM23" s="52"/>
      <c r="JN23" s="1"/>
      <c r="JO23" s="1"/>
      <c r="JP23" s="1"/>
      <c r="JQ23" s="1"/>
      <c r="JR23" s="1"/>
      <c r="JS23" s="1"/>
      <c r="JT23" s="1"/>
      <c r="JU23" s="1"/>
      <c r="JV23" s="1"/>
      <c r="JW23" s="1"/>
      <c r="JX23" s="1"/>
      <c r="JY23" s="1"/>
      <c r="JZ23" s="1"/>
      <c r="KA23" s="1"/>
      <c r="KB23" s="1"/>
      <c r="KC23" s="1"/>
      <c r="KD23" s="3"/>
      <c r="KE23" s="2"/>
      <c r="KF23" s="1"/>
      <c r="KG23" s="1"/>
    </row>
    <row r="24" spans="5:294" ht="10.9" customHeight="1">
      <c r="E24" s="88" t="s">
        <v>3132</v>
      </c>
      <c r="F24" s="79">
        <v>45065</v>
      </c>
      <c r="G24" s="33">
        <v>335932</v>
      </c>
      <c r="H24" s="33" t="s">
        <v>3131</v>
      </c>
      <c r="I24" s="33" t="s">
        <v>3133</v>
      </c>
      <c r="J24" s="33" t="s">
        <v>394</v>
      </c>
      <c r="K24" s="1"/>
      <c r="L24" s="1"/>
      <c r="M24" s="1"/>
      <c r="N24" s="1"/>
      <c r="O24" s="1"/>
      <c r="P24" s="1"/>
      <c r="Q24" s="33"/>
      <c r="R24" s="33"/>
      <c r="S24" s="33"/>
      <c r="T24" s="33"/>
      <c r="U24" s="33" t="s">
        <v>3134</v>
      </c>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t="s">
        <v>49</v>
      </c>
      <c r="JN24" s="273"/>
      <c r="JO24" s="1"/>
      <c r="JP24" s="1"/>
      <c r="JQ24" s="1"/>
      <c r="JR24" s="1"/>
      <c r="JS24" s="1"/>
      <c r="JT24" s="1"/>
      <c r="JU24" s="1"/>
      <c r="JV24" s="1"/>
      <c r="JW24" s="1"/>
      <c r="JX24" s="1"/>
      <c r="JY24" s="1"/>
      <c r="JZ24" s="1"/>
      <c r="KA24" s="1"/>
      <c r="KB24" s="1"/>
      <c r="KC24" s="1"/>
      <c r="KD24" s="3"/>
      <c r="KE24" s="2"/>
      <c r="KF24" s="1"/>
      <c r="KG24" s="1"/>
    </row>
    <row r="25" spans="5:294">
      <c r="E25" s="88" t="s">
        <v>55</v>
      </c>
      <c r="F25" s="79">
        <v>45066</v>
      </c>
      <c r="G25" s="33">
        <v>333571</v>
      </c>
      <c r="H25" s="33" t="s">
        <v>3135</v>
      </c>
      <c r="I25" s="33" t="s">
        <v>1670</v>
      </c>
      <c r="J25" s="33" t="s">
        <v>394</v>
      </c>
      <c r="K25" s="1"/>
      <c r="L25" s="1"/>
      <c r="M25" s="1"/>
      <c r="N25" s="1"/>
      <c r="O25" s="1"/>
      <c r="P25" s="1"/>
      <c r="Q25" s="33"/>
      <c r="R25" s="33"/>
      <c r="S25" s="33"/>
      <c r="T25" s="33"/>
      <c r="U25" s="33" t="s">
        <v>394</v>
      </c>
      <c r="V25" s="33" t="s">
        <v>3136</v>
      </c>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t="s">
        <v>50</v>
      </c>
      <c r="JN25" s="273"/>
      <c r="JO25" s="1"/>
      <c r="JP25" s="1"/>
      <c r="JQ25" s="1"/>
      <c r="JR25" s="1"/>
      <c r="JS25" s="1"/>
      <c r="JT25" s="1"/>
      <c r="JU25" s="1"/>
      <c r="JV25" s="1"/>
      <c r="JW25" s="1"/>
      <c r="JX25" s="1"/>
      <c r="JY25" s="1"/>
      <c r="JZ25" s="1"/>
      <c r="KA25" s="1"/>
      <c r="KB25" s="1"/>
      <c r="KC25" s="1"/>
      <c r="KD25" s="3"/>
      <c r="KE25" s="2"/>
      <c r="KF25" s="1"/>
      <c r="KG25" s="1"/>
    </row>
    <row r="26" spans="5:294">
      <c r="E26" s="88" t="s">
        <v>3132</v>
      </c>
      <c r="F26" s="79">
        <v>45069</v>
      </c>
      <c r="G26" s="33">
        <v>337099</v>
      </c>
      <c r="H26" s="33" t="s">
        <v>3137</v>
      </c>
      <c r="I26" s="33" t="s">
        <v>3133</v>
      </c>
      <c r="J26" s="33" t="s">
        <v>394</v>
      </c>
      <c r="K26" s="1"/>
      <c r="L26" s="1"/>
      <c r="M26" s="1"/>
      <c r="N26" s="1"/>
      <c r="O26" s="1"/>
      <c r="P26" s="1"/>
      <c r="Q26" s="33"/>
      <c r="R26" s="33"/>
      <c r="S26" s="33"/>
      <c r="T26" s="33"/>
      <c r="U26" s="33"/>
      <c r="V26" s="33"/>
      <c r="W26" s="33" t="s">
        <v>3138</v>
      </c>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t="s">
        <v>50</v>
      </c>
      <c r="JI26" s="4"/>
      <c r="JJ26" s="4"/>
      <c r="JK26" s="4"/>
      <c r="JL26" s="4"/>
      <c r="JM26" s="4"/>
      <c r="JN26" s="1"/>
      <c r="JO26" s="1"/>
      <c r="JP26" s="1"/>
      <c r="JQ26" s="1"/>
      <c r="JR26" s="1"/>
      <c r="JS26" s="1"/>
      <c r="JT26" s="1"/>
      <c r="JU26" s="1"/>
      <c r="JV26" s="1"/>
      <c r="JW26" s="1"/>
      <c r="JX26" s="1"/>
      <c r="JY26" s="1"/>
      <c r="JZ26" s="1"/>
      <c r="KA26" s="1"/>
      <c r="KB26" s="1"/>
      <c r="KC26" s="1"/>
      <c r="KD26" s="3"/>
      <c r="KE26" s="2"/>
      <c r="KF26" s="1"/>
      <c r="KG26" s="1"/>
    </row>
    <row r="27" spans="5:294">
      <c r="E27" s="88" t="s">
        <v>3132</v>
      </c>
      <c r="F27" s="79">
        <v>45069</v>
      </c>
      <c r="G27" s="33">
        <v>337405</v>
      </c>
      <c r="H27" s="33" t="s">
        <v>3139</v>
      </c>
      <c r="I27" s="33" t="s">
        <v>3140</v>
      </c>
      <c r="J27" s="33" t="s">
        <v>394</v>
      </c>
      <c r="K27" s="1"/>
      <c r="L27" s="1"/>
      <c r="M27" s="1"/>
      <c r="N27" s="1"/>
      <c r="O27" s="1"/>
      <c r="P27" s="1"/>
      <c r="Q27" s="33"/>
      <c r="R27" s="33"/>
      <c r="S27" s="33"/>
      <c r="T27" s="33"/>
      <c r="U27" s="33"/>
      <c r="V27" s="33"/>
      <c r="W27" s="33" t="s">
        <v>1466</v>
      </c>
      <c r="X27" s="33"/>
      <c r="Y27" s="33" t="s">
        <v>50</v>
      </c>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t="s">
        <v>50</v>
      </c>
      <c r="JI27" s="1"/>
      <c r="JJ27" s="1"/>
      <c r="JK27" s="1"/>
      <c r="JL27" s="1"/>
      <c r="JM27" s="1"/>
      <c r="JN27" s="1"/>
      <c r="JO27" s="1"/>
      <c r="JP27" s="1"/>
      <c r="JQ27" s="1"/>
      <c r="JR27" s="1"/>
      <c r="JS27" s="1"/>
      <c r="JT27" s="1"/>
      <c r="JU27" s="1"/>
      <c r="JV27" s="1"/>
      <c r="JW27" s="1"/>
      <c r="JX27" s="1"/>
      <c r="JY27" s="1"/>
      <c r="JZ27" s="1"/>
      <c r="KA27" s="1"/>
      <c r="KB27" s="1"/>
      <c r="KC27" s="1"/>
      <c r="KD27" s="3"/>
      <c r="KE27" s="2"/>
      <c r="KF27" s="1"/>
      <c r="KG27" s="1"/>
    </row>
    <row r="28" spans="5:294">
      <c r="E28" s="88" t="s">
        <v>3132</v>
      </c>
      <c r="F28" s="79">
        <v>45070</v>
      </c>
      <c r="G28" s="33">
        <v>337750</v>
      </c>
      <c r="H28" s="33" t="s">
        <v>3139</v>
      </c>
      <c r="I28" s="33" t="s">
        <v>3140</v>
      </c>
      <c r="J28" s="33" t="s">
        <v>394</v>
      </c>
      <c r="K28" s="1"/>
      <c r="L28" s="1"/>
      <c r="M28" s="1"/>
      <c r="N28" s="1"/>
      <c r="O28" s="1"/>
      <c r="P28" s="1"/>
      <c r="Q28" s="33"/>
      <c r="R28" s="33"/>
      <c r="S28" s="33"/>
      <c r="T28" s="33"/>
      <c r="U28" s="33"/>
      <c r="V28" s="33"/>
      <c r="W28" s="33"/>
      <c r="X28" s="33" t="s">
        <v>2406</v>
      </c>
      <c r="Y28" s="33" t="s">
        <v>50</v>
      </c>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c r="IA28" s="33"/>
      <c r="IB28" s="33"/>
      <c r="IC28" s="33"/>
      <c r="ID28" s="33"/>
      <c r="IE28" s="33"/>
      <c r="IF28" s="33"/>
      <c r="IG28" s="33"/>
      <c r="IH28" s="33"/>
      <c r="II28" s="33"/>
      <c r="IJ28" s="33"/>
      <c r="IK28" s="33"/>
      <c r="IL28" s="33"/>
      <c r="IM28" s="33"/>
      <c r="IN28" s="33"/>
      <c r="IO28" s="33"/>
      <c r="IP28" s="33"/>
      <c r="IQ28" s="33"/>
      <c r="IR28" s="33"/>
      <c r="IS28" s="33"/>
      <c r="IT28" s="33"/>
      <c r="IU28" s="33"/>
      <c r="IV28" s="33"/>
      <c r="IW28" s="33"/>
      <c r="IX28" s="33"/>
      <c r="IY28" s="33"/>
      <c r="IZ28" s="33"/>
      <c r="JA28" s="33"/>
      <c r="JB28" s="33"/>
      <c r="JC28" s="33"/>
      <c r="JD28" s="33"/>
      <c r="JE28" s="33"/>
      <c r="JF28" s="33"/>
      <c r="JG28" s="33"/>
      <c r="JH28" s="33" t="s">
        <v>50</v>
      </c>
      <c r="JI28" s="1"/>
      <c r="JJ28" s="1"/>
      <c r="JK28" s="1"/>
      <c r="JL28" s="1"/>
      <c r="JM28" s="1"/>
      <c r="JN28" s="1"/>
      <c r="JO28" s="1"/>
      <c r="JP28" s="1"/>
      <c r="JQ28" s="1"/>
      <c r="JR28" s="1"/>
      <c r="JS28" s="1"/>
      <c r="JT28" s="1"/>
      <c r="JU28" s="1"/>
      <c r="JV28" s="1"/>
      <c r="JW28" s="1"/>
      <c r="JX28" s="1"/>
      <c r="JY28" s="1"/>
      <c r="JZ28" s="1"/>
      <c r="KA28" s="1"/>
      <c r="KB28" s="1"/>
      <c r="KC28" s="1"/>
      <c r="KD28" s="3"/>
      <c r="KE28" s="2"/>
      <c r="KF28" s="1"/>
      <c r="KG28" s="1"/>
    </row>
    <row r="29" spans="5:294">
      <c r="E29" s="88" t="s">
        <v>245</v>
      </c>
      <c r="F29" s="79">
        <v>45080</v>
      </c>
      <c r="G29" s="33">
        <v>340569</v>
      </c>
      <c r="H29" s="33" t="s">
        <v>3069</v>
      </c>
      <c r="I29" s="33" t="s">
        <v>3173</v>
      </c>
      <c r="J29" s="33" t="s">
        <v>394</v>
      </c>
      <c r="K29" s="1"/>
      <c r="L29" s="1"/>
      <c r="M29" s="1"/>
      <c r="N29" s="1"/>
      <c r="O29" s="1"/>
      <c r="P29" s="1"/>
      <c r="Q29" s="1"/>
      <c r="R29" s="1"/>
      <c r="S29" s="1"/>
      <c r="T29" s="1"/>
      <c r="U29" s="1"/>
      <c r="V29" s="33"/>
      <c r="W29" s="33"/>
      <c r="X29" s="33"/>
      <c r="Y29" s="33"/>
      <c r="Z29" s="33" t="s">
        <v>1466</v>
      </c>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t="s">
        <v>50</v>
      </c>
      <c r="JI29" s="1"/>
      <c r="JJ29" s="1"/>
      <c r="JK29" s="1"/>
      <c r="JL29" s="1"/>
      <c r="JM29" s="1"/>
      <c r="JN29" s="1"/>
      <c r="JO29" s="1"/>
      <c r="JP29" s="1"/>
      <c r="JQ29" s="1"/>
      <c r="JR29" s="1"/>
      <c r="JS29" s="1"/>
      <c r="JT29" s="1"/>
      <c r="JU29" s="1"/>
      <c r="JV29" s="1"/>
      <c r="JW29" s="1"/>
      <c r="JX29" s="1"/>
      <c r="JY29" s="1"/>
      <c r="JZ29" s="1"/>
      <c r="KA29" s="1"/>
      <c r="KB29" s="1"/>
      <c r="KC29" s="1"/>
      <c r="KD29" s="3"/>
      <c r="KE29" s="2"/>
      <c r="KF29" s="1"/>
      <c r="KG29" s="1"/>
    </row>
    <row r="30" spans="5:294" ht="24" customHeight="1">
      <c r="E30" s="88" t="s">
        <v>55</v>
      </c>
      <c r="F30" s="79">
        <v>45083</v>
      </c>
      <c r="G30" s="33">
        <v>342075</v>
      </c>
      <c r="H30" s="33" t="s">
        <v>3115</v>
      </c>
      <c r="I30" s="33" t="s">
        <v>3174</v>
      </c>
      <c r="J30" s="33" t="s">
        <v>394</v>
      </c>
      <c r="K30" s="1"/>
      <c r="L30" s="1"/>
      <c r="M30" s="1"/>
      <c r="N30" s="1"/>
      <c r="O30" s="1"/>
      <c r="P30" s="1"/>
      <c r="Q30" s="1"/>
      <c r="R30" s="1"/>
      <c r="S30" s="1"/>
      <c r="T30" s="1"/>
      <c r="U30" s="1"/>
      <c r="V30" s="33"/>
      <c r="W30" s="33"/>
      <c r="X30" s="33"/>
      <c r="Y30" s="33"/>
      <c r="Z30" s="33"/>
      <c r="AA30" s="33" t="s">
        <v>394</v>
      </c>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t="s">
        <v>50</v>
      </c>
      <c r="JI30" s="1"/>
      <c r="JJ30" s="1"/>
      <c r="JK30" s="1"/>
      <c r="JL30" s="1"/>
      <c r="JM30" s="1"/>
      <c r="JN30" s="1"/>
      <c r="JO30" s="1"/>
      <c r="JP30" s="1"/>
      <c r="JQ30" s="1"/>
      <c r="JR30" s="1"/>
      <c r="JS30" s="1"/>
      <c r="JT30" s="1"/>
      <c r="JU30" s="1"/>
      <c r="JV30" s="1"/>
      <c r="JW30" s="1"/>
      <c r="JX30" s="1"/>
      <c r="JY30" s="1"/>
      <c r="JZ30" s="1"/>
      <c r="KA30" s="1"/>
      <c r="KB30" s="1"/>
      <c r="KC30" s="1"/>
      <c r="KD30" s="3"/>
      <c r="KE30" s="329"/>
      <c r="KF30" s="51"/>
      <c r="KG30" s="51"/>
    </row>
    <row r="31" spans="5:294">
      <c r="E31" s="88" t="s">
        <v>524</v>
      </c>
      <c r="F31" s="79">
        <v>45083</v>
      </c>
      <c r="G31" s="33">
        <v>342116</v>
      </c>
      <c r="H31" s="33" t="s">
        <v>3175</v>
      </c>
      <c r="I31" s="33" t="s">
        <v>3176</v>
      </c>
      <c r="J31" s="33" t="s">
        <v>394</v>
      </c>
      <c r="K31" s="1"/>
      <c r="L31" s="1"/>
      <c r="M31" s="1"/>
      <c r="N31" s="1"/>
      <c r="O31" s="1"/>
      <c r="P31" s="1"/>
      <c r="Q31" s="1"/>
      <c r="R31" s="1"/>
      <c r="S31" s="1"/>
      <c r="T31" s="1"/>
      <c r="U31" s="1"/>
      <c r="V31" s="33"/>
      <c r="W31" s="33"/>
      <c r="X31" s="33"/>
      <c r="Y31" s="33"/>
      <c r="Z31" s="33"/>
      <c r="AA31" s="33" t="s">
        <v>394</v>
      </c>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t="s">
        <v>50</v>
      </c>
      <c r="JI31" s="1"/>
      <c r="JJ31" s="1"/>
      <c r="JK31" s="1"/>
      <c r="JL31" s="1"/>
      <c r="JM31" s="1"/>
      <c r="JN31" s="1"/>
      <c r="JO31" s="1"/>
      <c r="JP31" s="1"/>
      <c r="JQ31" s="1"/>
      <c r="JR31" s="1"/>
      <c r="JS31" s="1"/>
      <c r="JT31" s="1"/>
      <c r="JU31" s="1"/>
      <c r="JV31" s="1"/>
      <c r="JW31" s="1"/>
      <c r="JX31" s="1"/>
      <c r="JY31" s="1"/>
      <c r="JZ31" s="1"/>
      <c r="KA31" s="1"/>
      <c r="KB31" s="1"/>
      <c r="KC31" s="1"/>
      <c r="KD31" s="3"/>
      <c r="KE31" s="2"/>
      <c r="KF31" s="1"/>
      <c r="KG31" s="1"/>
      <c r="KH31" s="1"/>
    </row>
    <row r="32" spans="5:294">
      <c r="E32" s="88" t="s">
        <v>55</v>
      </c>
      <c r="F32" s="79">
        <v>45084</v>
      </c>
      <c r="G32" s="33">
        <v>342393</v>
      </c>
      <c r="H32" s="33" t="s">
        <v>574</v>
      </c>
      <c r="I32" s="33" t="s">
        <v>3177</v>
      </c>
      <c r="J32" s="33" t="s">
        <v>394</v>
      </c>
      <c r="K32" s="1"/>
      <c r="L32" s="1"/>
      <c r="M32" s="1"/>
      <c r="N32" s="1"/>
      <c r="O32" s="1"/>
      <c r="P32" s="1"/>
      <c r="Q32" s="1"/>
      <c r="R32" s="1"/>
      <c r="S32" s="1"/>
      <c r="T32" s="1"/>
      <c r="U32" s="1"/>
      <c r="V32" s="33"/>
      <c r="W32" s="33"/>
      <c r="X32" s="33"/>
      <c r="Y32" s="33"/>
      <c r="Z32" s="33"/>
      <c r="AA32" s="33"/>
      <c r="AB32" s="33" t="s">
        <v>394</v>
      </c>
      <c r="AC32" s="33"/>
      <c r="AD32" s="33"/>
      <c r="AE32" s="33" t="s">
        <v>50</v>
      </c>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t="s">
        <v>50</v>
      </c>
      <c r="JI32" s="1"/>
      <c r="JJ32" s="1"/>
      <c r="JK32" s="1"/>
      <c r="JL32" s="1"/>
      <c r="JM32" s="1"/>
      <c r="JN32" s="1"/>
      <c r="JO32" s="1"/>
      <c r="JP32" s="1"/>
      <c r="JQ32" s="1"/>
      <c r="JR32" s="1"/>
      <c r="JS32" s="1"/>
      <c r="JT32" s="1"/>
      <c r="JU32" s="1"/>
      <c r="JV32" s="1"/>
      <c r="JW32" s="1"/>
      <c r="JX32" s="1"/>
      <c r="JY32" s="1"/>
      <c r="JZ32" s="1"/>
      <c r="KA32" s="1"/>
      <c r="KB32" s="1"/>
      <c r="KC32" s="1"/>
      <c r="KD32" s="3"/>
      <c r="KE32" s="2"/>
      <c r="KF32" s="1"/>
      <c r="KG32" s="1"/>
      <c r="KH32" s="1"/>
    </row>
    <row r="33" spans="2:294">
      <c r="E33" s="88" t="s">
        <v>524</v>
      </c>
      <c r="F33" s="79">
        <v>45087</v>
      </c>
      <c r="G33" s="33">
        <v>342801</v>
      </c>
      <c r="H33" s="33" t="s">
        <v>3178</v>
      </c>
      <c r="I33" s="33" t="s">
        <v>3179</v>
      </c>
      <c r="J33" s="33" t="s">
        <v>394</v>
      </c>
      <c r="K33" s="1"/>
      <c r="L33" s="1"/>
      <c r="M33" s="1"/>
      <c r="N33" s="1"/>
      <c r="O33" s="1"/>
      <c r="P33" s="1"/>
      <c r="Q33" s="1"/>
      <c r="R33" s="1"/>
      <c r="S33" s="1"/>
      <c r="T33" s="1"/>
      <c r="U33" s="1"/>
      <c r="V33" s="31"/>
      <c r="W33" s="31"/>
      <c r="X33" s="31"/>
      <c r="Y33" s="31"/>
      <c r="Z33" s="33"/>
      <c r="AA33" s="33"/>
      <c r="AB33" s="33"/>
      <c r="AC33" s="33"/>
      <c r="AD33" s="33" t="s">
        <v>1410</v>
      </c>
      <c r="AE33" s="33" t="s">
        <v>3186</v>
      </c>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c r="IA33" s="33"/>
      <c r="IB33" s="33"/>
      <c r="IC33" s="33"/>
      <c r="ID33" s="33"/>
      <c r="IE33" s="33"/>
      <c r="IF33" s="33"/>
      <c r="IG33" s="33"/>
      <c r="IH33" s="33"/>
      <c r="II33" s="33"/>
      <c r="IJ33" s="33"/>
      <c r="IK33" s="33"/>
      <c r="IL33" s="33"/>
      <c r="IM33" s="33"/>
      <c r="IN33" s="33"/>
      <c r="IO33" s="33"/>
      <c r="IP33" s="33"/>
      <c r="IQ33" s="33"/>
      <c r="IR33" s="33"/>
      <c r="IS33" s="33"/>
      <c r="IT33" s="33"/>
      <c r="IU33" s="33"/>
      <c r="IV33" s="33"/>
      <c r="IW33" s="33"/>
      <c r="IX33" s="33"/>
      <c r="IY33" s="33"/>
      <c r="IZ33" s="33"/>
      <c r="JA33" s="33"/>
      <c r="JB33" s="33"/>
      <c r="JC33" s="33"/>
      <c r="JD33" s="33"/>
      <c r="JE33" s="33"/>
      <c r="JF33" s="33"/>
      <c r="JG33" s="33"/>
      <c r="JH33" s="33" t="s">
        <v>50</v>
      </c>
      <c r="JI33" s="1"/>
      <c r="JJ33" s="1"/>
      <c r="JK33" s="1"/>
      <c r="JL33" s="1"/>
      <c r="JM33" s="1"/>
      <c r="JN33" s="1"/>
      <c r="JO33" s="1"/>
      <c r="JP33" s="1"/>
      <c r="JQ33" s="1"/>
      <c r="JR33" s="1"/>
      <c r="JS33" s="1"/>
      <c r="JT33" s="1"/>
      <c r="JU33" s="1"/>
      <c r="JV33" s="1"/>
      <c r="JW33" s="1"/>
      <c r="JX33" s="1"/>
      <c r="JY33" s="1"/>
      <c r="JZ33" s="1"/>
      <c r="KA33" s="1"/>
      <c r="KB33" s="1"/>
      <c r="KC33" s="1"/>
      <c r="KD33" s="3"/>
      <c r="KE33" s="2"/>
      <c r="KF33" s="1"/>
      <c r="KG33" s="1"/>
      <c r="KH33" s="1"/>
    </row>
    <row r="34" spans="2:294" ht="30">
      <c r="E34" s="88" t="s">
        <v>524</v>
      </c>
      <c r="F34" s="79">
        <v>45087</v>
      </c>
      <c r="G34" s="33">
        <v>342984</v>
      </c>
      <c r="H34" s="33" t="s">
        <v>1176</v>
      </c>
      <c r="I34" s="33" t="s">
        <v>440</v>
      </c>
      <c r="J34" s="33" t="s">
        <v>394</v>
      </c>
      <c r="K34" s="1"/>
      <c r="L34" s="1"/>
      <c r="M34" s="1"/>
      <c r="N34" s="1"/>
      <c r="O34" s="1"/>
      <c r="P34" s="1"/>
      <c r="Q34" s="1"/>
      <c r="R34" s="1"/>
      <c r="S34" s="1"/>
      <c r="T34" s="1"/>
      <c r="U34" s="1"/>
      <c r="V34" s="31"/>
      <c r="W34" s="31"/>
      <c r="X34" s="31"/>
      <c r="Y34" s="31"/>
      <c r="Z34" s="33"/>
      <c r="AA34" s="33"/>
      <c r="AB34" s="33"/>
      <c r="AC34" s="33"/>
      <c r="AD34" s="33" t="s">
        <v>1410</v>
      </c>
      <c r="AE34" s="33" t="s">
        <v>3189</v>
      </c>
      <c r="AF34" s="33" t="s">
        <v>1466</v>
      </c>
      <c r="AG34" s="34" t="s">
        <v>3191</v>
      </c>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3" t="s">
        <v>50</v>
      </c>
      <c r="JI34" s="1"/>
      <c r="JJ34" s="1"/>
      <c r="JK34" s="1"/>
      <c r="JL34" s="1"/>
      <c r="JM34" s="1"/>
      <c r="JN34" s="1"/>
      <c r="JO34" s="1"/>
      <c r="JP34" s="1"/>
      <c r="JQ34" s="1"/>
      <c r="JR34" s="1"/>
      <c r="JS34" s="1"/>
      <c r="JT34" s="1"/>
      <c r="JU34" s="1"/>
      <c r="JV34" s="1"/>
      <c r="JW34" s="1"/>
      <c r="JX34" s="1"/>
      <c r="JY34" s="1"/>
      <c r="JZ34" s="1"/>
      <c r="KA34" s="1"/>
      <c r="KB34" s="1"/>
      <c r="KC34" s="1"/>
      <c r="KD34" s="3"/>
      <c r="KE34" s="2"/>
      <c r="KF34" s="1"/>
      <c r="KG34" s="1"/>
      <c r="KH34" s="1"/>
    </row>
    <row r="35" spans="2:294" ht="15" customHeight="1">
      <c r="E35" s="88" t="s">
        <v>524</v>
      </c>
      <c r="F35" s="79">
        <v>45087</v>
      </c>
      <c r="G35" s="33">
        <v>342992</v>
      </c>
      <c r="H35" s="33" t="s">
        <v>3180</v>
      </c>
      <c r="I35" s="33" t="s">
        <v>3181</v>
      </c>
      <c r="J35" s="33" t="s">
        <v>394</v>
      </c>
      <c r="K35" s="1"/>
      <c r="L35" s="1"/>
      <c r="M35" s="1"/>
      <c r="N35" s="1"/>
      <c r="O35" s="1"/>
      <c r="P35" s="1"/>
      <c r="Q35" s="1"/>
      <c r="R35" s="1"/>
      <c r="S35" s="1"/>
      <c r="T35" s="1"/>
      <c r="U35" s="1"/>
      <c r="V35" s="31"/>
      <c r="W35" s="31"/>
      <c r="X35" s="31"/>
      <c r="Y35" s="31"/>
      <c r="Z35" s="33"/>
      <c r="AA35" s="33"/>
      <c r="AB35" s="33"/>
      <c r="AC35" s="33"/>
      <c r="AD35" s="33" t="s">
        <v>2406</v>
      </c>
      <c r="AE35" s="33"/>
      <c r="AF35" s="33" t="s">
        <v>2062</v>
      </c>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c r="IA35" s="33"/>
      <c r="IB35" s="33"/>
      <c r="IC35" s="33"/>
      <c r="ID35" s="33"/>
      <c r="IE35" s="33"/>
      <c r="IF35" s="33"/>
      <c r="IG35" s="33"/>
      <c r="IH35" s="33"/>
      <c r="II35" s="33"/>
      <c r="IJ35" s="33"/>
      <c r="IK35" s="33"/>
      <c r="IL35" s="33"/>
      <c r="IM35" s="33"/>
      <c r="IN35" s="33"/>
      <c r="IO35" s="33"/>
      <c r="IP35" s="33"/>
      <c r="IQ35" s="33"/>
      <c r="IR35" s="33"/>
      <c r="IS35" s="33"/>
      <c r="IT35" s="33"/>
      <c r="IU35" s="33"/>
      <c r="IV35" s="33"/>
      <c r="IW35" s="33"/>
      <c r="IX35" s="33"/>
      <c r="IY35" s="33"/>
      <c r="IZ35" s="33"/>
      <c r="JA35" s="33"/>
      <c r="JB35" s="33"/>
      <c r="JC35" s="33"/>
      <c r="JD35" s="33"/>
      <c r="JE35" s="33"/>
      <c r="JF35" s="33"/>
      <c r="JG35" s="33"/>
      <c r="JH35" s="33" t="s">
        <v>50</v>
      </c>
      <c r="JI35" s="1"/>
      <c r="JJ35" s="1"/>
      <c r="JK35" s="1"/>
      <c r="JL35" s="1"/>
      <c r="JM35" s="1"/>
      <c r="JN35" s="1"/>
      <c r="JO35" s="1"/>
      <c r="JP35" s="1"/>
      <c r="JQ35" s="1"/>
      <c r="JR35" s="1"/>
      <c r="JS35" s="1"/>
      <c r="JT35" s="1"/>
      <c r="JU35" s="1"/>
      <c r="JV35" s="1"/>
      <c r="JW35" s="1"/>
      <c r="JX35" s="1"/>
      <c r="JY35" s="1"/>
      <c r="JZ35" s="1"/>
      <c r="KA35" s="1"/>
      <c r="KB35" s="1"/>
      <c r="KC35" s="1"/>
      <c r="KD35" s="3"/>
      <c r="KE35" s="2"/>
      <c r="KF35" s="1"/>
      <c r="KG35" s="1"/>
      <c r="KH35" s="1"/>
    </row>
    <row r="36" spans="2:294">
      <c r="E36" s="88" t="s">
        <v>524</v>
      </c>
      <c r="F36" s="79">
        <v>45087</v>
      </c>
      <c r="G36" s="33">
        <v>342982</v>
      </c>
      <c r="H36" s="33" t="s">
        <v>3175</v>
      </c>
      <c r="I36" s="33" t="s">
        <v>3181</v>
      </c>
      <c r="J36" s="33" t="s">
        <v>394</v>
      </c>
      <c r="K36" s="1"/>
      <c r="L36" s="1"/>
      <c r="M36" s="1"/>
      <c r="N36" s="1"/>
      <c r="O36" s="1"/>
      <c r="P36" s="1"/>
      <c r="Q36" s="1"/>
      <c r="R36" s="1"/>
      <c r="S36" s="1"/>
      <c r="T36" s="1"/>
      <c r="U36" s="1"/>
      <c r="V36" s="31"/>
      <c r="W36" s="31"/>
      <c r="X36" s="31"/>
      <c r="Y36" s="31"/>
      <c r="Z36" s="33"/>
      <c r="AA36" s="33"/>
      <c r="AB36" s="33"/>
      <c r="AC36" s="33"/>
      <c r="AD36" s="33" t="s">
        <v>2406</v>
      </c>
      <c r="AE36" s="33" t="s">
        <v>2541</v>
      </c>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c r="IW36" s="33"/>
      <c r="IX36" s="33"/>
      <c r="IY36" s="33"/>
      <c r="IZ36" s="33"/>
      <c r="JA36" s="33"/>
      <c r="JB36" s="33"/>
      <c r="JC36" s="33"/>
      <c r="JD36" s="33"/>
      <c r="JE36" s="33"/>
      <c r="JF36" s="33"/>
      <c r="JG36" s="33"/>
      <c r="JH36" s="33" t="s">
        <v>50</v>
      </c>
      <c r="JI36" s="1"/>
      <c r="JJ36" s="1"/>
      <c r="JK36" s="1"/>
      <c r="JL36" s="1"/>
      <c r="JM36" s="1"/>
      <c r="JN36" s="1"/>
      <c r="JO36" s="1"/>
      <c r="JP36" s="1"/>
      <c r="JQ36" s="1"/>
      <c r="JR36" s="1"/>
      <c r="JS36" s="1"/>
      <c r="JT36" s="1"/>
      <c r="JU36" s="1"/>
      <c r="JV36" s="1"/>
      <c r="JW36" s="1"/>
      <c r="JX36" s="1"/>
      <c r="JY36" s="1"/>
      <c r="JZ36" s="1"/>
      <c r="KA36" s="1"/>
      <c r="KB36" s="1"/>
      <c r="KC36" s="1"/>
      <c r="KD36" s="3"/>
      <c r="KE36" s="2"/>
      <c r="KF36" s="1"/>
      <c r="KG36" s="1"/>
      <c r="KH36" s="1"/>
    </row>
    <row r="37" spans="2:294">
      <c r="E37" s="88" t="s">
        <v>3039</v>
      </c>
      <c r="F37" s="79">
        <v>45087</v>
      </c>
      <c r="G37" s="33">
        <v>342814</v>
      </c>
      <c r="H37" s="33" t="s">
        <v>3182</v>
      </c>
      <c r="I37" s="33" t="s">
        <v>440</v>
      </c>
      <c r="J37" s="33" t="s">
        <v>394</v>
      </c>
      <c r="K37" s="1"/>
      <c r="L37" s="1"/>
      <c r="M37" s="1"/>
      <c r="N37" s="1"/>
      <c r="O37" s="1"/>
      <c r="P37" s="1"/>
      <c r="Q37" s="1"/>
      <c r="R37" s="1"/>
      <c r="S37" s="1"/>
      <c r="T37" s="1"/>
      <c r="U37" s="1"/>
      <c r="V37" s="31"/>
      <c r="W37" s="31"/>
      <c r="X37" s="31"/>
      <c r="Y37" s="31"/>
      <c r="Z37" s="33"/>
      <c r="AA37" s="33"/>
      <c r="AB37" s="33"/>
      <c r="AC37" s="33"/>
      <c r="AD37" s="33" t="s">
        <v>2406</v>
      </c>
      <c r="AE37" s="33"/>
      <c r="AF37" s="33" t="s">
        <v>2541</v>
      </c>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c r="IA37" s="33"/>
      <c r="IB37" s="33"/>
      <c r="IC37" s="33"/>
      <c r="ID37" s="33"/>
      <c r="IE37" s="33"/>
      <c r="IF37" s="33"/>
      <c r="IG37" s="33"/>
      <c r="IH37" s="33"/>
      <c r="II37" s="33"/>
      <c r="IJ37" s="33"/>
      <c r="IK37" s="33"/>
      <c r="IL37" s="33"/>
      <c r="IM37" s="33"/>
      <c r="IN37" s="33"/>
      <c r="IO37" s="33"/>
      <c r="IP37" s="33"/>
      <c r="IQ37" s="33"/>
      <c r="IR37" s="33"/>
      <c r="IS37" s="33"/>
      <c r="IT37" s="33"/>
      <c r="IU37" s="33"/>
      <c r="IV37" s="33"/>
      <c r="IW37" s="33"/>
      <c r="IX37" s="33"/>
      <c r="IY37" s="33"/>
      <c r="IZ37" s="33"/>
      <c r="JA37" s="33"/>
      <c r="JB37" s="33"/>
      <c r="JC37" s="33"/>
      <c r="JD37" s="33"/>
      <c r="JE37" s="33"/>
      <c r="JF37" s="33"/>
      <c r="JG37" s="33"/>
      <c r="JH37" s="33" t="s">
        <v>50</v>
      </c>
      <c r="JI37" s="1"/>
      <c r="JJ37" s="1"/>
      <c r="JK37" s="1"/>
      <c r="JL37" s="1"/>
      <c r="JM37" s="1"/>
      <c r="JN37" s="1"/>
      <c r="JO37" s="1"/>
      <c r="JP37" s="1"/>
      <c r="JQ37" s="1"/>
      <c r="JR37" s="1"/>
      <c r="JS37" s="1"/>
      <c r="JT37" s="1"/>
      <c r="JU37" s="1"/>
      <c r="JV37" s="1"/>
      <c r="JW37" s="1"/>
      <c r="JX37" s="1"/>
      <c r="JY37" s="1"/>
      <c r="JZ37" s="1"/>
      <c r="KA37" s="1"/>
      <c r="KB37" s="1"/>
      <c r="KC37" s="1"/>
      <c r="KD37" s="3"/>
      <c r="KE37" s="2"/>
      <c r="KF37" s="1"/>
      <c r="KG37" s="1"/>
      <c r="KH37" s="1"/>
    </row>
    <row r="38" spans="2:294">
      <c r="E38" s="88" t="s">
        <v>524</v>
      </c>
      <c r="F38" s="79">
        <v>45087</v>
      </c>
      <c r="G38" s="33">
        <v>342805</v>
      </c>
      <c r="H38" s="33" t="s">
        <v>3183</v>
      </c>
      <c r="I38" s="33" t="s">
        <v>440</v>
      </c>
      <c r="J38" s="33" t="s">
        <v>394</v>
      </c>
      <c r="K38" s="1"/>
      <c r="L38" s="1"/>
      <c r="M38" s="1"/>
      <c r="N38" s="1"/>
      <c r="O38" s="1"/>
      <c r="P38" s="1"/>
      <c r="Q38" s="1"/>
      <c r="R38" s="1"/>
      <c r="S38" s="1"/>
      <c r="T38" s="1"/>
      <c r="U38" s="1"/>
      <c r="V38" s="31"/>
      <c r="W38" s="31"/>
      <c r="X38" s="31"/>
      <c r="Y38" s="31"/>
      <c r="Z38" s="31"/>
      <c r="AA38" s="31"/>
      <c r="AB38" s="33"/>
      <c r="AC38" s="33"/>
      <c r="AD38" s="33" t="s">
        <v>1410</v>
      </c>
      <c r="AE38" s="33"/>
      <c r="AF38" s="33" t="s">
        <v>2987</v>
      </c>
      <c r="AG38" s="33" t="s">
        <v>1466</v>
      </c>
      <c r="AH38" s="33"/>
      <c r="AI38" s="33" t="s">
        <v>50</v>
      </c>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t="s">
        <v>50</v>
      </c>
      <c r="JI38" s="1"/>
      <c r="JJ38" s="1"/>
      <c r="JK38" s="1"/>
      <c r="JL38" s="1"/>
      <c r="JM38" s="1"/>
      <c r="JN38" s="1"/>
      <c r="JO38" s="1"/>
      <c r="JP38" s="1"/>
      <c r="JQ38" s="1"/>
      <c r="JR38" s="1"/>
      <c r="JS38" s="1"/>
      <c r="JT38" s="1"/>
      <c r="JU38" s="1"/>
      <c r="JV38" s="1"/>
      <c r="JW38" s="1"/>
      <c r="JX38" s="1"/>
      <c r="JY38" s="1"/>
      <c r="JZ38" s="1"/>
      <c r="KA38" s="1"/>
      <c r="KB38" s="1"/>
      <c r="KC38" s="1"/>
      <c r="KD38" s="3"/>
      <c r="KE38" s="2"/>
      <c r="KF38" s="1"/>
      <c r="KG38" s="1"/>
      <c r="KH38" s="1"/>
    </row>
    <row r="39" spans="2:294">
      <c r="E39" s="88" t="s">
        <v>245</v>
      </c>
      <c r="F39" s="79">
        <v>45088</v>
      </c>
      <c r="G39" s="33">
        <v>343678</v>
      </c>
      <c r="H39" s="33" t="s">
        <v>2850</v>
      </c>
      <c r="I39" s="33" t="s">
        <v>756</v>
      </c>
      <c r="J39" s="33" t="s">
        <v>394</v>
      </c>
      <c r="K39" s="1"/>
      <c r="L39" s="1"/>
      <c r="M39" s="1"/>
      <c r="N39" s="1"/>
      <c r="O39" s="1"/>
      <c r="P39" s="1"/>
      <c r="Q39" s="1"/>
      <c r="R39" s="1"/>
      <c r="S39" s="1"/>
      <c r="T39" s="1"/>
      <c r="U39" s="1"/>
      <c r="V39" s="1"/>
      <c r="W39" s="1"/>
      <c r="X39" s="1"/>
      <c r="Y39" s="1"/>
      <c r="Z39" s="33"/>
      <c r="AA39" s="33"/>
      <c r="AB39" s="33"/>
      <c r="AC39" s="33"/>
      <c r="AD39" s="33"/>
      <c r="AE39" s="33" t="s">
        <v>1466</v>
      </c>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t="s">
        <v>50</v>
      </c>
      <c r="JI39" s="1"/>
      <c r="JJ39" s="1"/>
      <c r="JK39" s="1"/>
      <c r="JL39" s="1"/>
      <c r="JM39" s="1"/>
      <c r="JN39" s="1"/>
      <c r="JO39" s="1"/>
      <c r="JP39" s="1"/>
      <c r="JQ39" s="1"/>
      <c r="JR39" s="1"/>
      <c r="JS39" s="1"/>
      <c r="JT39" s="1"/>
      <c r="JU39" s="1"/>
      <c r="JV39" s="1"/>
      <c r="JW39" s="1"/>
      <c r="JX39" s="1"/>
      <c r="JY39" s="1"/>
      <c r="JZ39" s="1"/>
      <c r="KA39" s="1"/>
      <c r="KB39" s="1"/>
      <c r="KC39" s="1"/>
      <c r="KD39" s="3"/>
      <c r="KE39" s="1"/>
      <c r="KF39" s="1"/>
      <c r="KG39" s="1"/>
      <c r="KH39" s="1"/>
    </row>
    <row r="40" spans="2:294" ht="30">
      <c r="E40" s="88" t="s">
        <v>3185</v>
      </c>
      <c r="F40" s="79">
        <v>45086</v>
      </c>
      <c r="G40" s="33">
        <v>342981</v>
      </c>
      <c r="H40" s="33" t="s">
        <v>3184</v>
      </c>
      <c r="I40" s="33" t="s">
        <v>1816</v>
      </c>
      <c r="J40" s="33" t="s">
        <v>394</v>
      </c>
      <c r="K40" s="1"/>
      <c r="L40" s="1"/>
      <c r="M40" s="1"/>
      <c r="N40" s="1"/>
      <c r="O40" s="1"/>
      <c r="P40" s="1"/>
      <c r="Q40" s="1"/>
      <c r="R40" s="1"/>
      <c r="S40" s="1"/>
      <c r="T40" s="1"/>
      <c r="U40" s="1"/>
      <c r="V40" s="1"/>
      <c r="W40" s="1"/>
      <c r="X40" s="1"/>
      <c r="Y40" s="1"/>
      <c r="Z40" s="33"/>
      <c r="AA40" s="33"/>
      <c r="AB40" s="33"/>
      <c r="AC40" s="33"/>
      <c r="AD40" s="33"/>
      <c r="AE40" s="33" t="s">
        <v>1466</v>
      </c>
      <c r="AF40" s="34" t="s">
        <v>3190</v>
      </c>
      <c r="AG40" s="34" t="s">
        <v>1466</v>
      </c>
      <c r="AH40" s="34"/>
      <c r="AI40" s="34" t="s">
        <v>2062</v>
      </c>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3" t="s">
        <v>50</v>
      </c>
      <c r="JI40" s="1"/>
      <c r="JJ40" s="1"/>
      <c r="JK40" s="1"/>
      <c r="JL40" s="1"/>
      <c r="JM40" s="1"/>
      <c r="JN40" s="1"/>
      <c r="JO40" s="1"/>
      <c r="JP40" s="1"/>
      <c r="JQ40" s="1"/>
      <c r="JR40" s="1"/>
      <c r="JS40" s="1"/>
      <c r="JT40" s="1"/>
      <c r="JU40" s="1"/>
      <c r="JV40" s="1"/>
      <c r="JW40" s="1"/>
      <c r="JX40" s="1"/>
      <c r="JY40" s="1"/>
      <c r="JZ40" s="1"/>
      <c r="KA40" s="1"/>
      <c r="KB40" s="1"/>
      <c r="KC40" s="1"/>
      <c r="KD40" s="3"/>
      <c r="KE40" s="1"/>
      <c r="KF40" s="1"/>
      <c r="KG40" s="1"/>
      <c r="KH40" s="1"/>
    </row>
    <row r="41" spans="2:294">
      <c r="E41" s="88" t="s">
        <v>245</v>
      </c>
      <c r="F41" s="79">
        <v>45090</v>
      </c>
      <c r="G41" s="33">
        <v>344016</v>
      </c>
      <c r="H41" s="33" t="s">
        <v>3082</v>
      </c>
      <c r="I41" s="33" t="s">
        <v>3187</v>
      </c>
      <c r="J41" s="33" t="s">
        <v>394</v>
      </c>
      <c r="K41" s="1"/>
      <c r="L41" s="1"/>
      <c r="M41" s="1"/>
      <c r="N41" s="1"/>
      <c r="O41" s="1"/>
      <c r="P41" s="1"/>
      <c r="Q41" s="1"/>
      <c r="R41" s="1"/>
      <c r="S41" s="1"/>
      <c r="T41" s="1"/>
      <c r="U41" s="1"/>
      <c r="V41" s="1"/>
      <c r="W41" s="1"/>
      <c r="X41" s="1"/>
      <c r="Y41" s="1"/>
      <c r="Z41" s="31"/>
      <c r="AA41" s="31"/>
      <c r="AB41" s="33"/>
      <c r="AC41" s="33"/>
      <c r="AD41" s="33"/>
      <c r="AE41" s="33"/>
      <c r="AF41" s="33" t="s">
        <v>3188</v>
      </c>
      <c r="AG41" s="368" t="s">
        <v>2819</v>
      </c>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t="s">
        <v>49</v>
      </c>
      <c r="JI41" s="1"/>
      <c r="JJ41" s="1"/>
      <c r="JK41" s="1"/>
      <c r="JL41" s="1"/>
      <c r="JM41" s="1"/>
      <c r="JN41" s="1"/>
      <c r="JO41" s="1"/>
      <c r="JP41" s="1"/>
      <c r="JQ41" s="1"/>
      <c r="JR41" s="1"/>
      <c r="JS41" s="1"/>
      <c r="JT41" s="1"/>
      <c r="JU41" s="1"/>
      <c r="JV41" s="1"/>
      <c r="JW41" s="1"/>
      <c r="JX41" s="1"/>
      <c r="JY41" s="1"/>
      <c r="JZ41" s="1"/>
      <c r="KA41" s="1"/>
      <c r="KB41" s="1"/>
      <c r="KC41" s="1"/>
      <c r="KD41" s="3"/>
      <c r="KE41" s="1"/>
      <c r="KF41" s="1"/>
      <c r="KG41" s="1"/>
      <c r="KH41" s="1"/>
    </row>
    <row r="42" spans="2:294">
      <c r="E42" s="88" t="s">
        <v>524</v>
      </c>
      <c r="F42" s="157">
        <v>45090</v>
      </c>
      <c r="G42" s="111">
        <v>344475</v>
      </c>
      <c r="H42" s="111" t="s">
        <v>3182</v>
      </c>
      <c r="I42" s="111" t="s">
        <v>440</v>
      </c>
      <c r="J42" s="111" t="s">
        <v>394</v>
      </c>
      <c r="K42" s="29"/>
      <c r="L42" s="29"/>
      <c r="M42" s="29"/>
      <c r="N42" s="29"/>
      <c r="O42" s="29"/>
      <c r="P42" s="29"/>
      <c r="Q42" s="29"/>
      <c r="R42" s="29"/>
      <c r="S42" s="29"/>
      <c r="T42" s="29"/>
      <c r="U42" s="29"/>
      <c r="V42" s="29"/>
      <c r="W42" s="29"/>
      <c r="X42" s="29"/>
      <c r="Y42" s="29"/>
      <c r="Z42" s="69"/>
      <c r="AA42" s="69"/>
      <c r="AB42" s="111"/>
      <c r="AC42" s="111"/>
      <c r="AD42" s="111"/>
      <c r="AE42" s="111"/>
      <c r="AF42" s="111" t="s">
        <v>1410</v>
      </c>
      <c r="AG42" s="111" t="s">
        <v>1466</v>
      </c>
      <c r="AH42" s="111"/>
      <c r="AI42" s="111" t="s">
        <v>366</v>
      </c>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c r="CT42" s="111"/>
      <c r="CU42" s="111"/>
      <c r="CV42" s="111"/>
      <c r="CW42" s="111"/>
      <c r="CX42" s="111"/>
      <c r="CY42" s="111"/>
      <c r="CZ42" s="111"/>
      <c r="DA42" s="111"/>
      <c r="DB42" s="111"/>
      <c r="DC42" s="111"/>
      <c r="DD42" s="111"/>
      <c r="DE42" s="111"/>
      <c r="DF42" s="111"/>
      <c r="DG42" s="111"/>
      <c r="DH42" s="111"/>
      <c r="DI42" s="111"/>
      <c r="DJ42" s="111"/>
      <c r="DK42" s="111"/>
      <c r="DL42" s="111"/>
      <c r="DM42" s="111"/>
      <c r="DN42" s="111"/>
      <c r="DO42" s="111"/>
      <c r="DP42" s="111"/>
      <c r="DQ42" s="111"/>
      <c r="DR42" s="111"/>
      <c r="DS42" s="111"/>
      <c r="DT42" s="111"/>
      <c r="DU42" s="111"/>
      <c r="DV42" s="111"/>
      <c r="DW42" s="111"/>
      <c r="DX42" s="111"/>
      <c r="DY42" s="111"/>
      <c r="DZ42" s="111"/>
      <c r="EA42" s="111"/>
      <c r="EB42" s="111"/>
      <c r="EC42" s="111"/>
      <c r="ED42" s="111"/>
      <c r="EE42" s="111"/>
      <c r="EF42" s="111"/>
      <c r="EG42" s="111"/>
      <c r="EH42" s="111"/>
      <c r="EI42" s="111"/>
      <c r="EJ42" s="111"/>
      <c r="EK42" s="111"/>
      <c r="EL42" s="111"/>
      <c r="EM42" s="111"/>
      <c r="EN42" s="111"/>
      <c r="EO42" s="111"/>
      <c r="EP42" s="111"/>
      <c r="EQ42" s="111"/>
      <c r="ER42" s="111"/>
      <c r="ES42" s="111"/>
      <c r="ET42" s="111"/>
      <c r="EU42" s="111"/>
      <c r="EV42" s="111"/>
      <c r="EW42" s="111"/>
      <c r="EX42" s="111"/>
      <c r="EY42" s="111"/>
      <c r="EZ42" s="111"/>
      <c r="FA42" s="111"/>
      <c r="FB42" s="111"/>
      <c r="FC42" s="111"/>
      <c r="FD42" s="111"/>
      <c r="FE42" s="111"/>
      <c r="FF42" s="111"/>
      <c r="FG42" s="111"/>
      <c r="FH42" s="111"/>
      <c r="FI42" s="111"/>
      <c r="FJ42" s="111"/>
      <c r="FK42" s="111"/>
      <c r="FL42" s="111"/>
      <c r="FM42" s="111"/>
      <c r="FN42" s="111"/>
      <c r="FO42" s="111"/>
      <c r="FP42" s="111"/>
      <c r="FQ42" s="111"/>
      <c r="FR42" s="111"/>
      <c r="FS42" s="111"/>
      <c r="FT42" s="111"/>
      <c r="FU42" s="111"/>
      <c r="FV42" s="111"/>
      <c r="FW42" s="111"/>
      <c r="FX42" s="111"/>
      <c r="FY42" s="111"/>
      <c r="FZ42" s="111"/>
      <c r="GA42" s="111"/>
      <c r="GB42" s="111"/>
      <c r="GC42" s="111"/>
      <c r="GD42" s="111"/>
      <c r="GE42" s="111"/>
      <c r="GF42" s="111"/>
      <c r="GG42" s="111"/>
      <c r="GH42" s="111"/>
      <c r="GI42" s="111"/>
      <c r="GJ42" s="111"/>
      <c r="GK42" s="111"/>
      <c r="GL42" s="111"/>
      <c r="GM42" s="111"/>
      <c r="GN42" s="111"/>
      <c r="GO42" s="111"/>
      <c r="GP42" s="111"/>
      <c r="GQ42" s="111"/>
      <c r="GR42" s="111"/>
      <c r="GS42" s="111"/>
      <c r="GT42" s="111"/>
      <c r="GU42" s="111"/>
      <c r="GV42" s="111"/>
      <c r="GW42" s="111"/>
      <c r="GX42" s="111"/>
      <c r="GY42" s="111"/>
      <c r="GZ42" s="111"/>
      <c r="HA42" s="111"/>
      <c r="HB42" s="111"/>
      <c r="HC42" s="111"/>
      <c r="HD42" s="111"/>
      <c r="HE42" s="111"/>
      <c r="HF42" s="111"/>
      <c r="HG42" s="111"/>
      <c r="HH42" s="111"/>
      <c r="HI42" s="111"/>
      <c r="HJ42" s="111"/>
      <c r="HK42" s="111"/>
      <c r="HL42" s="111"/>
      <c r="HM42" s="111"/>
      <c r="HN42" s="111"/>
      <c r="HO42" s="111"/>
      <c r="HP42" s="111"/>
      <c r="HQ42" s="111"/>
      <c r="HR42" s="111"/>
      <c r="HS42" s="111"/>
      <c r="HT42" s="111"/>
      <c r="HU42" s="111"/>
      <c r="HV42" s="111"/>
      <c r="HW42" s="111"/>
      <c r="HX42" s="111"/>
      <c r="HY42" s="111"/>
      <c r="HZ42" s="111"/>
      <c r="IA42" s="111"/>
      <c r="IB42" s="111"/>
      <c r="IC42" s="111"/>
      <c r="ID42" s="111"/>
      <c r="IE42" s="111"/>
      <c r="IF42" s="111"/>
      <c r="IG42" s="111"/>
      <c r="IH42" s="111"/>
      <c r="II42" s="111"/>
      <c r="IJ42" s="111"/>
      <c r="IK42" s="111"/>
      <c r="IL42" s="111"/>
      <c r="IM42" s="111"/>
      <c r="IN42" s="111"/>
      <c r="IO42" s="111"/>
      <c r="IP42" s="111"/>
      <c r="IQ42" s="111"/>
      <c r="IR42" s="111"/>
      <c r="IS42" s="111"/>
      <c r="IT42" s="111"/>
      <c r="IU42" s="111"/>
      <c r="IV42" s="111"/>
      <c r="IW42" s="111"/>
      <c r="IX42" s="111"/>
      <c r="IY42" s="111"/>
      <c r="IZ42" s="111"/>
      <c r="JA42" s="111"/>
      <c r="JB42" s="111"/>
      <c r="JC42" s="111"/>
      <c r="JD42" s="111"/>
      <c r="JE42" s="111"/>
      <c r="JF42" s="111"/>
      <c r="JG42" s="111"/>
      <c r="JH42" s="111" t="s">
        <v>50</v>
      </c>
      <c r="JI42" s="29"/>
      <c r="JJ42" s="29"/>
      <c r="JK42" s="29"/>
      <c r="JL42" s="29"/>
      <c r="JM42" s="29"/>
      <c r="JN42" s="29"/>
      <c r="JO42" s="29"/>
      <c r="JP42" s="29"/>
      <c r="JQ42" s="29"/>
      <c r="JR42" s="29"/>
      <c r="JS42" s="29"/>
      <c r="JT42" s="29"/>
      <c r="JU42" s="29"/>
      <c r="JV42" s="29"/>
      <c r="JW42" s="29"/>
      <c r="JX42" s="29"/>
      <c r="JY42" s="29"/>
      <c r="JZ42" s="29"/>
      <c r="KA42" s="29"/>
      <c r="KB42" s="29"/>
      <c r="KC42" s="29"/>
      <c r="KD42" s="3"/>
      <c r="KE42" s="2"/>
    </row>
    <row r="43" spans="2:294" ht="60">
      <c r="D43" s="67"/>
      <c r="E43" s="88" t="s">
        <v>124</v>
      </c>
      <c r="F43" s="79">
        <v>45091</v>
      </c>
      <c r="G43" s="33">
        <v>344809</v>
      </c>
      <c r="H43" s="33" t="s">
        <v>3192</v>
      </c>
      <c r="I43" s="33" t="s">
        <v>3193</v>
      </c>
      <c r="J43" s="111" t="s">
        <v>394</v>
      </c>
      <c r="K43" s="1"/>
      <c r="L43" s="1"/>
      <c r="M43" s="1"/>
      <c r="N43" s="1"/>
      <c r="O43" s="1"/>
      <c r="P43" s="1"/>
      <c r="Q43" s="1"/>
      <c r="R43" s="1"/>
      <c r="S43" s="1"/>
      <c r="T43" s="1"/>
      <c r="U43" s="1"/>
      <c r="V43" s="1"/>
      <c r="W43" s="1"/>
      <c r="X43" s="1"/>
      <c r="Y43" s="1"/>
      <c r="Z43" s="1"/>
      <c r="AA43" s="1"/>
      <c r="AB43" s="33"/>
      <c r="AC43" s="33"/>
      <c r="AD43" s="33"/>
      <c r="AE43" s="33"/>
      <c r="AF43" s="33"/>
      <c r="AG43" s="33" t="s">
        <v>1466</v>
      </c>
      <c r="AH43" s="33" t="s">
        <v>1410</v>
      </c>
      <c r="AI43" s="33"/>
      <c r="AJ43" s="33"/>
      <c r="AK43" s="34" t="s">
        <v>3197</v>
      </c>
      <c r="AL43" s="34"/>
      <c r="AM43" s="135"/>
      <c r="AN43" s="135"/>
      <c r="AO43" s="135"/>
      <c r="AP43" s="135"/>
      <c r="AQ43" s="135"/>
      <c r="AR43" s="135"/>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c r="CX43" s="135"/>
      <c r="CY43" s="135"/>
      <c r="CZ43" s="135"/>
      <c r="DA43" s="135"/>
      <c r="DB43" s="135"/>
      <c r="DC43" s="135"/>
      <c r="DD43" s="135"/>
      <c r="DE43" s="135"/>
      <c r="DF43" s="135"/>
      <c r="DG43" s="135"/>
      <c r="DH43" s="135"/>
      <c r="DI43" s="135"/>
      <c r="DJ43" s="135"/>
      <c r="DK43" s="135"/>
      <c r="DL43" s="135"/>
      <c r="DM43" s="135"/>
      <c r="DN43" s="135"/>
      <c r="DO43" s="135"/>
      <c r="DP43" s="135"/>
      <c r="DQ43" s="135"/>
      <c r="DR43" s="135"/>
      <c r="DS43" s="135"/>
      <c r="DT43" s="135"/>
      <c r="DU43" s="135"/>
      <c r="DV43" s="135"/>
      <c r="DW43" s="135"/>
      <c r="DX43" s="135"/>
      <c r="DY43" s="135"/>
      <c r="DZ43" s="135"/>
      <c r="EA43" s="135"/>
      <c r="EB43" s="135"/>
      <c r="EC43" s="135"/>
      <c r="ED43" s="135"/>
      <c r="EE43" s="135"/>
      <c r="EF43" s="135"/>
      <c r="EG43" s="135"/>
      <c r="EH43" s="135"/>
      <c r="EI43" s="135"/>
      <c r="EJ43" s="135"/>
      <c r="EK43" s="135"/>
      <c r="EL43" s="135"/>
      <c r="EM43" s="135"/>
      <c r="EN43" s="135"/>
      <c r="EO43" s="135"/>
      <c r="EP43" s="135"/>
      <c r="EQ43" s="135"/>
      <c r="ER43" s="135"/>
      <c r="ES43" s="135"/>
      <c r="ET43" s="135"/>
      <c r="EU43" s="135"/>
      <c r="EV43" s="135"/>
      <c r="EW43" s="135"/>
      <c r="EX43" s="135"/>
      <c r="EY43" s="135"/>
      <c r="EZ43" s="135"/>
      <c r="FA43" s="135"/>
      <c r="FB43" s="135"/>
      <c r="FC43" s="135"/>
      <c r="FD43" s="135"/>
      <c r="FE43" s="135"/>
      <c r="FF43" s="135"/>
      <c r="FG43" s="135"/>
      <c r="FH43" s="135"/>
      <c r="FI43" s="135"/>
      <c r="FJ43" s="135"/>
      <c r="FK43" s="135"/>
      <c r="FL43" s="135"/>
      <c r="FM43" s="135"/>
      <c r="FN43" s="135"/>
      <c r="FO43" s="135"/>
      <c r="FP43" s="135"/>
      <c r="FQ43" s="135"/>
      <c r="FR43" s="135"/>
      <c r="FS43" s="135"/>
      <c r="FT43" s="135"/>
      <c r="FU43" s="135"/>
      <c r="FV43" s="135"/>
      <c r="FW43" s="135"/>
      <c r="FX43" s="135"/>
      <c r="FY43" s="135"/>
      <c r="FZ43" s="135"/>
      <c r="GA43" s="135"/>
      <c r="GB43" s="135"/>
      <c r="GC43" s="135"/>
      <c r="GD43" s="135"/>
      <c r="GE43" s="135"/>
      <c r="GF43" s="135"/>
      <c r="GG43" s="135"/>
      <c r="GH43" s="135"/>
      <c r="GI43" s="135"/>
      <c r="GJ43" s="135"/>
      <c r="GK43" s="135"/>
      <c r="GL43" s="135"/>
      <c r="GM43" s="135"/>
      <c r="GN43" s="135"/>
      <c r="GO43" s="135"/>
      <c r="GP43" s="135"/>
      <c r="GQ43" s="135"/>
      <c r="GR43" s="135"/>
      <c r="GS43" s="135"/>
      <c r="GT43" s="135"/>
      <c r="GU43" s="135"/>
      <c r="GV43" s="135"/>
      <c r="GW43" s="135"/>
      <c r="GX43" s="135"/>
      <c r="GY43" s="135"/>
      <c r="GZ43" s="135"/>
      <c r="HA43" s="135"/>
      <c r="HB43" s="135"/>
      <c r="HC43" s="135"/>
      <c r="HD43" s="135"/>
      <c r="HE43" s="135"/>
      <c r="HF43" s="135"/>
      <c r="HG43" s="135"/>
      <c r="HH43" s="135"/>
      <c r="HI43" s="135"/>
      <c r="HJ43" s="135"/>
      <c r="HK43" s="135"/>
      <c r="HL43" s="135"/>
      <c r="HM43" s="135"/>
      <c r="HN43" s="135"/>
      <c r="HO43" s="135"/>
      <c r="HP43" s="135"/>
      <c r="HQ43" s="135"/>
      <c r="HR43" s="135"/>
      <c r="HS43" s="135"/>
      <c r="HT43" s="135"/>
      <c r="HU43" s="135"/>
      <c r="HV43" s="135"/>
      <c r="HW43" s="135"/>
      <c r="HX43" s="135"/>
      <c r="HY43" s="135"/>
      <c r="HZ43" s="135"/>
      <c r="IA43" s="135"/>
      <c r="IB43" s="135"/>
      <c r="IC43" s="135"/>
      <c r="ID43" s="135"/>
      <c r="IE43" s="135"/>
      <c r="IF43" s="135"/>
      <c r="IG43" s="135"/>
      <c r="IH43" s="135"/>
      <c r="II43" s="135"/>
      <c r="IJ43" s="135"/>
      <c r="IK43" s="135"/>
      <c r="IL43" s="135"/>
      <c r="IM43" s="135"/>
      <c r="IN43" s="135"/>
      <c r="IO43" s="135"/>
      <c r="IP43" s="135"/>
      <c r="IQ43" s="135"/>
      <c r="IR43" s="135"/>
      <c r="IS43" s="135"/>
      <c r="IT43" s="135"/>
      <c r="IU43" s="135"/>
      <c r="IV43" s="135"/>
      <c r="IW43" s="135"/>
      <c r="IX43" s="135"/>
      <c r="IY43" s="135"/>
      <c r="IZ43" s="135"/>
      <c r="JA43" s="135"/>
      <c r="JB43" s="135"/>
      <c r="JC43" s="135"/>
      <c r="JD43" s="135"/>
      <c r="JE43" s="135"/>
      <c r="JF43" s="135"/>
      <c r="JG43" s="135"/>
      <c r="JH43" s="111" t="s">
        <v>50</v>
      </c>
      <c r="JI43" s="1"/>
      <c r="JJ43" s="1"/>
      <c r="JK43" s="1"/>
      <c r="JL43" s="1"/>
      <c r="JM43" s="1"/>
      <c r="JN43" s="1"/>
      <c r="JO43" s="1"/>
      <c r="JP43" s="1"/>
      <c r="JQ43" s="1"/>
      <c r="JR43" s="1"/>
      <c r="JS43" s="1"/>
      <c r="JT43" s="1"/>
      <c r="JU43" s="1"/>
      <c r="JV43" s="1"/>
      <c r="JW43" s="1"/>
      <c r="JX43" s="10"/>
      <c r="JY43" s="10"/>
      <c r="JZ43" s="10"/>
      <c r="KA43" s="10"/>
      <c r="KB43" s="10"/>
      <c r="KC43" s="10"/>
      <c r="KD43" s="3"/>
      <c r="KE43" s="1"/>
    </row>
    <row r="44" spans="2:294">
      <c r="E44" s="88" t="s">
        <v>524</v>
      </c>
      <c r="F44" s="79">
        <v>45093</v>
      </c>
      <c r="G44" s="33">
        <v>345396</v>
      </c>
      <c r="H44" s="33" t="s">
        <v>3180</v>
      </c>
      <c r="I44" s="33" t="s">
        <v>641</v>
      </c>
      <c r="J44" s="33" t="s">
        <v>394</v>
      </c>
      <c r="K44" s="1"/>
      <c r="L44" s="1"/>
      <c r="M44" s="1"/>
      <c r="N44" s="1"/>
      <c r="O44" s="1"/>
      <c r="P44" s="1"/>
      <c r="Q44" s="1"/>
      <c r="R44" s="1"/>
      <c r="S44" s="1"/>
      <c r="T44" s="1"/>
      <c r="U44" s="1"/>
      <c r="V44" s="1"/>
      <c r="W44" s="1"/>
      <c r="X44" s="1"/>
      <c r="Y44" s="1"/>
      <c r="Z44" s="1"/>
      <c r="AA44" s="1"/>
      <c r="AB44" s="1"/>
      <c r="AC44" s="1"/>
      <c r="AD44" s="1"/>
      <c r="AE44" s="33"/>
      <c r="AF44" s="33"/>
      <c r="AG44" s="33"/>
      <c r="AH44" s="33"/>
      <c r="AI44" s="33" t="s">
        <v>2406</v>
      </c>
      <c r="AJ44" s="33" t="s">
        <v>3195</v>
      </c>
      <c r="AK44" s="33"/>
      <c r="AL44" s="33"/>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V44" s="111"/>
      <c r="CW44" s="111"/>
      <c r="CX44" s="111"/>
      <c r="CY44" s="111"/>
      <c r="CZ44" s="111"/>
      <c r="DA44" s="111"/>
      <c r="DB44" s="111"/>
      <c r="DC44" s="111"/>
      <c r="DD44" s="111"/>
      <c r="DE44" s="111"/>
      <c r="DF44" s="111"/>
      <c r="DG44" s="111"/>
      <c r="DH44" s="111"/>
      <c r="DI44" s="111"/>
      <c r="DJ44" s="111"/>
      <c r="DK44" s="111"/>
      <c r="DL44" s="111"/>
      <c r="DM44" s="111"/>
      <c r="DN44" s="111"/>
      <c r="DO44" s="111"/>
      <c r="DP44" s="111"/>
      <c r="DQ44" s="111"/>
      <c r="DR44" s="111"/>
      <c r="DS44" s="111"/>
      <c r="DT44" s="111"/>
      <c r="DU44" s="111"/>
      <c r="DV44" s="111"/>
      <c r="DW44" s="111"/>
      <c r="DX44" s="111"/>
      <c r="DY44" s="111"/>
      <c r="DZ44" s="111"/>
      <c r="EA44" s="111"/>
      <c r="EB44" s="111"/>
      <c r="EC44" s="111"/>
      <c r="ED44" s="111"/>
      <c r="EE44" s="111"/>
      <c r="EF44" s="111"/>
      <c r="EG44" s="111"/>
      <c r="EH44" s="111"/>
      <c r="EI44" s="111"/>
      <c r="EJ44" s="111"/>
      <c r="EK44" s="111"/>
      <c r="EL44" s="111"/>
      <c r="EM44" s="111"/>
      <c r="EN44" s="111"/>
      <c r="EO44" s="111"/>
      <c r="EP44" s="111"/>
      <c r="EQ44" s="111"/>
      <c r="ER44" s="111"/>
      <c r="ES44" s="111"/>
      <c r="ET44" s="111"/>
      <c r="EU44" s="111"/>
      <c r="EV44" s="111"/>
      <c r="EW44" s="111"/>
      <c r="EX44" s="111"/>
      <c r="EY44" s="111"/>
      <c r="EZ44" s="111"/>
      <c r="FA44" s="111"/>
      <c r="FB44" s="111"/>
      <c r="FC44" s="111"/>
      <c r="FD44" s="111"/>
      <c r="FE44" s="111"/>
      <c r="FF44" s="111"/>
      <c r="FG44" s="111"/>
      <c r="FH44" s="111"/>
      <c r="FI44" s="111"/>
      <c r="FJ44" s="111"/>
      <c r="FK44" s="111"/>
      <c r="FL44" s="111"/>
      <c r="FM44" s="111"/>
      <c r="FN44" s="111"/>
      <c r="FO44" s="111"/>
      <c r="FP44" s="111"/>
      <c r="FQ44" s="111"/>
      <c r="FR44" s="111"/>
      <c r="FS44" s="111"/>
      <c r="FT44" s="111"/>
      <c r="FU44" s="111"/>
      <c r="FV44" s="111"/>
      <c r="FW44" s="111"/>
      <c r="FX44" s="111"/>
      <c r="FY44" s="111"/>
      <c r="FZ44" s="111"/>
      <c r="GA44" s="111"/>
      <c r="GB44" s="111"/>
      <c r="GC44" s="111"/>
      <c r="GD44" s="111"/>
      <c r="GE44" s="111"/>
      <c r="GF44" s="111"/>
      <c r="GG44" s="111"/>
      <c r="GH44" s="111"/>
      <c r="GI44" s="111"/>
      <c r="GJ44" s="111"/>
      <c r="GK44" s="111"/>
      <c r="GL44" s="111"/>
      <c r="GM44" s="111"/>
      <c r="GN44" s="111"/>
      <c r="GO44" s="111"/>
      <c r="GP44" s="111"/>
      <c r="GQ44" s="111"/>
      <c r="GR44" s="111"/>
      <c r="GS44" s="111"/>
      <c r="GT44" s="111"/>
      <c r="GU44" s="111"/>
      <c r="GV44" s="111"/>
      <c r="GW44" s="111"/>
      <c r="GX44" s="111"/>
      <c r="GY44" s="111"/>
      <c r="GZ44" s="111"/>
      <c r="HA44" s="111"/>
      <c r="HB44" s="111"/>
      <c r="HC44" s="111"/>
      <c r="HD44" s="111"/>
      <c r="HE44" s="111"/>
      <c r="HF44" s="111"/>
      <c r="HG44" s="111"/>
      <c r="HH44" s="111"/>
      <c r="HI44" s="111"/>
      <c r="HJ44" s="111"/>
      <c r="HK44" s="111"/>
      <c r="HL44" s="111"/>
      <c r="HM44" s="111"/>
      <c r="HN44" s="111"/>
      <c r="HO44" s="111"/>
      <c r="HP44" s="111"/>
      <c r="HQ44" s="111"/>
      <c r="HR44" s="111"/>
      <c r="HS44" s="111"/>
      <c r="HT44" s="111"/>
      <c r="HU44" s="111"/>
      <c r="HV44" s="111"/>
      <c r="HW44" s="111"/>
      <c r="HX44" s="111"/>
      <c r="HY44" s="111"/>
      <c r="HZ44" s="111"/>
      <c r="IA44" s="111"/>
      <c r="IB44" s="111"/>
      <c r="IC44" s="111"/>
      <c r="ID44" s="111"/>
      <c r="IE44" s="111"/>
      <c r="IF44" s="111"/>
      <c r="IG44" s="111"/>
      <c r="IH44" s="111"/>
      <c r="II44" s="111"/>
      <c r="IJ44" s="111"/>
      <c r="IK44" s="111"/>
      <c r="IL44" s="111"/>
      <c r="IM44" s="111"/>
      <c r="IN44" s="111"/>
      <c r="IO44" s="111"/>
      <c r="IP44" s="111"/>
      <c r="IQ44" s="111"/>
      <c r="IR44" s="111"/>
      <c r="IS44" s="111"/>
      <c r="IT44" s="111"/>
      <c r="IU44" s="111"/>
      <c r="IV44" s="111"/>
      <c r="IW44" s="111"/>
      <c r="IX44" s="111"/>
      <c r="IY44" s="111"/>
      <c r="IZ44" s="111"/>
      <c r="JA44" s="111"/>
      <c r="JB44" s="111"/>
      <c r="JC44" s="111"/>
      <c r="JD44" s="111"/>
      <c r="JE44" s="111"/>
      <c r="JF44" s="111"/>
      <c r="JG44" s="111"/>
      <c r="JH44" s="111" t="s">
        <v>50</v>
      </c>
      <c r="JI44" s="1"/>
      <c r="JJ44" s="1"/>
      <c r="JK44" s="1"/>
      <c r="JL44" s="1"/>
      <c r="JM44" s="1"/>
      <c r="JN44" s="1"/>
      <c r="JO44" s="1"/>
      <c r="JP44" s="1"/>
      <c r="JQ44" s="1"/>
      <c r="JR44" s="1"/>
      <c r="JS44" s="1"/>
      <c r="JT44" s="1"/>
      <c r="JU44" s="1"/>
      <c r="JV44" s="1"/>
      <c r="JW44" s="1"/>
      <c r="JX44" s="1"/>
      <c r="JY44" s="1"/>
      <c r="JZ44" s="1"/>
      <c r="KA44" s="1"/>
      <c r="KB44" s="1"/>
      <c r="KC44" s="1"/>
      <c r="KD44" s="3"/>
      <c r="KE44" s="1"/>
    </row>
    <row r="45" spans="2:294" ht="30">
      <c r="B45" s="1"/>
      <c r="C45" s="1"/>
      <c r="D45" s="213"/>
      <c r="E45" s="88" t="s">
        <v>524</v>
      </c>
      <c r="F45" s="79">
        <v>45093</v>
      </c>
      <c r="G45" s="33">
        <v>345100</v>
      </c>
      <c r="H45" s="33" t="s">
        <v>3180</v>
      </c>
      <c r="I45" s="33" t="s">
        <v>440</v>
      </c>
      <c r="J45" s="33" t="s">
        <v>394</v>
      </c>
      <c r="K45" s="1"/>
      <c r="L45" s="1"/>
      <c r="M45" s="1"/>
      <c r="N45" s="1"/>
      <c r="O45" s="1"/>
      <c r="P45" s="1"/>
      <c r="Q45" s="1"/>
      <c r="R45" s="1"/>
      <c r="S45" s="1"/>
      <c r="T45" s="1"/>
      <c r="U45" s="1"/>
      <c r="V45" s="1"/>
      <c r="W45" s="1"/>
      <c r="X45" s="1"/>
      <c r="Y45" s="1"/>
      <c r="Z45" s="1"/>
      <c r="AA45" s="1"/>
      <c r="AB45" s="1"/>
      <c r="AC45" s="1"/>
      <c r="AD45" s="1"/>
      <c r="AE45" s="33"/>
      <c r="AF45" s="33"/>
      <c r="AG45" s="33"/>
      <c r="AH45" s="33"/>
      <c r="AI45" s="33" t="s">
        <v>1410</v>
      </c>
      <c r="AJ45" s="33"/>
      <c r="AK45" s="34" t="s">
        <v>2785</v>
      </c>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3" t="s">
        <v>49</v>
      </c>
      <c r="JI45" s="1"/>
      <c r="JJ45" s="1"/>
      <c r="JK45" s="1"/>
      <c r="JL45" s="1"/>
      <c r="JM45" s="1"/>
      <c r="JN45" s="1"/>
      <c r="JO45" s="1"/>
      <c r="JP45" s="1"/>
      <c r="JQ45" s="1"/>
      <c r="JR45" s="1"/>
      <c r="JS45" s="1"/>
      <c r="JT45" s="1"/>
      <c r="JU45" s="1"/>
      <c r="JV45" s="1"/>
      <c r="JW45" s="1"/>
      <c r="JX45" s="1"/>
      <c r="JY45" s="1"/>
      <c r="JZ45" s="1"/>
      <c r="KA45" s="1"/>
      <c r="KB45" s="1"/>
      <c r="KC45" s="1"/>
      <c r="KD45" s="1"/>
      <c r="KE45" s="1"/>
    </row>
    <row r="46" spans="2:294">
      <c r="B46" s="1"/>
      <c r="C46" s="1"/>
      <c r="D46" s="213"/>
      <c r="E46" s="88" t="s">
        <v>524</v>
      </c>
      <c r="F46" s="79">
        <v>45094</v>
      </c>
      <c r="G46" s="33">
        <v>345519</v>
      </c>
      <c r="H46" s="33" t="s">
        <v>3194</v>
      </c>
      <c r="I46" s="33" t="s">
        <v>440</v>
      </c>
      <c r="J46" s="33" t="s">
        <v>394</v>
      </c>
      <c r="K46" s="1"/>
      <c r="L46" s="1"/>
      <c r="M46" s="1"/>
      <c r="N46" s="1"/>
      <c r="O46" s="1"/>
      <c r="P46" s="1"/>
      <c r="Q46" s="1"/>
      <c r="R46" s="1"/>
      <c r="S46" s="1"/>
      <c r="T46" s="1"/>
      <c r="U46" s="1"/>
      <c r="V46" s="1"/>
      <c r="W46" s="1"/>
      <c r="X46" s="1"/>
      <c r="Y46" s="1"/>
      <c r="Z46" s="1"/>
      <c r="AA46" s="1"/>
      <c r="AB46" s="1"/>
      <c r="AC46" s="1"/>
      <c r="AD46" s="1"/>
      <c r="AE46" s="33"/>
      <c r="AF46" s="33"/>
      <c r="AG46" s="33"/>
      <c r="AH46" s="33"/>
      <c r="AI46" s="33"/>
      <c r="AJ46" s="33" t="s">
        <v>3196</v>
      </c>
      <c r="AK46" s="33" t="s">
        <v>1466</v>
      </c>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11"/>
      <c r="CH46" s="111"/>
      <c r="CI46" s="111"/>
      <c r="CJ46" s="111"/>
      <c r="CK46" s="111"/>
      <c r="CL46" s="111"/>
      <c r="CM46" s="111"/>
      <c r="CN46" s="111"/>
      <c r="CO46" s="111"/>
      <c r="CP46" s="111"/>
      <c r="CQ46" s="111"/>
      <c r="CR46" s="111"/>
      <c r="CS46" s="111"/>
      <c r="CT46" s="111"/>
      <c r="CU46" s="111"/>
      <c r="CV46" s="111"/>
      <c r="CW46" s="111"/>
      <c r="CX46" s="111"/>
      <c r="CY46" s="111"/>
      <c r="CZ46" s="111"/>
      <c r="DA46" s="111"/>
      <c r="DB46" s="111"/>
      <c r="DC46" s="111"/>
      <c r="DD46" s="111"/>
      <c r="DE46" s="111"/>
      <c r="DF46" s="111"/>
      <c r="DG46" s="111"/>
      <c r="DH46" s="111"/>
      <c r="DI46" s="111"/>
      <c r="DJ46" s="111"/>
      <c r="DK46" s="111"/>
      <c r="DL46" s="111"/>
      <c r="DM46" s="111"/>
      <c r="DN46" s="111"/>
      <c r="DO46" s="111"/>
      <c r="DP46" s="111"/>
      <c r="DQ46" s="111"/>
      <c r="DR46" s="111"/>
      <c r="DS46" s="111"/>
      <c r="DT46" s="111"/>
      <c r="DU46" s="111"/>
      <c r="DV46" s="111"/>
      <c r="DW46" s="111"/>
      <c r="DX46" s="111"/>
      <c r="DY46" s="111"/>
      <c r="DZ46" s="111"/>
      <c r="EA46" s="111"/>
      <c r="EB46" s="111"/>
      <c r="EC46" s="111"/>
      <c r="ED46" s="111"/>
      <c r="EE46" s="111"/>
      <c r="EF46" s="111"/>
      <c r="EG46" s="111"/>
      <c r="EH46" s="111"/>
      <c r="EI46" s="111"/>
      <c r="EJ46" s="111"/>
      <c r="EK46" s="111"/>
      <c r="EL46" s="111"/>
      <c r="EM46" s="111"/>
      <c r="EN46" s="111"/>
      <c r="EO46" s="111"/>
      <c r="EP46" s="111"/>
      <c r="EQ46" s="111"/>
      <c r="ER46" s="111"/>
      <c r="ES46" s="111"/>
      <c r="ET46" s="111"/>
      <c r="EU46" s="111"/>
      <c r="EV46" s="111"/>
      <c r="EW46" s="111"/>
      <c r="EX46" s="111"/>
      <c r="EY46" s="111"/>
      <c r="EZ46" s="111"/>
      <c r="FA46" s="111"/>
      <c r="FB46" s="111"/>
      <c r="FC46" s="111"/>
      <c r="FD46" s="111"/>
      <c r="FE46" s="111"/>
      <c r="FF46" s="111"/>
      <c r="FG46" s="111"/>
      <c r="FH46" s="111"/>
      <c r="FI46" s="111"/>
      <c r="FJ46" s="111"/>
      <c r="FK46" s="111"/>
      <c r="FL46" s="111"/>
      <c r="FM46" s="111"/>
      <c r="FN46" s="111"/>
      <c r="FO46" s="111"/>
      <c r="FP46" s="111"/>
      <c r="FQ46" s="111"/>
      <c r="FR46" s="111"/>
      <c r="FS46" s="111"/>
      <c r="FT46" s="111"/>
      <c r="FU46" s="111"/>
      <c r="FV46" s="111"/>
      <c r="FW46" s="111"/>
      <c r="FX46" s="111"/>
      <c r="FY46" s="111"/>
      <c r="FZ46" s="111"/>
      <c r="GA46" s="111"/>
      <c r="GB46" s="111"/>
      <c r="GC46" s="111"/>
      <c r="GD46" s="111"/>
      <c r="GE46" s="111"/>
      <c r="GF46" s="111"/>
      <c r="GG46" s="111"/>
      <c r="GH46" s="111"/>
      <c r="GI46" s="111"/>
      <c r="GJ46" s="111"/>
      <c r="GK46" s="111"/>
      <c r="GL46" s="111"/>
      <c r="GM46" s="111"/>
      <c r="GN46" s="111"/>
      <c r="GO46" s="111"/>
      <c r="GP46" s="111"/>
      <c r="GQ46" s="111"/>
      <c r="GR46" s="111"/>
      <c r="GS46" s="111"/>
      <c r="GT46" s="111"/>
      <c r="GU46" s="111"/>
      <c r="GV46" s="111"/>
      <c r="GW46" s="111"/>
      <c r="GX46" s="111"/>
      <c r="GY46" s="111"/>
      <c r="GZ46" s="111"/>
      <c r="HA46" s="111"/>
      <c r="HB46" s="111"/>
      <c r="HC46" s="111"/>
      <c r="HD46" s="111"/>
      <c r="HE46" s="111"/>
      <c r="HF46" s="111"/>
      <c r="HG46" s="111"/>
      <c r="HH46" s="111"/>
      <c r="HI46" s="111"/>
      <c r="HJ46" s="111"/>
      <c r="HK46" s="111"/>
      <c r="HL46" s="111"/>
      <c r="HM46" s="111"/>
      <c r="HN46" s="111"/>
      <c r="HO46" s="111"/>
      <c r="HP46" s="111"/>
      <c r="HQ46" s="111"/>
      <c r="HR46" s="111"/>
      <c r="HS46" s="111"/>
      <c r="HT46" s="111"/>
      <c r="HU46" s="111"/>
      <c r="HV46" s="111"/>
      <c r="HW46" s="111"/>
      <c r="HX46" s="111"/>
      <c r="HY46" s="111"/>
      <c r="HZ46" s="111"/>
      <c r="IA46" s="111"/>
      <c r="IB46" s="111"/>
      <c r="IC46" s="111"/>
      <c r="ID46" s="111"/>
      <c r="IE46" s="111"/>
      <c r="IF46" s="111"/>
      <c r="IG46" s="111"/>
      <c r="IH46" s="111"/>
      <c r="II46" s="111"/>
      <c r="IJ46" s="111"/>
      <c r="IK46" s="111"/>
      <c r="IL46" s="111"/>
      <c r="IM46" s="111"/>
      <c r="IN46" s="111"/>
      <c r="IO46" s="111"/>
      <c r="IP46" s="111"/>
      <c r="IQ46" s="111"/>
      <c r="IR46" s="111"/>
      <c r="IS46" s="111"/>
      <c r="IT46" s="111"/>
      <c r="IU46" s="111"/>
      <c r="IV46" s="111"/>
      <c r="IW46" s="111"/>
      <c r="IX46" s="111"/>
      <c r="IY46" s="111"/>
      <c r="IZ46" s="111"/>
      <c r="JA46" s="111"/>
      <c r="JB46" s="111"/>
      <c r="JC46" s="111"/>
      <c r="JD46" s="111"/>
      <c r="JE46" s="111"/>
      <c r="JF46" s="111"/>
      <c r="JG46" s="111"/>
      <c r="JH46" s="111" t="s">
        <v>50</v>
      </c>
      <c r="JI46" s="1"/>
      <c r="JJ46" s="1"/>
      <c r="JK46" s="1"/>
      <c r="JL46" s="1"/>
      <c r="JM46" s="1"/>
      <c r="JN46" s="1"/>
      <c r="JO46" s="1"/>
      <c r="JP46" s="1"/>
      <c r="JQ46" s="1"/>
      <c r="JR46" s="1"/>
      <c r="JS46" s="1"/>
      <c r="JT46" s="1"/>
      <c r="JU46" s="1"/>
      <c r="JV46" s="1"/>
      <c r="JW46" s="1"/>
      <c r="JX46" s="1"/>
      <c r="JY46" s="1"/>
      <c r="JZ46" s="1"/>
      <c r="KA46" s="1"/>
      <c r="KB46" s="1"/>
      <c r="KC46" s="1"/>
      <c r="KD46" s="1"/>
      <c r="KE46" s="1"/>
    </row>
    <row r="47" spans="2:294" ht="60">
      <c r="E47" s="88" t="s">
        <v>524</v>
      </c>
      <c r="F47" s="79">
        <v>45096</v>
      </c>
      <c r="G47" s="33">
        <v>346069</v>
      </c>
      <c r="H47" s="33" t="s">
        <v>3180</v>
      </c>
      <c r="I47" s="33" t="s">
        <v>440</v>
      </c>
      <c r="J47" s="33" t="s">
        <v>394</v>
      </c>
      <c r="K47" s="1"/>
      <c r="L47" s="1"/>
      <c r="M47" s="1"/>
      <c r="N47" s="1"/>
      <c r="O47" s="1"/>
      <c r="P47" s="1"/>
      <c r="Q47" s="1"/>
      <c r="R47" s="1"/>
      <c r="S47" s="1"/>
      <c r="T47" s="1"/>
      <c r="U47" s="1"/>
      <c r="V47" s="1"/>
      <c r="W47" s="1"/>
      <c r="X47" s="1"/>
      <c r="Y47" s="1"/>
      <c r="Z47" s="1"/>
      <c r="AA47" s="1"/>
      <c r="AB47" s="1"/>
      <c r="AC47" s="1"/>
      <c r="AD47" s="1"/>
      <c r="AE47" s="31"/>
      <c r="AF47" s="31"/>
      <c r="AG47" s="31"/>
      <c r="AH47" s="33"/>
      <c r="AI47" s="33"/>
      <c r="AJ47" s="33"/>
      <c r="AK47" s="34" t="s">
        <v>3198</v>
      </c>
      <c r="AL47" s="34" t="s">
        <v>50</v>
      </c>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3" t="s">
        <v>50</v>
      </c>
      <c r="JI47" s="1"/>
      <c r="JJ47" s="1"/>
      <c r="JK47" s="1"/>
      <c r="JL47" s="1"/>
      <c r="JM47" s="1"/>
      <c r="JN47" s="1"/>
      <c r="JO47" s="1"/>
      <c r="JP47" s="1"/>
      <c r="JQ47" s="1"/>
      <c r="JR47" s="1"/>
      <c r="JS47" s="1"/>
      <c r="JT47" s="1"/>
      <c r="JU47" s="1"/>
      <c r="JV47" s="1"/>
      <c r="JW47" s="1"/>
      <c r="JX47" s="1"/>
      <c r="JY47" s="1"/>
      <c r="JZ47" s="1"/>
      <c r="KA47" s="1"/>
      <c r="KB47" s="1"/>
      <c r="KC47" s="1"/>
      <c r="KD47" s="1"/>
      <c r="KE47" s="2"/>
    </row>
    <row r="48" spans="2:294">
      <c r="E48" s="88" t="s">
        <v>524</v>
      </c>
      <c r="F48" s="79">
        <v>45096</v>
      </c>
      <c r="G48" s="33">
        <v>346513</v>
      </c>
      <c r="H48" s="33" t="s">
        <v>3180</v>
      </c>
      <c r="I48" s="33" t="s">
        <v>440</v>
      </c>
      <c r="J48" s="33" t="s">
        <v>394</v>
      </c>
      <c r="K48" s="1"/>
      <c r="L48" s="1"/>
      <c r="M48" s="1"/>
      <c r="N48" s="1"/>
      <c r="O48" s="1"/>
      <c r="P48" s="1"/>
      <c r="Q48" s="1"/>
      <c r="R48" s="1"/>
      <c r="S48" s="1"/>
      <c r="T48" s="1"/>
      <c r="U48" s="1"/>
      <c r="V48" s="1"/>
      <c r="W48" s="1"/>
      <c r="X48" s="1"/>
      <c r="Y48" s="1"/>
      <c r="Z48" s="1"/>
      <c r="AA48" s="1"/>
      <c r="AB48" s="1"/>
      <c r="AC48" s="1"/>
      <c r="AD48" s="1"/>
      <c r="AE48" s="33"/>
      <c r="AF48" s="33"/>
      <c r="AG48" s="33"/>
      <c r="AH48" s="33"/>
      <c r="AI48" s="33"/>
      <c r="AJ48" s="33"/>
      <c r="AK48" s="33" t="s">
        <v>1466</v>
      </c>
      <c r="AL48" s="33" t="s">
        <v>50</v>
      </c>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c r="GL48" s="33"/>
      <c r="GM48" s="33"/>
      <c r="GN48" s="33"/>
      <c r="GO48" s="33"/>
      <c r="GP48" s="33"/>
      <c r="GQ48" s="33"/>
      <c r="GR48" s="33"/>
      <c r="GS48" s="33"/>
      <c r="GT48" s="33"/>
      <c r="GU48" s="33"/>
      <c r="GV48" s="33"/>
      <c r="GW48" s="33"/>
      <c r="GX48" s="33"/>
      <c r="GY48" s="33"/>
      <c r="GZ48" s="33"/>
      <c r="HA48" s="33"/>
      <c r="HB48" s="33"/>
      <c r="HC48" s="33"/>
      <c r="HD48" s="33"/>
      <c r="HE48" s="33"/>
      <c r="HF48" s="33"/>
      <c r="HG48" s="33"/>
      <c r="HH48" s="33"/>
      <c r="HI48" s="33"/>
      <c r="HJ48" s="33"/>
      <c r="HK48" s="33"/>
      <c r="HL48" s="33"/>
      <c r="HM48" s="33"/>
      <c r="HN48" s="33"/>
      <c r="HO48" s="33"/>
      <c r="HP48" s="33"/>
      <c r="HQ48" s="33"/>
      <c r="HR48" s="33"/>
      <c r="HS48" s="33"/>
      <c r="HT48" s="33"/>
      <c r="HU48" s="33"/>
      <c r="HV48" s="33"/>
      <c r="HW48" s="33"/>
      <c r="HX48" s="33"/>
      <c r="HY48" s="33"/>
      <c r="HZ48" s="33"/>
      <c r="IA48" s="33"/>
      <c r="IB48" s="33"/>
      <c r="IC48" s="33"/>
      <c r="ID48" s="33"/>
      <c r="IE48" s="33"/>
      <c r="IF48" s="33"/>
      <c r="IG48" s="33"/>
      <c r="IH48" s="33"/>
      <c r="II48" s="33"/>
      <c r="IJ48" s="33"/>
      <c r="IK48" s="33"/>
      <c r="IL48" s="33"/>
      <c r="IM48" s="33"/>
      <c r="IN48" s="33"/>
      <c r="IO48" s="33"/>
      <c r="IP48" s="33"/>
      <c r="IQ48" s="33"/>
      <c r="IR48" s="33"/>
      <c r="IS48" s="33"/>
      <c r="IT48" s="33"/>
      <c r="IU48" s="33"/>
      <c r="IV48" s="33"/>
      <c r="IW48" s="33"/>
      <c r="IX48" s="33"/>
      <c r="IY48" s="33"/>
      <c r="IZ48" s="33"/>
      <c r="JA48" s="33"/>
      <c r="JB48" s="33"/>
      <c r="JC48" s="33"/>
      <c r="JD48" s="33"/>
      <c r="JE48" s="33"/>
      <c r="JF48" s="33"/>
      <c r="JG48" s="33"/>
      <c r="JH48" s="33" t="s">
        <v>50</v>
      </c>
      <c r="JI48" s="1"/>
      <c r="JJ48" s="1"/>
      <c r="JK48" s="1"/>
      <c r="JL48" s="1"/>
      <c r="JM48" s="1"/>
      <c r="JN48" s="1"/>
      <c r="JO48" s="1"/>
      <c r="JP48" s="1"/>
      <c r="JQ48" s="1"/>
      <c r="JR48" s="1"/>
      <c r="JS48" s="1"/>
      <c r="JT48" s="1"/>
      <c r="JU48" s="1"/>
      <c r="JV48" s="1"/>
      <c r="JW48" s="1"/>
      <c r="JX48" s="1"/>
      <c r="JY48" s="1"/>
      <c r="JZ48" s="1"/>
      <c r="KA48" s="1"/>
      <c r="KB48" s="1"/>
      <c r="KC48" s="1"/>
      <c r="KD48" s="3"/>
      <c r="KE48" s="1"/>
    </row>
    <row r="49" spans="5:292">
      <c r="E49" s="88" t="s">
        <v>524</v>
      </c>
      <c r="F49" s="79">
        <v>45098</v>
      </c>
      <c r="G49" s="33">
        <v>347246</v>
      </c>
      <c r="H49" s="33" t="s">
        <v>3180</v>
      </c>
      <c r="I49" s="33" t="s">
        <v>3199</v>
      </c>
      <c r="J49" s="33" t="s">
        <v>394</v>
      </c>
      <c r="K49" s="1"/>
      <c r="L49" s="1"/>
      <c r="M49" s="1"/>
      <c r="N49" s="1"/>
      <c r="O49" s="1"/>
      <c r="P49" s="1"/>
      <c r="Q49" s="1"/>
      <c r="R49" s="1"/>
      <c r="S49" s="1"/>
      <c r="T49" s="1"/>
      <c r="U49" s="1"/>
      <c r="V49" s="1"/>
      <c r="W49" s="1"/>
      <c r="X49" s="1"/>
      <c r="Y49" s="1"/>
      <c r="Z49" s="1"/>
      <c r="AA49" s="1"/>
      <c r="AB49" s="1"/>
      <c r="AC49" s="1"/>
      <c r="AD49" s="1"/>
      <c r="AE49" s="1"/>
      <c r="AF49" s="1"/>
      <c r="AG49" s="1"/>
      <c r="AH49" s="33"/>
      <c r="AI49" s="33"/>
      <c r="AJ49" s="33"/>
      <c r="AK49" s="33"/>
      <c r="AL49" s="33"/>
      <c r="AM49" s="33" t="s">
        <v>3200</v>
      </c>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c r="GL49" s="33"/>
      <c r="GM49" s="33"/>
      <c r="GN49" s="33"/>
      <c r="GO49" s="33"/>
      <c r="GP49" s="33"/>
      <c r="GQ49" s="33"/>
      <c r="GR49" s="33"/>
      <c r="GS49" s="33"/>
      <c r="GT49" s="33"/>
      <c r="GU49" s="33"/>
      <c r="GV49" s="33"/>
      <c r="GW49" s="33"/>
      <c r="GX49" s="33"/>
      <c r="GY49" s="33"/>
      <c r="GZ49" s="33"/>
      <c r="HA49" s="33"/>
      <c r="HB49" s="33"/>
      <c r="HC49" s="33"/>
      <c r="HD49" s="33"/>
      <c r="HE49" s="33"/>
      <c r="HF49" s="33"/>
      <c r="HG49" s="33"/>
      <c r="HH49" s="33"/>
      <c r="HI49" s="33"/>
      <c r="HJ49" s="33"/>
      <c r="HK49" s="33"/>
      <c r="HL49" s="33"/>
      <c r="HM49" s="33"/>
      <c r="HN49" s="33"/>
      <c r="HO49" s="33"/>
      <c r="HP49" s="33"/>
      <c r="HQ49" s="33"/>
      <c r="HR49" s="33"/>
      <c r="HS49" s="33"/>
      <c r="HT49" s="33"/>
      <c r="HU49" s="33"/>
      <c r="HV49" s="33"/>
      <c r="HW49" s="33"/>
      <c r="HX49" s="33"/>
      <c r="HY49" s="33"/>
      <c r="HZ49" s="33"/>
      <c r="IA49" s="33"/>
      <c r="IB49" s="33"/>
      <c r="IC49" s="33"/>
      <c r="ID49" s="33"/>
      <c r="IE49" s="33"/>
      <c r="IF49" s="33"/>
      <c r="IG49" s="33"/>
      <c r="IH49" s="33"/>
      <c r="II49" s="33"/>
      <c r="IJ49" s="33"/>
      <c r="IK49" s="33"/>
      <c r="IL49" s="33"/>
      <c r="IM49" s="33"/>
      <c r="IN49" s="33"/>
      <c r="IO49" s="33"/>
      <c r="IP49" s="33"/>
      <c r="IQ49" s="33"/>
      <c r="IR49" s="33"/>
      <c r="IS49" s="33"/>
      <c r="IT49" s="33"/>
      <c r="IU49" s="33"/>
      <c r="IV49" s="33"/>
      <c r="IW49" s="33"/>
      <c r="IX49" s="33"/>
      <c r="IY49" s="33"/>
      <c r="IZ49" s="33"/>
      <c r="JA49" s="33"/>
      <c r="JB49" s="33"/>
      <c r="JC49" s="33"/>
      <c r="JD49" s="33"/>
      <c r="JE49" s="33"/>
      <c r="JF49" s="33"/>
      <c r="JG49" s="33"/>
      <c r="JH49" s="33" t="s">
        <v>50</v>
      </c>
      <c r="JI49" s="1"/>
      <c r="JJ49" s="1"/>
      <c r="JK49" s="1"/>
      <c r="JL49" s="1"/>
      <c r="JM49" s="1"/>
      <c r="JN49" s="1"/>
      <c r="JO49" s="1"/>
      <c r="JP49" s="1"/>
      <c r="JQ49" s="1"/>
      <c r="JR49" s="1"/>
      <c r="JS49" s="1"/>
      <c r="JT49" s="1"/>
      <c r="JU49" s="1"/>
      <c r="JV49" s="1"/>
      <c r="JW49" s="1"/>
      <c r="JX49" s="1"/>
      <c r="JY49" s="1"/>
      <c r="JZ49" s="1"/>
      <c r="KA49" s="1"/>
      <c r="KB49" s="1"/>
      <c r="KC49" s="1"/>
      <c r="KD49" s="1"/>
      <c r="KE49" s="1"/>
    </row>
    <row r="50" spans="5:292">
      <c r="E50" s="88" t="s">
        <v>524</v>
      </c>
      <c r="F50" s="79">
        <v>45098</v>
      </c>
      <c r="G50" s="33">
        <v>347282</v>
      </c>
      <c r="H50" s="33" t="s">
        <v>3178</v>
      </c>
      <c r="I50" s="33" t="s">
        <v>3199</v>
      </c>
      <c r="J50" s="33" t="s">
        <v>394</v>
      </c>
      <c r="K50" s="288"/>
      <c r="L50" s="288"/>
      <c r="M50" s="288"/>
      <c r="N50" s="288"/>
      <c r="O50" s="288"/>
      <c r="P50" s="288"/>
      <c r="Q50" s="288"/>
      <c r="R50" s="288"/>
      <c r="S50" s="288"/>
      <c r="T50" s="365"/>
      <c r="U50" s="365"/>
      <c r="V50" s="365"/>
      <c r="W50" s="365"/>
      <c r="X50" s="365"/>
      <c r="Y50" s="365"/>
      <c r="Z50" s="365"/>
      <c r="AA50" s="365"/>
      <c r="AB50" s="365"/>
      <c r="AC50" s="365"/>
      <c r="AD50" s="365"/>
      <c r="AE50" s="365"/>
      <c r="AF50" s="288"/>
      <c r="AG50" s="288"/>
      <c r="AH50" s="33"/>
      <c r="AI50" s="33"/>
      <c r="AJ50" s="33"/>
      <c r="AK50" s="33"/>
      <c r="AL50" s="33"/>
      <c r="AM50" s="33" t="s">
        <v>394</v>
      </c>
      <c r="AN50" s="33" t="s">
        <v>3201</v>
      </c>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3"/>
      <c r="FT50" s="33"/>
      <c r="FU50" s="33"/>
      <c r="FV50" s="33"/>
      <c r="FW50" s="33"/>
      <c r="FX50" s="33"/>
      <c r="FY50" s="33"/>
      <c r="FZ50" s="33"/>
      <c r="GA50" s="33"/>
      <c r="GB50" s="33"/>
      <c r="GC50" s="33"/>
      <c r="GD50" s="33"/>
      <c r="GE50" s="33"/>
      <c r="GF50" s="33"/>
      <c r="GG50" s="33"/>
      <c r="GH50" s="33"/>
      <c r="GI50" s="33"/>
      <c r="GJ50" s="33"/>
      <c r="GK50" s="33"/>
      <c r="GL50" s="33"/>
      <c r="GM50" s="33"/>
      <c r="GN50" s="33"/>
      <c r="GO50" s="33"/>
      <c r="GP50" s="33"/>
      <c r="GQ50" s="33"/>
      <c r="GR50" s="33"/>
      <c r="GS50" s="33"/>
      <c r="GT50" s="33"/>
      <c r="GU50" s="33"/>
      <c r="GV50" s="33"/>
      <c r="GW50" s="33"/>
      <c r="GX50" s="33"/>
      <c r="GY50" s="33"/>
      <c r="GZ50" s="33"/>
      <c r="HA50" s="33"/>
      <c r="HB50" s="33"/>
      <c r="HC50" s="33"/>
      <c r="HD50" s="33"/>
      <c r="HE50" s="33"/>
      <c r="HF50" s="33"/>
      <c r="HG50" s="33"/>
      <c r="HH50" s="33"/>
      <c r="HI50" s="33"/>
      <c r="HJ50" s="33"/>
      <c r="HK50" s="33"/>
      <c r="HL50" s="33"/>
      <c r="HM50" s="33"/>
      <c r="HN50" s="33"/>
      <c r="HO50" s="33"/>
      <c r="HP50" s="33"/>
      <c r="HQ50" s="33"/>
      <c r="HR50" s="33"/>
      <c r="HS50" s="33"/>
      <c r="HT50" s="33"/>
      <c r="HU50" s="33"/>
      <c r="HV50" s="33"/>
      <c r="HW50" s="33"/>
      <c r="HX50" s="33"/>
      <c r="HY50" s="33"/>
      <c r="HZ50" s="33"/>
      <c r="IA50" s="33"/>
      <c r="IB50" s="33"/>
      <c r="IC50" s="33"/>
      <c r="ID50" s="33"/>
      <c r="IE50" s="33"/>
      <c r="IF50" s="33"/>
      <c r="IG50" s="33"/>
      <c r="IH50" s="33"/>
      <c r="II50" s="33"/>
      <c r="IJ50" s="33"/>
      <c r="IK50" s="33"/>
      <c r="IL50" s="33"/>
      <c r="IM50" s="33"/>
      <c r="IN50" s="33"/>
      <c r="IO50" s="33"/>
      <c r="IP50" s="33"/>
      <c r="IQ50" s="33"/>
      <c r="IR50" s="33"/>
      <c r="IS50" s="33"/>
      <c r="IT50" s="33"/>
      <c r="IU50" s="33"/>
      <c r="IV50" s="33"/>
      <c r="IW50" s="33"/>
      <c r="IX50" s="33"/>
      <c r="IY50" s="33"/>
      <c r="IZ50" s="33"/>
      <c r="JA50" s="33"/>
      <c r="JB50" s="33"/>
      <c r="JC50" s="33"/>
      <c r="JD50" s="33"/>
      <c r="JE50" s="33"/>
      <c r="JF50" s="33"/>
      <c r="JG50" s="33"/>
      <c r="JH50" s="33" t="s">
        <v>50</v>
      </c>
      <c r="JN50" s="288"/>
      <c r="JO50" s="288"/>
      <c r="JP50" s="288"/>
      <c r="JQ50" s="288"/>
      <c r="JR50" s="288"/>
      <c r="JS50" s="288"/>
      <c r="JT50" s="288"/>
      <c r="JU50" s="288"/>
      <c r="JV50" s="288"/>
      <c r="JW50" s="288"/>
      <c r="JX50" s="288"/>
      <c r="JY50" s="288"/>
      <c r="JZ50" s="288"/>
      <c r="KA50" s="288"/>
      <c r="KB50" s="288"/>
      <c r="KC50" s="288"/>
      <c r="KD50" s="288"/>
      <c r="KE50" s="331"/>
      <c r="KF50" s="289"/>
    </row>
    <row r="51" spans="5:292" ht="30">
      <c r="E51" s="88" t="s">
        <v>3039</v>
      </c>
      <c r="F51" s="79">
        <v>45099</v>
      </c>
      <c r="G51" s="33">
        <v>347475</v>
      </c>
      <c r="H51" s="33" t="s">
        <v>3182</v>
      </c>
      <c r="I51" s="33" t="s">
        <v>2247</v>
      </c>
      <c r="J51" s="33" t="s">
        <v>394</v>
      </c>
      <c r="K51" s="288"/>
      <c r="L51" s="288"/>
      <c r="M51" s="288"/>
      <c r="N51" s="288"/>
      <c r="O51" s="288"/>
      <c r="P51" s="288"/>
      <c r="Q51" s="288"/>
      <c r="R51" s="288"/>
      <c r="S51" s="288"/>
      <c r="T51" s="366"/>
      <c r="U51" s="366"/>
      <c r="V51" s="366"/>
      <c r="W51" s="366"/>
      <c r="X51" s="366"/>
      <c r="Y51" s="366"/>
      <c r="Z51" s="366"/>
      <c r="AA51" s="366"/>
      <c r="AB51" s="366"/>
      <c r="AC51" s="366"/>
      <c r="AD51" s="366"/>
      <c r="AE51" s="366"/>
      <c r="AF51" s="288"/>
      <c r="AG51" s="288"/>
      <c r="AH51" s="288"/>
      <c r="AI51" s="288"/>
      <c r="AJ51" s="33"/>
      <c r="AK51" s="33"/>
      <c r="AL51" s="33"/>
      <c r="AM51" s="33"/>
      <c r="AN51" s="34" t="s">
        <v>3207</v>
      </c>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3" t="s">
        <v>50</v>
      </c>
      <c r="JN51" s="288"/>
      <c r="JO51" s="288"/>
      <c r="JP51" s="288"/>
      <c r="JQ51" s="288"/>
      <c r="JR51" s="288"/>
      <c r="JS51" s="288"/>
      <c r="JT51" s="288"/>
      <c r="JU51" s="288"/>
      <c r="JV51" s="288"/>
      <c r="JW51" s="288"/>
      <c r="JX51" s="288"/>
      <c r="JY51" s="288"/>
      <c r="JZ51" s="288"/>
      <c r="KA51" s="288"/>
      <c r="KB51" s="288"/>
      <c r="KC51" s="288"/>
      <c r="KD51" s="288"/>
      <c r="KE51" s="288"/>
      <c r="KF51" s="289"/>
    </row>
    <row r="52" spans="5:292">
      <c r="E52" s="88" t="s">
        <v>524</v>
      </c>
      <c r="F52" s="79">
        <v>45098</v>
      </c>
      <c r="G52" s="33">
        <v>347028</v>
      </c>
      <c r="H52" s="33" t="s">
        <v>3180</v>
      </c>
      <c r="I52" s="33" t="s">
        <v>3202</v>
      </c>
      <c r="J52" s="33" t="s">
        <v>394</v>
      </c>
      <c r="K52" s="288"/>
      <c r="L52" s="288"/>
      <c r="M52" s="288"/>
      <c r="N52" s="288"/>
      <c r="O52" s="288"/>
      <c r="P52" s="288"/>
      <c r="Q52" s="288"/>
      <c r="R52" s="288"/>
      <c r="S52" s="288"/>
      <c r="T52" s="288"/>
      <c r="U52" s="288"/>
      <c r="V52" s="288"/>
      <c r="W52" s="288"/>
      <c r="X52" s="288"/>
      <c r="Y52" s="288"/>
      <c r="Z52" s="288"/>
      <c r="AA52" s="288"/>
      <c r="AB52" s="288"/>
      <c r="AC52" s="288"/>
      <c r="AD52" s="288"/>
      <c r="AE52" s="288"/>
      <c r="AF52" s="288"/>
      <c r="AG52" s="288"/>
      <c r="AH52" s="288"/>
      <c r="AI52" s="288"/>
      <c r="AJ52" s="33"/>
      <c r="AK52" s="33"/>
      <c r="AL52" s="33"/>
      <c r="AM52" s="33"/>
      <c r="AN52" s="33" t="s">
        <v>3206</v>
      </c>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c r="FS52" s="33"/>
      <c r="FT52" s="33"/>
      <c r="FU52" s="33"/>
      <c r="FV52" s="33"/>
      <c r="FW52" s="33"/>
      <c r="FX52" s="33"/>
      <c r="FY52" s="33"/>
      <c r="FZ52" s="33"/>
      <c r="GA52" s="33"/>
      <c r="GB52" s="33"/>
      <c r="GC52" s="33"/>
      <c r="GD52" s="33"/>
      <c r="GE52" s="33"/>
      <c r="GF52" s="33"/>
      <c r="GG52" s="33"/>
      <c r="GH52" s="33"/>
      <c r="GI52" s="33"/>
      <c r="GJ52" s="33"/>
      <c r="GK52" s="33"/>
      <c r="GL52" s="33"/>
      <c r="GM52" s="33"/>
      <c r="GN52" s="33"/>
      <c r="GO52" s="33"/>
      <c r="GP52" s="33"/>
      <c r="GQ52" s="33"/>
      <c r="GR52" s="33"/>
      <c r="GS52" s="33"/>
      <c r="GT52" s="33"/>
      <c r="GU52" s="33"/>
      <c r="GV52" s="33"/>
      <c r="GW52" s="33"/>
      <c r="GX52" s="33"/>
      <c r="GY52" s="33"/>
      <c r="GZ52" s="33"/>
      <c r="HA52" s="33"/>
      <c r="HB52" s="33"/>
      <c r="HC52" s="33"/>
      <c r="HD52" s="33"/>
      <c r="HE52" s="33"/>
      <c r="HF52" s="33"/>
      <c r="HG52" s="33"/>
      <c r="HH52" s="33"/>
      <c r="HI52" s="33"/>
      <c r="HJ52" s="33"/>
      <c r="HK52" s="33"/>
      <c r="HL52" s="33"/>
      <c r="HM52" s="33"/>
      <c r="HN52" s="33"/>
      <c r="HO52" s="33"/>
      <c r="HP52" s="33"/>
      <c r="HQ52" s="33"/>
      <c r="HR52" s="33"/>
      <c r="HS52" s="33"/>
      <c r="HT52" s="33"/>
      <c r="HU52" s="33"/>
      <c r="HV52" s="33"/>
      <c r="HW52" s="33"/>
      <c r="HX52" s="33"/>
      <c r="HY52" s="33"/>
      <c r="HZ52" s="33"/>
      <c r="IA52" s="33"/>
      <c r="IB52" s="33"/>
      <c r="IC52" s="33"/>
      <c r="ID52" s="33"/>
      <c r="IE52" s="33"/>
      <c r="IF52" s="33"/>
      <c r="IG52" s="33"/>
      <c r="IH52" s="33"/>
      <c r="II52" s="33"/>
      <c r="IJ52" s="33"/>
      <c r="IK52" s="33"/>
      <c r="IL52" s="33"/>
      <c r="IM52" s="33"/>
      <c r="IN52" s="33"/>
      <c r="IO52" s="33"/>
      <c r="IP52" s="33"/>
      <c r="IQ52" s="33"/>
      <c r="IR52" s="33"/>
      <c r="IS52" s="33"/>
      <c r="IT52" s="33"/>
      <c r="IU52" s="33"/>
      <c r="IV52" s="33"/>
      <c r="IW52" s="33"/>
      <c r="IX52" s="33"/>
      <c r="IY52" s="33"/>
      <c r="IZ52" s="33"/>
      <c r="JA52" s="33"/>
      <c r="JB52" s="33"/>
      <c r="JC52" s="33"/>
      <c r="JD52" s="33"/>
      <c r="JE52" s="33"/>
      <c r="JF52" s="33"/>
      <c r="JG52" s="33"/>
      <c r="JH52" s="33" t="s">
        <v>50</v>
      </c>
      <c r="JI52" s="333"/>
      <c r="JJ52" s="288"/>
      <c r="JK52" s="288"/>
      <c r="JL52" s="288"/>
      <c r="JM52" s="288"/>
      <c r="JN52" s="288"/>
      <c r="JO52" s="288"/>
      <c r="JP52" s="288"/>
      <c r="JQ52" s="288"/>
      <c r="JR52" s="288"/>
      <c r="JS52" s="288"/>
      <c r="JT52" s="288"/>
      <c r="JU52" s="288"/>
      <c r="JV52" s="288"/>
      <c r="JW52" s="288"/>
      <c r="JX52" s="288"/>
      <c r="JY52" s="288"/>
      <c r="JZ52" s="288"/>
      <c r="KA52" s="288"/>
      <c r="KB52" s="288"/>
      <c r="KC52" s="288"/>
      <c r="KD52" s="288"/>
      <c r="KE52" s="288"/>
      <c r="KF52" s="289"/>
    </row>
    <row r="53" spans="5:292">
      <c r="E53" s="88" t="s">
        <v>524</v>
      </c>
      <c r="F53" s="79">
        <v>45099</v>
      </c>
      <c r="G53" s="33">
        <v>347280</v>
      </c>
      <c r="H53" s="33" t="s">
        <v>3180</v>
      </c>
      <c r="I53" s="33" t="s">
        <v>3203</v>
      </c>
      <c r="J53" s="33" t="s">
        <v>394</v>
      </c>
      <c r="K53" s="288"/>
      <c r="L53" s="288"/>
      <c r="M53" s="288"/>
      <c r="N53" s="288"/>
      <c r="O53" s="288"/>
      <c r="P53" s="288"/>
      <c r="Q53" s="288"/>
      <c r="R53" s="288"/>
      <c r="S53" s="288"/>
      <c r="T53" s="288"/>
      <c r="U53" s="288"/>
      <c r="V53" s="288"/>
      <c r="W53" s="288"/>
      <c r="X53" s="288"/>
      <c r="Y53" s="288"/>
      <c r="Z53" s="288"/>
      <c r="AA53" s="288"/>
      <c r="AB53" s="288"/>
      <c r="AC53" s="288"/>
      <c r="AD53" s="288"/>
      <c r="AE53" s="288"/>
      <c r="AF53" s="288"/>
      <c r="AG53" s="288"/>
      <c r="AH53" s="288"/>
      <c r="AI53" s="288"/>
      <c r="AJ53" s="33"/>
      <c r="AK53" s="33"/>
      <c r="AL53" s="33"/>
      <c r="AM53" s="33"/>
      <c r="AN53" s="33" t="s">
        <v>394</v>
      </c>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FS53" s="33"/>
      <c r="FT53" s="33"/>
      <c r="FU53" s="33"/>
      <c r="FV53" s="33"/>
      <c r="FW53" s="33"/>
      <c r="FX53" s="33"/>
      <c r="FY53" s="33"/>
      <c r="FZ53" s="33"/>
      <c r="GA53" s="33"/>
      <c r="GB53" s="33"/>
      <c r="GC53" s="33"/>
      <c r="GD53" s="33"/>
      <c r="GE53" s="33"/>
      <c r="GF53" s="33"/>
      <c r="GG53" s="33"/>
      <c r="GH53" s="33"/>
      <c r="GI53" s="33"/>
      <c r="GJ53" s="33"/>
      <c r="GK53" s="33"/>
      <c r="GL53" s="33"/>
      <c r="GM53" s="33"/>
      <c r="GN53" s="33"/>
      <c r="GO53" s="33"/>
      <c r="GP53" s="33"/>
      <c r="GQ53" s="33"/>
      <c r="GR53" s="33"/>
      <c r="GS53" s="33"/>
      <c r="GT53" s="33"/>
      <c r="GU53" s="33"/>
      <c r="GV53" s="33"/>
      <c r="GW53" s="33"/>
      <c r="GX53" s="33"/>
      <c r="GY53" s="33"/>
      <c r="GZ53" s="33"/>
      <c r="HA53" s="33"/>
      <c r="HB53" s="33"/>
      <c r="HC53" s="33"/>
      <c r="HD53" s="33"/>
      <c r="HE53" s="33"/>
      <c r="HF53" s="33"/>
      <c r="HG53" s="33"/>
      <c r="HH53" s="33"/>
      <c r="HI53" s="33"/>
      <c r="HJ53" s="33"/>
      <c r="HK53" s="33"/>
      <c r="HL53" s="33"/>
      <c r="HM53" s="33"/>
      <c r="HN53" s="33"/>
      <c r="HO53" s="33"/>
      <c r="HP53" s="33"/>
      <c r="HQ53" s="33"/>
      <c r="HR53" s="33"/>
      <c r="HS53" s="33"/>
      <c r="HT53" s="33"/>
      <c r="HU53" s="33"/>
      <c r="HV53" s="33"/>
      <c r="HW53" s="33"/>
      <c r="HX53" s="33"/>
      <c r="HY53" s="33"/>
      <c r="HZ53" s="33"/>
      <c r="IA53" s="33"/>
      <c r="IB53" s="33"/>
      <c r="IC53" s="33"/>
      <c r="ID53" s="33"/>
      <c r="IE53" s="33"/>
      <c r="IF53" s="33"/>
      <c r="IG53" s="33"/>
      <c r="IH53" s="33"/>
      <c r="II53" s="33"/>
      <c r="IJ53" s="33"/>
      <c r="IK53" s="33"/>
      <c r="IL53" s="33"/>
      <c r="IM53" s="33"/>
      <c r="IN53" s="33"/>
      <c r="IO53" s="33"/>
      <c r="IP53" s="33"/>
      <c r="IQ53" s="33"/>
      <c r="IR53" s="33"/>
      <c r="IS53" s="33"/>
      <c r="IT53" s="33"/>
      <c r="IU53" s="33"/>
      <c r="IV53" s="33"/>
      <c r="IW53" s="33"/>
      <c r="IX53" s="33"/>
      <c r="IY53" s="33"/>
      <c r="IZ53" s="33"/>
      <c r="JA53" s="33"/>
      <c r="JB53" s="33"/>
      <c r="JC53" s="33"/>
      <c r="JD53" s="33"/>
      <c r="JE53" s="33"/>
      <c r="JF53" s="33"/>
      <c r="JG53" s="33"/>
      <c r="JH53" s="33" t="s">
        <v>50</v>
      </c>
      <c r="JI53" s="288"/>
      <c r="JJ53" s="288"/>
      <c r="JK53" s="288"/>
      <c r="JL53" s="288"/>
      <c r="JM53" s="288"/>
      <c r="JN53" s="288"/>
      <c r="JO53" s="288"/>
      <c r="JP53" s="288"/>
      <c r="JQ53" s="288"/>
      <c r="JR53" s="288"/>
      <c r="JS53" s="288"/>
      <c r="JT53" s="288"/>
      <c r="JU53" s="288"/>
      <c r="JV53" s="288"/>
      <c r="JW53" s="288"/>
      <c r="JX53" s="288"/>
      <c r="JY53" s="288"/>
      <c r="JZ53" s="288"/>
      <c r="KA53" s="288"/>
      <c r="KB53" s="288"/>
      <c r="KC53" s="288"/>
      <c r="KD53" s="288"/>
      <c r="KE53" s="288"/>
      <c r="KF53" s="289"/>
    </row>
    <row r="54" spans="5:292" ht="45">
      <c r="E54" s="88" t="s">
        <v>524</v>
      </c>
      <c r="F54" s="79">
        <v>45099</v>
      </c>
      <c r="G54" s="33">
        <v>347602</v>
      </c>
      <c r="H54" s="33" t="s">
        <v>3210</v>
      </c>
      <c r="I54" s="33" t="s">
        <v>440</v>
      </c>
      <c r="J54" s="33" t="s">
        <v>394</v>
      </c>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31"/>
      <c r="AK54" s="31"/>
      <c r="AL54" s="33"/>
      <c r="AM54" s="33"/>
      <c r="AN54" s="33" t="s">
        <v>1410</v>
      </c>
      <c r="AO54" s="33"/>
      <c r="AP54" s="34" t="s">
        <v>3248</v>
      </c>
      <c r="AQ54" s="34" t="s">
        <v>3271</v>
      </c>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3" t="s">
        <v>50</v>
      </c>
      <c r="JI54" s="288"/>
      <c r="JJ54" s="288"/>
      <c r="JK54" s="288"/>
      <c r="JL54" s="288"/>
      <c r="JM54" s="288"/>
      <c r="JN54" s="288"/>
      <c r="JO54" s="288"/>
      <c r="JP54" s="288"/>
      <c r="JQ54" s="288"/>
      <c r="JR54" s="288"/>
      <c r="JS54" s="288"/>
      <c r="JT54" s="288"/>
      <c r="JU54" s="288"/>
      <c r="JV54" s="288"/>
      <c r="JW54" s="288"/>
      <c r="JX54" s="288"/>
      <c r="JY54" s="288"/>
      <c r="JZ54" s="288"/>
      <c r="KA54" s="288"/>
      <c r="KB54" s="288"/>
      <c r="KC54" s="288"/>
      <c r="KD54" s="288"/>
      <c r="KE54" s="288"/>
      <c r="KF54" s="289"/>
    </row>
    <row r="55" spans="5:292">
      <c r="E55" s="89" t="s">
        <v>524</v>
      </c>
      <c r="F55" s="340">
        <v>45099</v>
      </c>
      <c r="G55" s="86">
        <v>347597</v>
      </c>
      <c r="H55" s="86" t="s">
        <v>1176</v>
      </c>
      <c r="I55" s="86" t="s">
        <v>3204</v>
      </c>
      <c r="J55" s="86" t="s">
        <v>394</v>
      </c>
      <c r="K55" s="337"/>
      <c r="L55" s="337"/>
      <c r="M55" s="337"/>
      <c r="N55" s="337"/>
      <c r="O55" s="337"/>
      <c r="P55" s="337"/>
      <c r="Q55" s="337"/>
      <c r="R55" s="337"/>
      <c r="S55" s="337"/>
      <c r="T55" s="337"/>
      <c r="U55" s="337"/>
      <c r="V55" s="337"/>
      <c r="W55" s="337"/>
      <c r="X55" s="337"/>
      <c r="Y55" s="337"/>
      <c r="Z55" s="337"/>
      <c r="AA55" s="337"/>
      <c r="AB55" s="337"/>
      <c r="AC55" s="337"/>
      <c r="AD55" s="337"/>
      <c r="AE55" s="337"/>
      <c r="AF55" s="337"/>
      <c r="AG55" s="337"/>
      <c r="AH55" s="337"/>
      <c r="AI55" s="337"/>
      <c r="AJ55" s="86"/>
      <c r="AK55" s="86"/>
      <c r="AL55" s="86"/>
      <c r="AM55" s="86"/>
      <c r="AN55" s="86" t="s">
        <v>394</v>
      </c>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c r="CT55" s="86"/>
      <c r="CU55" s="86"/>
      <c r="CV55" s="86"/>
      <c r="CW55" s="86"/>
      <c r="CX55" s="86"/>
      <c r="CY55" s="86"/>
      <c r="CZ55" s="86"/>
      <c r="DA55" s="86"/>
      <c r="DB55" s="86"/>
      <c r="DC55" s="86"/>
      <c r="DD55" s="86"/>
      <c r="DE55" s="86"/>
      <c r="DF55" s="86"/>
      <c r="DG55" s="86"/>
      <c r="DH55" s="86"/>
      <c r="DI55" s="86"/>
      <c r="DJ55" s="86"/>
      <c r="DK55" s="86"/>
      <c r="DL55" s="86"/>
      <c r="DM55" s="86"/>
      <c r="DN55" s="86"/>
      <c r="DO55" s="86"/>
      <c r="DP55" s="86"/>
      <c r="DQ55" s="86"/>
      <c r="DR55" s="86"/>
      <c r="DS55" s="86"/>
      <c r="DT55" s="86"/>
      <c r="DU55" s="86"/>
      <c r="DV55" s="86"/>
      <c r="DW55" s="86"/>
      <c r="DX55" s="86"/>
      <c r="DY55" s="86"/>
      <c r="DZ55" s="86"/>
      <c r="EA55" s="86"/>
      <c r="EB55" s="86"/>
      <c r="EC55" s="86"/>
      <c r="ED55" s="86"/>
      <c r="EE55" s="86"/>
      <c r="EF55" s="86"/>
      <c r="EG55" s="86"/>
      <c r="EH55" s="86"/>
      <c r="EI55" s="86"/>
      <c r="EJ55" s="86"/>
      <c r="EK55" s="86"/>
      <c r="EL55" s="86"/>
      <c r="EM55" s="86"/>
      <c r="EN55" s="86"/>
      <c r="EO55" s="86"/>
      <c r="EP55" s="86"/>
      <c r="EQ55" s="86"/>
      <c r="ER55" s="86"/>
      <c r="ES55" s="86"/>
      <c r="ET55" s="86"/>
      <c r="EU55" s="86"/>
      <c r="EV55" s="86"/>
      <c r="EW55" s="86"/>
      <c r="EX55" s="86"/>
      <c r="EY55" s="86"/>
      <c r="EZ55" s="86"/>
      <c r="FA55" s="86"/>
      <c r="FB55" s="86"/>
      <c r="FC55" s="86"/>
      <c r="FD55" s="86"/>
      <c r="FE55" s="86"/>
      <c r="FF55" s="86"/>
      <c r="FG55" s="86"/>
      <c r="FH55" s="86"/>
      <c r="FI55" s="86"/>
      <c r="FJ55" s="86"/>
      <c r="FK55" s="86"/>
      <c r="FL55" s="86"/>
      <c r="FM55" s="86"/>
      <c r="FN55" s="86"/>
      <c r="FO55" s="86"/>
      <c r="FP55" s="86"/>
      <c r="FQ55" s="86"/>
      <c r="FR55" s="86"/>
      <c r="FS55" s="86"/>
      <c r="FT55" s="86"/>
      <c r="FU55" s="86"/>
      <c r="FV55" s="86"/>
      <c r="FW55" s="86"/>
      <c r="FX55" s="86"/>
      <c r="FY55" s="86"/>
      <c r="FZ55" s="86"/>
      <c r="GA55" s="86"/>
      <c r="GB55" s="86"/>
      <c r="GC55" s="86"/>
      <c r="GD55" s="86"/>
      <c r="GE55" s="86"/>
      <c r="GF55" s="86"/>
      <c r="GG55" s="86"/>
      <c r="GH55" s="86"/>
      <c r="GI55" s="86"/>
      <c r="GJ55" s="86"/>
      <c r="GK55" s="86"/>
      <c r="GL55" s="86"/>
      <c r="GM55" s="86"/>
      <c r="GN55" s="86"/>
      <c r="GO55" s="86"/>
      <c r="GP55" s="86"/>
      <c r="GQ55" s="86"/>
      <c r="GR55" s="86"/>
      <c r="GS55" s="86"/>
      <c r="GT55" s="86"/>
      <c r="GU55" s="86"/>
      <c r="GV55" s="86"/>
      <c r="GW55" s="86"/>
      <c r="GX55" s="86"/>
      <c r="GY55" s="86"/>
      <c r="GZ55" s="86"/>
      <c r="HA55" s="86"/>
      <c r="HB55" s="86"/>
      <c r="HC55" s="86"/>
      <c r="HD55" s="86"/>
      <c r="HE55" s="86"/>
      <c r="HF55" s="86"/>
      <c r="HG55" s="86"/>
      <c r="HH55" s="86"/>
      <c r="HI55" s="86"/>
      <c r="HJ55" s="86"/>
      <c r="HK55" s="86"/>
      <c r="HL55" s="86"/>
      <c r="HM55" s="86"/>
      <c r="HN55" s="86"/>
      <c r="HO55" s="86"/>
      <c r="HP55" s="86"/>
      <c r="HQ55" s="86"/>
      <c r="HR55" s="86"/>
      <c r="HS55" s="86"/>
      <c r="HT55" s="86"/>
      <c r="HU55" s="86"/>
      <c r="HV55" s="86"/>
      <c r="HW55" s="86"/>
      <c r="HX55" s="86"/>
      <c r="HY55" s="86"/>
      <c r="HZ55" s="86"/>
      <c r="IA55" s="86"/>
      <c r="IB55" s="86"/>
      <c r="IC55" s="86"/>
      <c r="ID55" s="86"/>
      <c r="IE55" s="86"/>
      <c r="IF55" s="86"/>
      <c r="IG55" s="86"/>
      <c r="IH55" s="86"/>
      <c r="II55" s="86"/>
      <c r="IJ55" s="86"/>
      <c r="IK55" s="86"/>
      <c r="IL55" s="86"/>
      <c r="IM55" s="86"/>
      <c r="IN55" s="86"/>
      <c r="IO55" s="86"/>
      <c r="IP55" s="86"/>
      <c r="IQ55" s="86"/>
      <c r="IR55" s="86"/>
      <c r="IS55" s="86"/>
      <c r="IT55" s="86"/>
      <c r="IU55" s="86"/>
      <c r="IV55" s="86"/>
      <c r="IW55" s="86"/>
      <c r="IX55" s="86"/>
      <c r="IY55" s="86"/>
      <c r="IZ55" s="86"/>
      <c r="JA55" s="86"/>
      <c r="JB55" s="86"/>
      <c r="JC55" s="86"/>
      <c r="JD55" s="86"/>
      <c r="JE55" s="86"/>
      <c r="JF55" s="86"/>
      <c r="JG55" s="86"/>
      <c r="JH55" s="33" t="s">
        <v>50</v>
      </c>
      <c r="JI55" s="337"/>
      <c r="JJ55" s="337"/>
      <c r="JK55" s="337"/>
      <c r="JL55" s="337"/>
      <c r="JM55" s="337"/>
      <c r="JN55" s="337"/>
      <c r="JO55" s="337"/>
      <c r="JP55" s="337"/>
      <c r="JQ55" s="337"/>
      <c r="JR55" s="337"/>
      <c r="JS55" s="337"/>
      <c r="JT55" s="337"/>
      <c r="JU55" s="337"/>
      <c r="JV55" s="337"/>
      <c r="JW55" s="337"/>
      <c r="JX55" s="337"/>
      <c r="JY55" s="337"/>
      <c r="JZ55" s="337"/>
      <c r="KA55" s="337"/>
      <c r="KB55" s="337"/>
      <c r="KC55" s="337"/>
      <c r="KD55" s="288"/>
      <c r="KE55" s="288"/>
      <c r="KF55" s="289"/>
    </row>
    <row r="56" spans="5:292">
      <c r="E56" s="89" t="s">
        <v>524</v>
      </c>
      <c r="F56" s="340">
        <v>45099</v>
      </c>
      <c r="G56" s="86">
        <v>347615</v>
      </c>
      <c r="H56" s="86" t="s">
        <v>3180</v>
      </c>
      <c r="I56" s="86" t="s">
        <v>2247</v>
      </c>
      <c r="J56" s="86" t="s">
        <v>394</v>
      </c>
      <c r="K56" s="337"/>
      <c r="L56" s="337"/>
      <c r="M56" s="337"/>
      <c r="N56" s="337"/>
      <c r="O56" s="337"/>
      <c r="P56" s="337"/>
      <c r="Q56" s="337"/>
      <c r="R56" s="337"/>
      <c r="S56" s="337"/>
      <c r="T56" s="337"/>
      <c r="U56" s="337"/>
      <c r="V56" s="337"/>
      <c r="W56" s="337"/>
      <c r="X56" s="337"/>
      <c r="Y56" s="337"/>
      <c r="Z56" s="337"/>
      <c r="AA56" s="337"/>
      <c r="AB56" s="337"/>
      <c r="AC56" s="337"/>
      <c r="AD56" s="337"/>
      <c r="AE56" s="337"/>
      <c r="AF56" s="337"/>
      <c r="AG56" s="337"/>
      <c r="AH56" s="337"/>
      <c r="AI56" s="337"/>
      <c r="AJ56" s="86"/>
      <c r="AK56" s="86"/>
      <c r="AL56" s="86"/>
      <c r="AM56" s="86"/>
      <c r="AN56" s="86" t="s">
        <v>2541</v>
      </c>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c r="CT56" s="86"/>
      <c r="CU56" s="86"/>
      <c r="CV56" s="86"/>
      <c r="CW56" s="86"/>
      <c r="CX56" s="86"/>
      <c r="CY56" s="86"/>
      <c r="CZ56" s="86"/>
      <c r="DA56" s="86"/>
      <c r="DB56" s="86"/>
      <c r="DC56" s="86"/>
      <c r="DD56" s="86"/>
      <c r="DE56" s="86"/>
      <c r="DF56" s="86"/>
      <c r="DG56" s="86"/>
      <c r="DH56" s="86"/>
      <c r="DI56" s="86"/>
      <c r="DJ56" s="86"/>
      <c r="DK56" s="86"/>
      <c r="DL56" s="86"/>
      <c r="DM56" s="86"/>
      <c r="DN56" s="86"/>
      <c r="DO56" s="86"/>
      <c r="DP56" s="86"/>
      <c r="DQ56" s="86"/>
      <c r="DR56" s="86"/>
      <c r="DS56" s="86"/>
      <c r="DT56" s="86"/>
      <c r="DU56" s="86"/>
      <c r="DV56" s="86"/>
      <c r="DW56" s="86"/>
      <c r="DX56" s="86"/>
      <c r="DY56" s="86"/>
      <c r="DZ56" s="86"/>
      <c r="EA56" s="86"/>
      <c r="EB56" s="86"/>
      <c r="EC56" s="86"/>
      <c r="ED56" s="86"/>
      <c r="EE56" s="86"/>
      <c r="EF56" s="86"/>
      <c r="EG56" s="86"/>
      <c r="EH56" s="86"/>
      <c r="EI56" s="86"/>
      <c r="EJ56" s="86"/>
      <c r="EK56" s="86"/>
      <c r="EL56" s="86"/>
      <c r="EM56" s="86"/>
      <c r="EN56" s="86"/>
      <c r="EO56" s="86"/>
      <c r="EP56" s="86"/>
      <c r="EQ56" s="86"/>
      <c r="ER56" s="86"/>
      <c r="ES56" s="86"/>
      <c r="ET56" s="86"/>
      <c r="EU56" s="86"/>
      <c r="EV56" s="86"/>
      <c r="EW56" s="86"/>
      <c r="EX56" s="86"/>
      <c r="EY56" s="86"/>
      <c r="EZ56" s="86"/>
      <c r="FA56" s="86"/>
      <c r="FB56" s="86"/>
      <c r="FC56" s="86"/>
      <c r="FD56" s="86"/>
      <c r="FE56" s="86"/>
      <c r="FF56" s="86"/>
      <c r="FG56" s="86"/>
      <c r="FH56" s="86"/>
      <c r="FI56" s="86"/>
      <c r="FJ56" s="86"/>
      <c r="FK56" s="86"/>
      <c r="FL56" s="86"/>
      <c r="FM56" s="86"/>
      <c r="FN56" s="86"/>
      <c r="FO56" s="86"/>
      <c r="FP56" s="86"/>
      <c r="FQ56" s="86"/>
      <c r="FR56" s="86"/>
      <c r="FS56" s="86"/>
      <c r="FT56" s="86"/>
      <c r="FU56" s="86"/>
      <c r="FV56" s="86"/>
      <c r="FW56" s="86"/>
      <c r="FX56" s="86"/>
      <c r="FY56" s="86"/>
      <c r="FZ56" s="86"/>
      <c r="GA56" s="86"/>
      <c r="GB56" s="86"/>
      <c r="GC56" s="86"/>
      <c r="GD56" s="86"/>
      <c r="GE56" s="86"/>
      <c r="GF56" s="86"/>
      <c r="GG56" s="86"/>
      <c r="GH56" s="86"/>
      <c r="GI56" s="86"/>
      <c r="GJ56" s="86"/>
      <c r="GK56" s="86"/>
      <c r="GL56" s="86"/>
      <c r="GM56" s="86"/>
      <c r="GN56" s="86"/>
      <c r="GO56" s="86"/>
      <c r="GP56" s="86"/>
      <c r="GQ56" s="86"/>
      <c r="GR56" s="86"/>
      <c r="GS56" s="86"/>
      <c r="GT56" s="86"/>
      <c r="GU56" s="86"/>
      <c r="GV56" s="86"/>
      <c r="GW56" s="86"/>
      <c r="GX56" s="86"/>
      <c r="GY56" s="86"/>
      <c r="GZ56" s="86"/>
      <c r="HA56" s="86"/>
      <c r="HB56" s="86"/>
      <c r="HC56" s="86"/>
      <c r="HD56" s="86"/>
      <c r="HE56" s="86"/>
      <c r="HF56" s="86"/>
      <c r="HG56" s="86"/>
      <c r="HH56" s="86"/>
      <c r="HI56" s="86"/>
      <c r="HJ56" s="86"/>
      <c r="HK56" s="86"/>
      <c r="HL56" s="86"/>
      <c r="HM56" s="86"/>
      <c r="HN56" s="86"/>
      <c r="HO56" s="86"/>
      <c r="HP56" s="86"/>
      <c r="HQ56" s="86"/>
      <c r="HR56" s="86"/>
      <c r="HS56" s="86"/>
      <c r="HT56" s="86"/>
      <c r="HU56" s="86"/>
      <c r="HV56" s="86"/>
      <c r="HW56" s="86"/>
      <c r="HX56" s="86"/>
      <c r="HY56" s="86"/>
      <c r="HZ56" s="86"/>
      <c r="IA56" s="86"/>
      <c r="IB56" s="86"/>
      <c r="IC56" s="86"/>
      <c r="ID56" s="86"/>
      <c r="IE56" s="86"/>
      <c r="IF56" s="86"/>
      <c r="IG56" s="86"/>
      <c r="IH56" s="86"/>
      <c r="II56" s="86"/>
      <c r="IJ56" s="86"/>
      <c r="IK56" s="86"/>
      <c r="IL56" s="86"/>
      <c r="IM56" s="86"/>
      <c r="IN56" s="86"/>
      <c r="IO56" s="86"/>
      <c r="IP56" s="86"/>
      <c r="IQ56" s="86"/>
      <c r="IR56" s="86"/>
      <c r="IS56" s="86"/>
      <c r="IT56" s="86"/>
      <c r="IU56" s="86"/>
      <c r="IV56" s="86"/>
      <c r="IW56" s="86"/>
      <c r="IX56" s="86"/>
      <c r="IY56" s="86"/>
      <c r="IZ56" s="86"/>
      <c r="JA56" s="86"/>
      <c r="JB56" s="86"/>
      <c r="JC56" s="86"/>
      <c r="JD56" s="86"/>
      <c r="JE56" s="86"/>
      <c r="JF56" s="86"/>
      <c r="JG56" s="86"/>
      <c r="JH56" s="33" t="s">
        <v>50</v>
      </c>
      <c r="JI56" s="337"/>
      <c r="JJ56" s="337"/>
      <c r="JK56" s="337"/>
      <c r="JL56" s="337"/>
      <c r="JM56" s="337"/>
      <c r="JN56" s="337"/>
      <c r="JO56" s="337"/>
      <c r="JP56" s="337"/>
      <c r="JQ56" s="337"/>
      <c r="JR56" s="337"/>
      <c r="JS56" s="337"/>
      <c r="JT56" s="337"/>
      <c r="JU56" s="337"/>
      <c r="JV56" s="337"/>
      <c r="JW56" s="337"/>
      <c r="JX56" s="337"/>
      <c r="JY56" s="337"/>
      <c r="JZ56" s="337"/>
      <c r="KA56" s="337"/>
      <c r="KB56" s="337"/>
      <c r="KC56" s="337"/>
      <c r="KD56" s="288"/>
      <c r="KE56" s="1"/>
    </row>
    <row r="57" spans="5:292">
      <c r="E57" s="88" t="s">
        <v>524</v>
      </c>
      <c r="F57" s="340">
        <v>45099</v>
      </c>
      <c r="G57" s="33">
        <v>347614</v>
      </c>
      <c r="H57" s="33" t="s">
        <v>3178</v>
      </c>
      <c r="I57" s="33" t="s">
        <v>3205</v>
      </c>
      <c r="J57" s="33" t="s">
        <v>3205</v>
      </c>
      <c r="K57" s="288"/>
      <c r="L57" s="288"/>
      <c r="M57" s="288"/>
      <c r="N57" s="288"/>
      <c r="O57" s="288"/>
      <c r="P57" s="288"/>
      <c r="Q57" s="288"/>
      <c r="R57" s="288"/>
      <c r="S57" s="288"/>
      <c r="T57" s="288"/>
      <c r="U57" s="288"/>
      <c r="V57" s="288"/>
      <c r="W57" s="288"/>
      <c r="X57" s="288"/>
      <c r="Y57" s="288"/>
      <c r="Z57" s="288"/>
      <c r="AA57" s="288"/>
      <c r="AB57" s="288"/>
      <c r="AC57" s="288"/>
      <c r="AD57" s="288"/>
      <c r="AE57" s="288"/>
      <c r="AF57" s="288"/>
      <c r="AG57" s="288"/>
      <c r="AH57" s="288"/>
      <c r="AI57" s="288"/>
      <c r="AJ57" s="33"/>
      <c r="AK57" s="33"/>
      <c r="AL57" s="33"/>
      <c r="AM57" s="33"/>
      <c r="AN57" s="33" t="s">
        <v>394</v>
      </c>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c r="FS57" s="33"/>
      <c r="FT57" s="33"/>
      <c r="FU57" s="33"/>
      <c r="FV57" s="33"/>
      <c r="FW57" s="33"/>
      <c r="FX57" s="33"/>
      <c r="FY57" s="33"/>
      <c r="FZ57" s="33"/>
      <c r="GA57" s="33"/>
      <c r="GB57" s="33"/>
      <c r="GC57" s="33"/>
      <c r="GD57" s="33"/>
      <c r="GE57" s="33"/>
      <c r="GF57" s="33"/>
      <c r="GG57" s="33"/>
      <c r="GH57" s="33"/>
      <c r="GI57" s="33"/>
      <c r="GJ57" s="33"/>
      <c r="GK57" s="33"/>
      <c r="GL57" s="33"/>
      <c r="GM57" s="33"/>
      <c r="GN57" s="33"/>
      <c r="GO57" s="33"/>
      <c r="GP57" s="33"/>
      <c r="GQ57" s="33"/>
      <c r="GR57" s="33"/>
      <c r="GS57" s="33"/>
      <c r="GT57" s="33"/>
      <c r="GU57" s="33"/>
      <c r="GV57" s="33"/>
      <c r="GW57" s="33"/>
      <c r="GX57" s="33"/>
      <c r="GY57" s="33"/>
      <c r="GZ57" s="33"/>
      <c r="HA57" s="33"/>
      <c r="HB57" s="33"/>
      <c r="HC57" s="33"/>
      <c r="HD57" s="33"/>
      <c r="HE57" s="33"/>
      <c r="HF57" s="33"/>
      <c r="HG57" s="33"/>
      <c r="HH57" s="33"/>
      <c r="HI57" s="33"/>
      <c r="HJ57" s="33"/>
      <c r="HK57" s="33"/>
      <c r="HL57" s="33"/>
      <c r="HM57" s="33"/>
      <c r="HN57" s="33"/>
      <c r="HO57" s="33"/>
      <c r="HP57" s="33"/>
      <c r="HQ57" s="33"/>
      <c r="HR57" s="33"/>
      <c r="HS57" s="33"/>
      <c r="HT57" s="33"/>
      <c r="HU57" s="33"/>
      <c r="HV57" s="33"/>
      <c r="HW57" s="33"/>
      <c r="HX57" s="33"/>
      <c r="HY57" s="33"/>
      <c r="HZ57" s="33"/>
      <c r="IA57" s="33"/>
      <c r="IB57" s="33"/>
      <c r="IC57" s="33"/>
      <c r="ID57" s="33"/>
      <c r="IE57" s="33"/>
      <c r="IF57" s="33"/>
      <c r="IG57" s="33"/>
      <c r="IH57" s="33"/>
      <c r="II57" s="33"/>
      <c r="IJ57" s="33"/>
      <c r="IK57" s="33"/>
      <c r="IL57" s="33"/>
      <c r="IM57" s="33"/>
      <c r="IN57" s="33"/>
      <c r="IO57" s="33"/>
      <c r="IP57" s="33"/>
      <c r="IQ57" s="33"/>
      <c r="IR57" s="33"/>
      <c r="IS57" s="33"/>
      <c r="IT57" s="33"/>
      <c r="IU57" s="33"/>
      <c r="IV57" s="33"/>
      <c r="IW57" s="33"/>
      <c r="IX57" s="33"/>
      <c r="IY57" s="33"/>
      <c r="IZ57" s="33"/>
      <c r="JA57" s="33"/>
      <c r="JB57" s="33"/>
      <c r="JC57" s="33"/>
      <c r="JD57" s="33"/>
      <c r="JE57" s="33"/>
      <c r="JF57" s="33"/>
      <c r="JG57" s="33"/>
      <c r="JH57" s="33" t="s">
        <v>50</v>
      </c>
      <c r="JI57" s="288"/>
      <c r="JJ57" s="288"/>
      <c r="JK57" s="288"/>
      <c r="JL57" s="288"/>
      <c r="JM57" s="288"/>
      <c r="JN57" s="288"/>
      <c r="JO57" s="288"/>
      <c r="JP57" s="288"/>
      <c r="JQ57" s="288"/>
      <c r="JR57" s="288"/>
      <c r="JS57" s="288"/>
      <c r="JT57" s="288"/>
      <c r="JU57" s="288"/>
      <c r="JV57" s="288"/>
      <c r="JW57" s="288"/>
      <c r="JX57" s="288"/>
      <c r="JY57" s="288"/>
      <c r="JZ57" s="288"/>
      <c r="KA57" s="288"/>
      <c r="KB57" s="288"/>
      <c r="KC57" s="288"/>
      <c r="KD57" s="288"/>
      <c r="KE57" s="1"/>
    </row>
    <row r="58" spans="5:292">
      <c r="E58" s="88" t="s">
        <v>524</v>
      </c>
      <c r="F58" s="340">
        <v>45099</v>
      </c>
      <c r="G58" s="33">
        <v>347642</v>
      </c>
      <c r="H58" s="33" t="s">
        <v>3194</v>
      </c>
      <c r="I58" s="33" t="s">
        <v>3205</v>
      </c>
      <c r="J58" s="33" t="s">
        <v>3205</v>
      </c>
      <c r="K58" s="288"/>
      <c r="L58" s="288"/>
      <c r="M58" s="288"/>
      <c r="N58" s="288"/>
      <c r="O58" s="288"/>
      <c r="P58" s="288"/>
      <c r="Q58" s="288"/>
      <c r="R58" s="288"/>
      <c r="S58" s="288"/>
      <c r="T58" s="288"/>
      <c r="U58" s="288"/>
      <c r="V58" s="288"/>
      <c r="W58" s="288"/>
      <c r="X58" s="288"/>
      <c r="Y58" s="288"/>
      <c r="Z58" s="288"/>
      <c r="AA58" s="288"/>
      <c r="AB58" s="288"/>
      <c r="AC58" s="288"/>
      <c r="AD58" s="288"/>
      <c r="AE58" s="288"/>
      <c r="AF58" s="288"/>
      <c r="AG58" s="288"/>
      <c r="AH58" s="288"/>
      <c r="AI58" s="288"/>
      <c r="AJ58" s="33"/>
      <c r="AK58" s="33"/>
      <c r="AL58" s="33"/>
      <c r="AM58" s="33"/>
      <c r="AN58" s="33" t="s">
        <v>1466</v>
      </c>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c r="FS58" s="33"/>
      <c r="FT58" s="33"/>
      <c r="FU58" s="33"/>
      <c r="FV58" s="33"/>
      <c r="FW58" s="33"/>
      <c r="FX58" s="33"/>
      <c r="FY58" s="33"/>
      <c r="FZ58" s="33"/>
      <c r="GA58" s="33"/>
      <c r="GB58" s="33"/>
      <c r="GC58" s="33"/>
      <c r="GD58" s="33"/>
      <c r="GE58" s="33"/>
      <c r="GF58" s="33"/>
      <c r="GG58" s="33"/>
      <c r="GH58" s="33"/>
      <c r="GI58" s="33"/>
      <c r="GJ58" s="33"/>
      <c r="GK58" s="33"/>
      <c r="GL58" s="33"/>
      <c r="GM58" s="33"/>
      <c r="GN58" s="33"/>
      <c r="GO58" s="33"/>
      <c r="GP58" s="33"/>
      <c r="GQ58" s="33"/>
      <c r="GR58" s="33"/>
      <c r="GS58" s="33"/>
      <c r="GT58" s="33"/>
      <c r="GU58" s="33"/>
      <c r="GV58" s="33"/>
      <c r="GW58" s="33"/>
      <c r="GX58" s="33"/>
      <c r="GY58" s="33"/>
      <c r="GZ58" s="33"/>
      <c r="HA58" s="33"/>
      <c r="HB58" s="33"/>
      <c r="HC58" s="33"/>
      <c r="HD58" s="33"/>
      <c r="HE58" s="33"/>
      <c r="HF58" s="33"/>
      <c r="HG58" s="33"/>
      <c r="HH58" s="33"/>
      <c r="HI58" s="33"/>
      <c r="HJ58" s="33"/>
      <c r="HK58" s="33"/>
      <c r="HL58" s="33"/>
      <c r="HM58" s="33"/>
      <c r="HN58" s="33"/>
      <c r="HO58" s="33"/>
      <c r="HP58" s="33"/>
      <c r="HQ58" s="33"/>
      <c r="HR58" s="33"/>
      <c r="HS58" s="33"/>
      <c r="HT58" s="33"/>
      <c r="HU58" s="33"/>
      <c r="HV58" s="33"/>
      <c r="HW58" s="33"/>
      <c r="HX58" s="33"/>
      <c r="HY58" s="33"/>
      <c r="HZ58" s="33"/>
      <c r="IA58" s="33"/>
      <c r="IB58" s="33"/>
      <c r="IC58" s="33"/>
      <c r="ID58" s="33"/>
      <c r="IE58" s="33"/>
      <c r="IF58" s="33"/>
      <c r="IG58" s="33"/>
      <c r="IH58" s="33"/>
      <c r="II58" s="33"/>
      <c r="IJ58" s="33"/>
      <c r="IK58" s="33"/>
      <c r="IL58" s="33"/>
      <c r="IM58" s="33"/>
      <c r="IN58" s="33"/>
      <c r="IO58" s="33"/>
      <c r="IP58" s="33"/>
      <c r="IQ58" s="33"/>
      <c r="IR58" s="33"/>
      <c r="IS58" s="33"/>
      <c r="IT58" s="33"/>
      <c r="IU58" s="33"/>
      <c r="IV58" s="33"/>
      <c r="IW58" s="33"/>
      <c r="IX58" s="33"/>
      <c r="IY58" s="33"/>
      <c r="IZ58" s="33"/>
      <c r="JA58" s="33"/>
      <c r="JB58" s="33"/>
      <c r="JC58" s="33"/>
      <c r="JD58" s="33"/>
      <c r="JE58" s="33"/>
      <c r="JF58" s="33"/>
      <c r="JG58" s="33"/>
      <c r="JH58" s="33" t="s">
        <v>50</v>
      </c>
      <c r="JI58" s="288"/>
      <c r="JJ58" s="288"/>
      <c r="JK58" s="288"/>
      <c r="JL58" s="288"/>
      <c r="JM58" s="288"/>
      <c r="JN58" s="288"/>
      <c r="JO58" s="288"/>
      <c r="JP58" s="288"/>
      <c r="JQ58" s="288"/>
      <c r="JR58" s="288"/>
      <c r="JS58" s="288"/>
      <c r="JT58" s="288"/>
      <c r="JU58" s="288"/>
      <c r="JV58" s="288"/>
      <c r="JW58" s="288"/>
      <c r="JX58" s="288"/>
      <c r="JY58" s="288"/>
      <c r="JZ58" s="288"/>
      <c r="KA58" s="288"/>
      <c r="KB58" s="288"/>
      <c r="KC58" s="288"/>
      <c r="KD58" s="288"/>
      <c r="KE58" s="1"/>
    </row>
    <row r="59" spans="5:292" ht="60">
      <c r="E59" s="88" t="s">
        <v>524</v>
      </c>
      <c r="F59" s="340">
        <v>45099</v>
      </c>
      <c r="G59" s="33">
        <v>347643</v>
      </c>
      <c r="H59" s="33" t="s">
        <v>3180</v>
      </c>
      <c r="I59" s="33" t="s">
        <v>3208</v>
      </c>
      <c r="J59" s="33" t="s">
        <v>394</v>
      </c>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31"/>
      <c r="AK59" s="31"/>
      <c r="AL59" s="33"/>
      <c r="AM59" s="33"/>
      <c r="AN59" s="33" t="s">
        <v>2406</v>
      </c>
      <c r="AO59" s="34" t="s">
        <v>3246</v>
      </c>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3" t="s">
        <v>50</v>
      </c>
      <c r="JI59" s="288"/>
      <c r="JJ59" s="288"/>
      <c r="JK59" s="288"/>
      <c r="JL59" s="288"/>
      <c r="JM59" s="288"/>
      <c r="JN59" s="288"/>
      <c r="JO59" s="288"/>
      <c r="JP59" s="288"/>
      <c r="JQ59" s="288"/>
      <c r="JR59" s="288"/>
      <c r="JS59" s="288"/>
      <c r="JT59" s="288"/>
      <c r="JU59" s="288"/>
      <c r="JV59" s="288"/>
      <c r="JW59" s="288"/>
      <c r="JX59" s="288"/>
      <c r="JY59" s="288"/>
      <c r="JZ59" s="288"/>
      <c r="KA59" s="288"/>
      <c r="KB59" s="288"/>
      <c r="KC59" s="288"/>
      <c r="KD59" s="288"/>
      <c r="KE59" s="1"/>
    </row>
    <row r="60" spans="5:292" ht="45">
      <c r="E60" s="88" t="s">
        <v>524</v>
      </c>
      <c r="F60" s="340">
        <v>45099</v>
      </c>
      <c r="G60" s="33">
        <v>348008</v>
      </c>
      <c r="H60" s="33" t="s">
        <v>3209</v>
      </c>
      <c r="I60" s="33" t="s">
        <v>440</v>
      </c>
      <c r="J60" s="33" t="s">
        <v>394</v>
      </c>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328"/>
      <c r="AH60" s="288"/>
      <c r="AI60" s="288"/>
      <c r="AJ60" s="31"/>
      <c r="AK60" s="31"/>
      <c r="AL60" s="33"/>
      <c r="AM60" s="33"/>
      <c r="AN60" s="33"/>
      <c r="AO60" s="33" t="s">
        <v>394</v>
      </c>
      <c r="AP60" s="33"/>
      <c r="AQ60" s="34" t="s">
        <v>3269</v>
      </c>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3" t="s">
        <v>50</v>
      </c>
      <c r="JI60" s="288"/>
      <c r="JJ60" s="288"/>
      <c r="JK60" s="288"/>
      <c r="JL60" s="333"/>
      <c r="JM60" s="333"/>
      <c r="JN60" s="333"/>
      <c r="JO60" s="288"/>
      <c r="JP60" s="288"/>
      <c r="JQ60" s="288"/>
      <c r="JR60" s="288"/>
      <c r="JS60" s="288"/>
      <c r="JT60" s="288"/>
      <c r="JU60" s="288"/>
      <c r="JV60" s="288"/>
      <c r="JW60" s="288"/>
      <c r="JX60" s="288"/>
      <c r="JY60" s="288"/>
      <c r="JZ60" s="288"/>
      <c r="KA60" s="288"/>
      <c r="KB60" s="288"/>
      <c r="KC60" s="288"/>
      <c r="KD60" s="288"/>
      <c r="KE60" s="273"/>
    </row>
    <row r="61" spans="5:292">
      <c r="E61" s="88" t="s">
        <v>55</v>
      </c>
      <c r="F61" s="340">
        <v>45099</v>
      </c>
      <c r="G61" s="33">
        <v>347867</v>
      </c>
      <c r="H61" s="33" t="s">
        <v>3115</v>
      </c>
      <c r="I61" s="33" t="s">
        <v>440</v>
      </c>
      <c r="J61" s="33" t="s">
        <v>394</v>
      </c>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8"/>
      <c r="AI61" s="288"/>
      <c r="AJ61" s="33"/>
      <c r="AK61" s="33"/>
      <c r="AL61" s="33"/>
      <c r="AM61" s="33"/>
      <c r="AN61" s="33"/>
      <c r="AO61" s="33" t="s">
        <v>394</v>
      </c>
      <c r="AP61" s="33"/>
      <c r="AQ61" s="33" t="s">
        <v>394</v>
      </c>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c r="FS61" s="33"/>
      <c r="FT61" s="33"/>
      <c r="FU61" s="33"/>
      <c r="FV61" s="33"/>
      <c r="FW61" s="33"/>
      <c r="FX61" s="33"/>
      <c r="FY61" s="33"/>
      <c r="FZ61" s="33"/>
      <c r="GA61" s="33"/>
      <c r="GB61" s="33"/>
      <c r="GC61" s="33"/>
      <c r="GD61" s="33"/>
      <c r="GE61" s="33"/>
      <c r="GF61" s="33"/>
      <c r="GG61" s="33"/>
      <c r="GH61" s="33"/>
      <c r="GI61" s="33"/>
      <c r="GJ61" s="33"/>
      <c r="GK61" s="33"/>
      <c r="GL61" s="33"/>
      <c r="GM61" s="33"/>
      <c r="GN61" s="33"/>
      <c r="GO61" s="33"/>
      <c r="GP61" s="33"/>
      <c r="GQ61" s="33"/>
      <c r="GR61" s="33"/>
      <c r="GS61" s="33"/>
      <c r="GT61" s="33"/>
      <c r="GU61" s="33"/>
      <c r="GV61" s="33"/>
      <c r="GW61" s="33"/>
      <c r="GX61" s="33"/>
      <c r="GY61" s="33"/>
      <c r="GZ61" s="33"/>
      <c r="HA61" s="33"/>
      <c r="HB61" s="33"/>
      <c r="HC61" s="33"/>
      <c r="HD61" s="33"/>
      <c r="HE61" s="33"/>
      <c r="HF61" s="33"/>
      <c r="HG61" s="33"/>
      <c r="HH61" s="33"/>
      <c r="HI61" s="33"/>
      <c r="HJ61" s="33"/>
      <c r="HK61" s="33"/>
      <c r="HL61" s="33"/>
      <c r="HM61" s="33"/>
      <c r="HN61" s="33"/>
      <c r="HO61" s="33"/>
      <c r="HP61" s="33"/>
      <c r="HQ61" s="33"/>
      <c r="HR61" s="33"/>
      <c r="HS61" s="33"/>
      <c r="HT61" s="33"/>
      <c r="HU61" s="33"/>
      <c r="HV61" s="33"/>
      <c r="HW61" s="33"/>
      <c r="HX61" s="33"/>
      <c r="HY61" s="33"/>
      <c r="HZ61" s="33"/>
      <c r="IA61" s="33"/>
      <c r="IB61" s="33"/>
      <c r="IC61" s="33"/>
      <c r="ID61" s="33"/>
      <c r="IE61" s="33"/>
      <c r="IF61" s="33"/>
      <c r="IG61" s="33"/>
      <c r="IH61" s="33"/>
      <c r="II61" s="33"/>
      <c r="IJ61" s="33"/>
      <c r="IK61" s="33"/>
      <c r="IL61" s="33"/>
      <c r="IM61" s="33"/>
      <c r="IN61" s="33"/>
      <c r="IO61" s="33"/>
      <c r="IP61" s="33"/>
      <c r="IQ61" s="33"/>
      <c r="IR61" s="33"/>
      <c r="IS61" s="33"/>
      <c r="IT61" s="33"/>
      <c r="IU61" s="33"/>
      <c r="IV61" s="33"/>
      <c r="IW61" s="33"/>
      <c r="IX61" s="33"/>
      <c r="IY61" s="33"/>
      <c r="IZ61" s="33"/>
      <c r="JA61" s="33"/>
      <c r="JB61" s="33"/>
      <c r="JC61" s="33"/>
      <c r="JD61" s="33"/>
      <c r="JE61" s="33"/>
      <c r="JF61" s="33"/>
      <c r="JG61" s="33"/>
      <c r="JH61" s="33" t="s">
        <v>50</v>
      </c>
      <c r="JI61" s="288"/>
      <c r="JJ61" s="288"/>
      <c r="JK61" s="288"/>
      <c r="JL61" s="289"/>
      <c r="JM61" s="289"/>
      <c r="JN61" s="289"/>
      <c r="JO61" s="289"/>
      <c r="JP61" s="289"/>
      <c r="JQ61" s="289"/>
      <c r="JR61" s="289"/>
      <c r="JS61" s="289"/>
      <c r="JT61" s="289"/>
      <c r="JU61" s="289"/>
      <c r="JV61" s="289"/>
      <c r="JW61" s="289"/>
      <c r="JX61" s="289"/>
      <c r="JY61" s="289"/>
      <c r="JZ61" s="289"/>
      <c r="KA61" s="289"/>
      <c r="KB61" s="289"/>
      <c r="KC61" s="289"/>
      <c r="KD61" s="288"/>
    </row>
    <row r="62" spans="5:292">
      <c r="E62" s="88" t="s">
        <v>524</v>
      </c>
      <c r="F62" s="348">
        <v>45103</v>
      </c>
      <c r="G62" s="33">
        <v>348219</v>
      </c>
      <c r="H62" s="33" t="s">
        <v>3180</v>
      </c>
      <c r="I62" s="33" t="s">
        <v>3249</v>
      </c>
      <c r="J62" s="33" t="s">
        <v>394</v>
      </c>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8"/>
      <c r="AI62" s="288"/>
      <c r="AJ62" s="288"/>
      <c r="AK62" s="288"/>
      <c r="AL62" s="33"/>
      <c r="AM62" s="33"/>
      <c r="AN62" s="33"/>
      <c r="AO62" s="33"/>
      <c r="AP62" s="33"/>
      <c r="AQ62" s="33" t="s">
        <v>3270</v>
      </c>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c r="FS62" s="33"/>
      <c r="FT62" s="33"/>
      <c r="FU62" s="33"/>
      <c r="FV62" s="33"/>
      <c r="FW62" s="33"/>
      <c r="FX62" s="33"/>
      <c r="FY62" s="33"/>
      <c r="FZ62" s="33"/>
      <c r="GA62" s="33"/>
      <c r="GB62" s="33"/>
      <c r="GC62" s="33"/>
      <c r="GD62" s="33"/>
      <c r="GE62" s="33"/>
      <c r="GF62" s="33"/>
      <c r="GG62" s="33"/>
      <c r="GH62" s="33"/>
      <c r="GI62" s="33"/>
      <c r="GJ62" s="33"/>
      <c r="GK62" s="33"/>
      <c r="GL62" s="33"/>
      <c r="GM62" s="33"/>
      <c r="GN62" s="33"/>
      <c r="GO62" s="33"/>
      <c r="GP62" s="33"/>
      <c r="GQ62" s="33"/>
      <c r="GR62" s="33"/>
      <c r="GS62" s="33"/>
      <c r="GT62" s="33"/>
      <c r="GU62" s="33"/>
      <c r="GV62" s="33"/>
      <c r="GW62" s="33"/>
      <c r="GX62" s="33"/>
      <c r="GY62" s="33"/>
      <c r="GZ62" s="33"/>
      <c r="HA62" s="33"/>
      <c r="HB62" s="33"/>
      <c r="HC62" s="33"/>
      <c r="HD62" s="33"/>
      <c r="HE62" s="33"/>
      <c r="HF62" s="33"/>
      <c r="HG62" s="33"/>
      <c r="HH62" s="33"/>
      <c r="HI62" s="33"/>
      <c r="HJ62" s="33"/>
      <c r="HK62" s="33"/>
      <c r="HL62" s="33"/>
      <c r="HM62" s="33"/>
      <c r="HN62" s="33"/>
      <c r="HO62" s="33"/>
      <c r="HP62" s="33"/>
      <c r="HQ62" s="33"/>
      <c r="HR62" s="33"/>
      <c r="HS62" s="33"/>
      <c r="HT62" s="33"/>
      <c r="HU62" s="33"/>
      <c r="HV62" s="33"/>
      <c r="HW62" s="33"/>
      <c r="HX62" s="33"/>
      <c r="HY62" s="33"/>
      <c r="HZ62" s="33"/>
      <c r="IA62" s="33"/>
      <c r="IB62" s="33"/>
      <c r="IC62" s="33"/>
      <c r="ID62" s="33"/>
      <c r="IE62" s="33"/>
      <c r="IF62" s="33"/>
      <c r="IG62" s="33"/>
      <c r="IH62" s="33"/>
      <c r="II62" s="33"/>
      <c r="IJ62" s="33"/>
      <c r="IK62" s="33"/>
      <c r="IL62" s="33"/>
      <c r="IM62" s="33"/>
      <c r="IN62" s="33"/>
      <c r="IO62" s="33"/>
      <c r="IP62" s="33"/>
      <c r="IQ62" s="33"/>
      <c r="IR62" s="33"/>
      <c r="IS62" s="33"/>
      <c r="IT62" s="33"/>
      <c r="IU62" s="33"/>
      <c r="IV62" s="33"/>
      <c r="IW62" s="33"/>
      <c r="IX62" s="33"/>
      <c r="IY62" s="33"/>
      <c r="IZ62" s="33"/>
      <c r="JA62" s="33"/>
      <c r="JB62" s="33"/>
      <c r="JC62" s="33"/>
      <c r="JD62" s="33"/>
      <c r="JE62" s="33"/>
      <c r="JF62" s="33"/>
      <c r="JG62" s="33"/>
      <c r="JH62" s="33" t="s">
        <v>50</v>
      </c>
      <c r="JI62" s="288"/>
      <c r="JJ62" s="288"/>
      <c r="JK62" s="288"/>
      <c r="JL62" s="289"/>
      <c r="JM62" s="289"/>
      <c r="JN62" s="289"/>
      <c r="JO62" s="289"/>
      <c r="JP62" s="289"/>
      <c r="JQ62" s="289"/>
      <c r="JR62" s="289"/>
      <c r="JS62" s="289"/>
      <c r="JT62" s="289"/>
      <c r="JU62" s="289"/>
      <c r="JV62" s="289"/>
      <c r="JW62" s="289"/>
      <c r="JX62" s="289"/>
      <c r="JY62" s="289"/>
      <c r="JZ62" s="289"/>
      <c r="KA62" s="289"/>
      <c r="KB62" s="289"/>
      <c r="KC62" s="289"/>
      <c r="KD62" s="288"/>
    </row>
    <row r="63" spans="5:292">
      <c r="E63" s="88" t="s">
        <v>524</v>
      </c>
      <c r="F63" s="348">
        <v>45103</v>
      </c>
      <c r="G63" s="33">
        <v>348908</v>
      </c>
      <c r="H63" s="33" t="s">
        <v>3194</v>
      </c>
      <c r="I63" s="33" t="s">
        <v>3268</v>
      </c>
      <c r="J63" s="33" t="s">
        <v>394</v>
      </c>
      <c r="K63" s="289"/>
      <c r="L63" s="289"/>
      <c r="M63" s="289"/>
      <c r="N63" s="289"/>
      <c r="O63" s="289"/>
      <c r="P63" s="289"/>
      <c r="Q63" s="289"/>
      <c r="R63" s="289"/>
      <c r="S63" s="289"/>
      <c r="T63" s="289"/>
      <c r="U63" s="289"/>
      <c r="V63" s="289"/>
      <c r="W63" s="289"/>
      <c r="X63" s="289"/>
      <c r="Y63" s="289"/>
      <c r="Z63" s="289"/>
      <c r="AA63" s="289"/>
      <c r="AB63" s="289"/>
      <c r="AC63" s="289"/>
      <c r="AD63" s="289"/>
      <c r="AE63" s="289"/>
      <c r="AF63" s="289"/>
      <c r="AG63" s="289"/>
      <c r="AH63" s="288"/>
      <c r="AI63" s="288"/>
      <c r="AJ63" s="288"/>
      <c r="AK63" s="288"/>
      <c r="AL63" s="33"/>
      <c r="AM63" s="33"/>
      <c r="AN63" s="33"/>
      <c r="AO63" s="33"/>
      <c r="AP63" s="33"/>
      <c r="AQ63" s="33" t="s">
        <v>1410</v>
      </c>
      <c r="AR63" s="33" t="s">
        <v>1466</v>
      </c>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c r="FS63" s="33"/>
      <c r="FT63" s="33"/>
      <c r="FU63" s="33"/>
      <c r="FV63" s="33"/>
      <c r="FW63" s="33"/>
      <c r="FX63" s="33"/>
      <c r="FY63" s="33"/>
      <c r="FZ63" s="33"/>
      <c r="GA63" s="33"/>
      <c r="GB63" s="33"/>
      <c r="GC63" s="33"/>
      <c r="GD63" s="33"/>
      <c r="GE63" s="33"/>
      <c r="GF63" s="33"/>
      <c r="GG63" s="33"/>
      <c r="GH63" s="33"/>
      <c r="GI63" s="33"/>
      <c r="GJ63" s="33"/>
      <c r="GK63" s="33"/>
      <c r="GL63" s="33"/>
      <c r="GM63" s="33"/>
      <c r="GN63" s="33"/>
      <c r="GO63" s="33"/>
      <c r="GP63" s="33"/>
      <c r="GQ63" s="33"/>
      <c r="GR63" s="33"/>
      <c r="GS63" s="33"/>
      <c r="GT63" s="33"/>
      <c r="GU63" s="33"/>
      <c r="GV63" s="33"/>
      <c r="GW63" s="33"/>
      <c r="GX63" s="33"/>
      <c r="GY63" s="33"/>
      <c r="GZ63" s="33"/>
      <c r="HA63" s="33"/>
      <c r="HB63" s="33"/>
      <c r="HC63" s="33"/>
      <c r="HD63" s="33"/>
      <c r="HE63" s="33"/>
      <c r="HF63" s="33"/>
      <c r="HG63" s="33"/>
      <c r="HH63" s="33"/>
      <c r="HI63" s="33"/>
      <c r="HJ63" s="33"/>
      <c r="HK63" s="33"/>
      <c r="HL63" s="33"/>
      <c r="HM63" s="33"/>
      <c r="HN63" s="33"/>
      <c r="HO63" s="33"/>
      <c r="HP63" s="33"/>
      <c r="HQ63" s="33"/>
      <c r="HR63" s="33"/>
      <c r="HS63" s="33"/>
      <c r="HT63" s="33"/>
      <c r="HU63" s="33"/>
      <c r="HV63" s="33"/>
      <c r="HW63" s="33"/>
      <c r="HX63" s="33"/>
      <c r="HY63" s="33"/>
      <c r="HZ63" s="33"/>
      <c r="IA63" s="33"/>
      <c r="IB63" s="33"/>
      <c r="IC63" s="33"/>
      <c r="ID63" s="33"/>
      <c r="IE63" s="33"/>
      <c r="IF63" s="33"/>
      <c r="IG63" s="33"/>
      <c r="IH63" s="33"/>
      <c r="II63" s="33"/>
      <c r="IJ63" s="33"/>
      <c r="IK63" s="33"/>
      <c r="IL63" s="33"/>
      <c r="IM63" s="33"/>
      <c r="IN63" s="33"/>
      <c r="IO63" s="33"/>
      <c r="IP63" s="33"/>
      <c r="IQ63" s="33"/>
      <c r="IR63" s="33"/>
      <c r="IS63" s="33"/>
      <c r="IT63" s="33"/>
      <c r="IU63" s="33"/>
      <c r="IV63" s="33"/>
      <c r="IW63" s="33"/>
      <c r="IX63" s="33"/>
      <c r="IY63" s="33"/>
      <c r="IZ63" s="33"/>
      <c r="JA63" s="33"/>
      <c r="JB63" s="33"/>
      <c r="JC63" s="33"/>
      <c r="JD63" s="33"/>
      <c r="JE63" s="33"/>
      <c r="JF63" s="33"/>
      <c r="JG63" s="33"/>
      <c r="JH63" s="33" t="s">
        <v>50</v>
      </c>
      <c r="JI63" s="288"/>
      <c r="JJ63" s="288"/>
      <c r="JK63" s="288"/>
      <c r="JL63" s="289"/>
      <c r="JM63" s="289"/>
      <c r="JN63" s="289"/>
      <c r="JO63" s="289"/>
      <c r="JP63" s="289"/>
      <c r="JQ63" s="289"/>
      <c r="JR63" s="289"/>
      <c r="JS63" s="289"/>
      <c r="JT63" s="289"/>
      <c r="JU63" s="289"/>
      <c r="JV63" s="289"/>
      <c r="JW63" s="289"/>
      <c r="JX63" s="289"/>
      <c r="JY63" s="289"/>
      <c r="JZ63" s="289"/>
      <c r="KA63" s="289"/>
      <c r="KB63" s="289"/>
      <c r="KC63" s="289"/>
      <c r="KD63" s="288"/>
    </row>
    <row r="64" spans="5:292">
      <c r="E64" s="88" t="s">
        <v>524</v>
      </c>
      <c r="F64" s="348">
        <v>45104</v>
      </c>
      <c r="G64" s="33">
        <v>348144</v>
      </c>
      <c r="H64" s="33" t="s">
        <v>3272</v>
      </c>
      <c r="I64" s="33" t="s">
        <v>3208</v>
      </c>
      <c r="J64" s="33" t="s">
        <v>394</v>
      </c>
      <c r="K64" s="289"/>
      <c r="L64" s="289"/>
      <c r="M64" s="289"/>
      <c r="N64" s="289"/>
      <c r="O64" s="289"/>
      <c r="P64" s="289"/>
      <c r="Q64" s="289"/>
      <c r="R64" s="289"/>
      <c r="S64" s="289"/>
      <c r="T64" s="289"/>
      <c r="U64" s="289"/>
      <c r="V64" s="289"/>
      <c r="W64" s="289"/>
      <c r="X64" s="289"/>
      <c r="Y64" s="289"/>
      <c r="Z64" s="289"/>
      <c r="AA64" s="289"/>
      <c r="AB64" s="289"/>
      <c r="AC64" s="289"/>
      <c r="AD64" s="289"/>
      <c r="AE64" s="289"/>
      <c r="AF64" s="289"/>
      <c r="AG64" s="289"/>
      <c r="AH64" s="288"/>
      <c r="AI64" s="288"/>
      <c r="AJ64" s="288"/>
      <c r="AK64" s="288"/>
      <c r="AL64" s="33"/>
      <c r="AM64" s="33"/>
      <c r="AN64" s="33"/>
      <c r="AO64" s="33"/>
      <c r="AP64" s="33"/>
      <c r="AQ64" s="33"/>
      <c r="AR64" s="33" t="s">
        <v>394</v>
      </c>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c r="FS64" s="33"/>
      <c r="FT64" s="33"/>
      <c r="FU64" s="33"/>
      <c r="FV64" s="33"/>
      <c r="FW64" s="33"/>
      <c r="FX64" s="33"/>
      <c r="FY64" s="33"/>
      <c r="FZ64" s="33"/>
      <c r="GA64" s="33"/>
      <c r="GB64" s="33"/>
      <c r="GC64" s="33"/>
      <c r="GD64" s="33"/>
      <c r="GE64" s="33"/>
      <c r="GF64" s="33"/>
      <c r="GG64" s="33"/>
      <c r="GH64" s="33"/>
      <c r="GI64" s="33"/>
      <c r="GJ64" s="33"/>
      <c r="GK64" s="33"/>
      <c r="GL64" s="33"/>
      <c r="GM64" s="33"/>
      <c r="GN64" s="33"/>
      <c r="GO64" s="33"/>
      <c r="GP64" s="33"/>
      <c r="GQ64" s="33"/>
      <c r="GR64" s="33"/>
      <c r="GS64" s="33"/>
      <c r="GT64" s="33"/>
      <c r="GU64" s="33"/>
      <c r="GV64" s="33"/>
      <c r="GW64" s="33"/>
      <c r="GX64" s="33"/>
      <c r="GY64" s="33"/>
      <c r="GZ64" s="33"/>
      <c r="HA64" s="33"/>
      <c r="HB64" s="33"/>
      <c r="HC64" s="33"/>
      <c r="HD64" s="33"/>
      <c r="HE64" s="33"/>
      <c r="HF64" s="33"/>
      <c r="HG64" s="33"/>
      <c r="HH64" s="33"/>
      <c r="HI64" s="33"/>
      <c r="HJ64" s="33"/>
      <c r="HK64" s="33"/>
      <c r="HL64" s="33"/>
      <c r="HM64" s="33"/>
      <c r="HN64" s="33"/>
      <c r="HO64" s="33"/>
      <c r="HP64" s="33"/>
      <c r="HQ64" s="33"/>
      <c r="HR64" s="33"/>
      <c r="HS64" s="33"/>
      <c r="HT64" s="33"/>
      <c r="HU64" s="33"/>
      <c r="HV64" s="33"/>
      <c r="HW64" s="33"/>
      <c r="HX64" s="33"/>
      <c r="HY64" s="33"/>
      <c r="HZ64" s="33"/>
      <c r="IA64" s="33"/>
      <c r="IB64" s="33"/>
      <c r="IC64" s="33"/>
      <c r="ID64" s="33"/>
      <c r="IE64" s="33"/>
      <c r="IF64" s="33"/>
      <c r="IG64" s="33"/>
      <c r="IH64" s="33"/>
      <c r="II64" s="33"/>
      <c r="IJ64" s="33"/>
      <c r="IK64" s="33"/>
      <c r="IL64" s="33"/>
      <c r="IM64" s="33"/>
      <c r="IN64" s="33"/>
      <c r="IO64" s="33"/>
      <c r="IP64" s="33"/>
      <c r="IQ64" s="33"/>
      <c r="IR64" s="33"/>
      <c r="IS64" s="33"/>
      <c r="IT64" s="33"/>
      <c r="IU64" s="33"/>
      <c r="IV64" s="33"/>
      <c r="IW64" s="33"/>
      <c r="IX64" s="33"/>
      <c r="IY64" s="33"/>
      <c r="IZ64" s="33"/>
      <c r="JA64" s="33"/>
      <c r="JB64" s="33"/>
      <c r="JC64" s="33"/>
      <c r="JD64" s="33"/>
      <c r="JE64" s="33"/>
      <c r="JF64" s="33"/>
      <c r="JG64" s="33"/>
      <c r="JH64" s="33" t="s">
        <v>50</v>
      </c>
      <c r="JI64" s="288"/>
      <c r="JJ64" s="288"/>
      <c r="JK64" s="288"/>
      <c r="JL64" s="289"/>
      <c r="JM64" s="289"/>
      <c r="JN64" s="289"/>
      <c r="JO64" s="289"/>
      <c r="JP64" s="289"/>
      <c r="JQ64" s="289"/>
      <c r="JR64" s="289"/>
      <c r="JS64" s="289"/>
      <c r="JT64" s="289"/>
      <c r="JU64" s="289"/>
      <c r="JV64" s="289"/>
      <c r="JW64" s="289"/>
      <c r="JX64" s="289"/>
      <c r="JY64" s="289"/>
      <c r="JZ64" s="289"/>
      <c r="KA64" s="289"/>
      <c r="KB64" s="289"/>
      <c r="KC64" s="289"/>
      <c r="KD64" s="288"/>
    </row>
    <row r="65" spans="4:290">
      <c r="E65" s="88" t="s">
        <v>3039</v>
      </c>
      <c r="F65" s="348">
        <v>45107</v>
      </c>
      <c r="G65" s="33">
        <v>349797</v>
      </c>
      <c r="H65" s="33" t="s">
        <v>3180</v>
      </c>
      <c r="I65" s="33" t="s">
        <v>2258</v>
      </c>
      <c r="J65" s="33" t="s">
        <v>394</v>
      </c>
      <c r="K65" s="289"/>
      <c r="L65" s="289"/>
      <c r="M65" s="289"/>
      <c r="N65" s="289"/>
      <c r="O65" s="289"/>
      <c r="P65" s="289"/>
      <c r="Q65" s="289"/>
      <c r="R65" s="289"/>
      <c r="S65" s="289"/>
      <c r="T65" s="289"/>
      <c r="U65" s="289"/>
      <c r="V65" s="289"/>
      <c r="W65" s="289"/>
      <c r="X65" s="289"/>
      <c r="Y65" s="289"/>
      <c r="Z65" s="289"/>
      <c r="AA65" s="289"/>
      <c r="AB65" s="289"/>
      <c r="AC65" s="289"/>
      <c r="AD65" s="289"/>
      <c r="AE65" s="289"/>
      <c r="AF65" s="289"/>
      <c r="AG65" s="289"/>
      <c r="AH65" s="288"/>
      <c r="AI65" s="288"/>
      <c r="AJ65" s="288"/>
      <c r="AK65" s="288"/>
      <c r="AL65" s="288"/>
      <c r="AM65" s="288"/>
      <c r="AN65" s="288"/>
      <c r="AO65" s="288"/>
      <c r="AP65" s="288"/>
      <c r="AQ65" s="33"/>
      <c r="AR65" s="33"/>
      <c r="AS65" s="33"/>
      <c r="AT65" s="33" t="s">
        <v>394</v>
      </c>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c r="FP65" s="33"/>
      <c r="FQ65" s="33"/>
      <c r="FR65" s="33"/>
      <c r="FS65" s="33"/>
      <c r="FT65" s="33"/>
      <c r="FU65" s="33"/>
      <c r="FV65" s="33"/>
      <c r="FW65" s="33"/>
      <c r="FX65" s="33"/>
      <c r="FY65" s="33"/>
      <c r="FZ65" s="33"/>
      <c r="GA65" s="33"/>
      <c r="GB65" s="33"/>
      <c r="GC65" s="33"/>
      <c r="GD65" s="33"/>
      <c r="GE65" s="33"/>
      <c r="GF65" s="33"/>
      <c r="GG65" s="33"/>
      <c r="GH65" s="33"/>
      <c r="GI65" s="33"/>
      <c r="GJ65" s="33"/>
      <c r="GK65" s="33"/>
      <c r="GL65" s="33"/>
      <c r="GM65" s="33"/>
      <c r="GN65" s="33"/>
      <c r="GO65" s="33"/>
      <c r="GP65" s="33"/>
      <c r="GQ65" s="33"/>
      <c r="GR65" s="33"/>
      <c r="GS65" s="33"/>
      <c r="GT65" s="33"/>
      <c r="GU65" s="33"/>
      <c r="GV65" s="33"/>
      <c r="GW65" s="33"/>
      <c r="GX65" s="33"/>
      <c r="GY65" s="33"/>
      <c r="GZ65" s="33"/>
      <c r="HA65" s="33"/>
      <c r="HB65" s="33"/>
      <c r="HC65" s="33"/>
      <c r="HD65" s="33"/>
      <c r="HE65" s="33"/>
      <c r="HF65" s="33"/>
      <c r="HG65" s="33"/>
      <c r="HH65" s="33"/>
      <c r="HI65" s="33"/>
      <c r="HJ65" s="33"/>
      <c r="HK65" s="33"/>
      <c r="HL65" s="33"/>
      <c r="HM65" s="33"/>
      <c r="HN65" s="33"/>
      <c r="HO65" s="33"/>
      <c r="HP65" s="33"/>
      <c r="HQ65" s="33"/>
      <c r="HR65" s="33"/>
      <c r="HS65" s="33"/>
      <c r="HT65" s="33"/>
      <c r="HU65" s="33"/>
      <c r="HV65" s="33"/>
      <c r="HW65" s="33"/>
      <c r="HX65" s="33"/>
      <c r="HY65" s="33"/>
      <c r="HZ65" s="33"/>
      <c r="IA65" s="33"/>
      <c r="IB65" s="33"/>
      <c r="IC65" s="33"/>
      <c r="ID65" s="33"/>
      <c r="IE65" s="33"/>
      <c r="IF65" s="33"/>
      <c r="IG65" s="33"/>
      <c r="IH65" s="33"/>
      <c r="II65" s="33"/>
      <c r="IJ65" s="33"/>
      <c r="IK65" s="33"/>
      <c r="IL65" s="33"/>
      <c r="IM65" s="33"/>
      <c r="IN65" s="33"/>
      <c r="IO65" s="33"/>
      <c r="IP65" s="33"/>
      <c r="IQ65" s="33"/>
      <c r="IR65" s="33"/>
      <c r="IS65" s="33"/>
      <c r="IT65" s="33"/>
      <c r="IU65" s="33"/>
      <c r="IV65" s="33"/>
      <c r="IW65" s="33"/>
      <c r="IX65" s="33"/>
      <c r="IY65" s="33"/>
      <c r="IZ65" s="33"/>
      <c r="JA65" s="33"/>
      <c r="JB65" s="33"/>
      <c r="JC65" s="33"/>
      <c r="JD65" s="33"/>
      <c r="JE65" s="33"/>
      <c r="JF65" s="33"/>
      <c r="JG65" s="33"/>
      <c r="JH65" s="33" t="s">
        <v>50</v>
      </c>
      <c r="JI65" s="288"/>
      <c r="JJ65" s="288"/>
      <c r="JK65" s="288"/>
      <c r="JL65" s="289"/>
      <c r="JM65" s="289"/>
      <c r="JN65" s="289"/>
      <c r="JO65" s="289"/>
      <c r="JP65" s="289"/>
      <c r="JQ65" s="289"/>
      <c r="JR65" s="289"/>
      <c r="JS65" s="289"/>
      <c r="JT65" s="289"/>
      <c r="JU65" s="289"/>
      <c r="JV65" s="289"/>
      <c r="JW65" s="289"/>
      <c r="JX65" s="289"/>
      <c r="JY65" s="289"/>
      <c r="JZ65" s="289"/>
      <c r="KA65" s="289"/>
      <c r="KB65" s="289"/>
      <c r="KC65" s="289"/>
      <c r="KD65" s="288"/>
    </row>
    <row r="66" spans="4:290">
      <c r="E66" s="88" t="s">
        <v>3039</v>
      </c>
      <c r="F66" s="348">
        <v>45107</v>
      </c>
      <c r="G66" s="33">
        <v>349674</v>
      </c>
      <c r="H66" s="33" t="s">
        <v>3408</v>
      </c>
      <c r="I66" s="33" t="s">
        <v>3409</v>
      </c>
      <c r="J66" s="33" t="s">
        <v>394</v>
      </c>
      <c r="K66" s="289"/>
      <c r="L66" s="289"/>
      <c r="M66" s="289"/>
      <c r="N66" s="289"/>
      <c r="O66" s="289"/>
      <c r="P66" s="289"/>
      <c r="Q66" s="289"/>
      <c r="R66" s="289"/>
      <c r="S66" s="289"/>
      <c r="T66" s="289"/>
      <c r="U66" s="289"/>
      <c r="V66" s="289"/>
      <c r="W66" s="289"/>
      <c r="X66" s="289"/>
      <c r="Y66" s="289"/>
      <c r="Z66" s="289"/>
      <c r="AA66" s="289"/>
      <c r="AB66" s="289"/>
      <c r="AC66" s="289"/>
      <c r="AD66" s="289"/>
      <c r="AE66" s="289"/>
      <c r="AF66" s="289"/>
      <c r="AG66" s="289"/>
      <c r="AH66" s="288"/>
      <c r="AI66" s="288"/>
      <c r="AJ66" s="288"/>
      <c r="AK66" s="288"/>
      <c r="AL66" s="288"/>
      <c r="AM66" s="288"/>
      <c r="AN66" s="288"/>
      <c r="AO66" s="288"/>
      <c r="AP66" s="288"/>
      <c r="AQ66" s="33"/>
      <c r="AR66" s="33"/>
      <c r="AS66" s="33"/>
      <c r="AT66" s="33" t="s">
        <v>3411</v>
      </c>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c r="FS66" s="33"/>
      <c r="FT66" s="33"/>
      <c r="FU66" s="33"/>
      <c r="FV66" s="33"/>
      <c r="FW66" s="33"/>
      <c r="FX66" s="33"/>
      <c r="FY66" s="33"/>
      <c r="FZ66" s="33"/>
      <c r="GA66" s="33"/>
      <c r="GB66" s="33"/>
      <c r="GC66" s="33"/>
      <c r="GD66" s="33"/>
      <c r="GE66" s="33"/>
      <c r="GF66" s="33"/>
      <c r="GG66" s="33"/>
      <c r="GH66" s="33"/>
      <c r="GI66" s="33"/>
      <c r="GJ66" s="33"/>
      <c r="GK66" s="33"/>
      <c r="GL66" s="33"/>
      <c r="GM66" s="33"/>
      <c r="GN66" s="33"/>
      <c r="GO66" s="33"/>
      <c r="GP66" s="33"/>
      <c r="GQ66" s="33"/>
      <c r="GR66" s="33"/>
      <c r="GS66" s="33"/>
      <c r="GT66" s="33"/>
      <c r="GU66" s="33"/>
      <c r="GV66" s="33"/>
      <c r="GW66" s="33"/>
      <c r="GX66" s="33"/>
      <c r="GY66" s="33"/>
      <c r="GZ66" s="33"/>
      <c r="HA66" s="33"/>
      <c r="HB66" s="33"/>
      <c r="HC66" s="33"/>
      <c r="HD66" s="33"/>
      <c r="HE66" s="33"/>
      <c r="HF66" s="33"/>
      <c r="HG66" s="33"/>
      <c r="HH66" s="33"/>
      <c r="HI66" s="33"/>
      <c r="HJ66" s="33"/>
      <c r="HK66" s="33"/>
      <c r="HL66" s="33"/>
      <c r="HM66" s="33"/>
      <c r="HN66" s="33"/>
      <c r="HO66" s="33"/>
      <c r="HP66" s="33"/>
      <c r="HQ66" s="33"/>
      <c r="HR66" s="33"/>
      <c r="HS66" s="33"/>
      <c r="HT66" s="33"/>
      <c r="HU66" s="33"/>
      <c r="HV66" s="33"/>
      <c r="HW66" s="33"/>
      <c r="HX66" s="33"/>
      <c r="HY66" s="33"/>
      <c r="HZ66" s="33"/>
      <c r="IA66" s="33"/>
      <c r="IB66" s="33"/>
      <c r="IC66" s="33"/>
      <c r="ID66" s="33"/>
      <c r="IE66" s="33"/>
      <c r="IF66" s="33"/>
      <c r="IG66" s="33"/>
      <c r="IH66" s="33"/>
      <c r="II66" s="33"/>
      <c r="IJ66" s="33"/>
      <c r="IK66" s="33"/>
      <c r="IL66" s="33"/>
      <c r="IM66" s="33"/>
      <c r="IN66" s="33"/>
      <c r="IO66" s="33"/>
      <c r="IP66" s="33"/>
      <c r="IQ66" s="33"/>
      <c r="IR66" s="33"/>
      <c r="IS66" s="33"/>
      <c r="IT66" s="33"/>
      <c r="IU66" s="33"/>
      <c r="IV66" s="33"/>
      <c r="IW66" s="33"/>
      <c r="IX66" s="33"/>
      <c r="IY66" s="33"/>
      <c r="IZ66" s="33"/>
      <c r="JA66" s="33"/>
      <c r="JB66" s="33"/>
      <c r="JC66" s="33"/>
      <c r="JD66" s="33"/>
      <c r="JE66" s="33"/>
      <c r="JF66" s="33"/>
      <c r="JG66" s="33"/>
      <c r="JH66" s="33" t="s">
        <v>50</v>
      </c>
      <c r="JI66" s="288"/>
      <c r="JJ66" s="288"/>
      <c r="JK66" s="288"/>
      <c r="JL66" s="289"/>
      <c r="JM66" s="289"/>
      <c r="JN66" s="289"/>
      <c r="JO66" s="289"/>
      <c r="JP66" s="289"/>
      <c r="JQ66" s="289"/>
      <c r="JR66" s="289"/>
      <c r="JS66" s="289"/>
      <c r="JT66" s="289"/>
      <c r="JU66" s="289"/>
      <c r="JV66" s="289"/>
      <c r="JW66" s="289"/>
      <c r="JX66" s="289"/>
      <c r="JY66" s="289"/>
      <c r="JZ66" s="289"/>
      <c r="KA66" s="289"/>
      <c r="KB66" s="289"/>
      <c r="KC66" s="289"/>
      <c r="KD66" s="288"/>
    </row>
    <row r="67" spans="4:290">
      <c r="E67" s="88" t="s">
        <v>524</v>
      </c>
      <c r="F67" s="348">
        <v>45107</v>
      </c>
      <c r="G67" s="33">
        <v>349652</v>
      </c>
      <c r="H67" s="33" t="s">
        <v>3410</v>
      </c>
      <c r="I67" s="33" t="s">
        <v>2258</v>
      </c>
      <c r="J67" s="33" t="s">
        <v>394</v>
      </c>
      <c r="K67" s="289"/>
      <c r="L67" s="289"/>
      <c r="M67" s="289"/>
      <c r="N67" s="289"/>
      <c r="O67" s="289"/>
      <c r="P67" s="289"/>
      <c r="Q67" s="289"/>
      <c r="R67" s="289"/>
      <c r="S67" s="289"/>
      <c r="T67" s="289"/>
      <c r="U67" s="289"/>
      <c r="V67" s="289"/>
      <c r="W67" s="289"/>
      <c r="X67" s="289"/>
      <c r="Y67" s="289"/>
      <c r="Z67" s="289"/>
      <c r="AA67" s="289"/>
      <c r="AB67" s="289"/>
      <c r="AC67" s="289"/>
      <c r="AD67" s="289"/>
      <c r="AE67" s="289"/>
      <c r="AF67" s="289"/>
      <c r="AG67" s="289"/>
      <c r="AH67" s="288"/>
      <c r="AI67" s="288"/>
      <c r="AJ67" s="288"/>
      <c r="AK67" s="288"/>
      <c r="AL67" s="288"/>
      <c r="AM67" s="288"/>
      <c r="AN67" s="288"/>
      <c r="AO67" s="288"/>
      <c r="AP67" s="288"/>
      <c r="AQ67" s="31"/>
      <c r="AR67" s="31"/>
      <c r="AS67" s="33"/>
      <c r="AT67" s="33" t="s">
        <v>2674</v>
      </c>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c r="FS67" s="33"/>
      <c r="FT67" s="33"/>
      <c r="FU67" s="33"/>
      <c r="FV67" s="33"/>
      <c r="FW67" s="33"/>
      <c r="FX67" s="33"/>
      <c r="FY67" s="33"/>
      <c r="FZ67" s="33"/>
      <c r="GA67" s="33"/>
      <c r="GB67" s="33"/>
      <c r="GC67" s="33"/>
      <c r="GD67" s="33"/>
      <c r="GE67" s="33"/>
      <c r="GF67" s="33"/>
      <c r="GG67" s="33"/>
      <c r="GH67" s="33"/>
      <c r="GI67" s="33"/>
      <c r="GJ67" s="33"/>
      <c r="GK67" s="33"/>
      <c r="GL67" s="33"/>
      <c r="GM67" s="33"/>
      <c r="GN67" s="33"/>
      <c r="GO67" s="33"/>
      <c r="GP67" s="33"/>
      <c r="GQ67" s="33"/>
      <c r="GR67" s="33"/>
      <c r="GS67" s="33"/>
      <c r="GT67" s="33"/>
      <c r="GU67" s="33"/>
      <c r="GV67" s="33"/>
      <c r="GW67" s="33"/>
      <c r="GX67" s="33"/>
      <c r="GY67" s="33"/>
      <c r="GZ67" s="33"/>
      <c r="HA67" s="33"/>
      <c r="HB67" s="33"/>
      <c r="HC67" s="33"/>
      <c r="HD67" s="33"/>
      <c r="HE67" s="33"/>
      <c r="HF67" s="33"/>
      <c r="HG67" s="33"/>
      <c r="HH67" s="33"/>
      <c r="HI67" s="33"/>
      <c r="HJ67" s="33"/>
      <c r="HK67" s="33"/>
      <c r="HL67" s="33"/>
      <c r="HM67" s="33"/>
      <c r="HN67" s="33"/>
      <c r="HO67" s="33"/>
      <c r="HP67" s="33"/>
      <c r="HQ67" s="33"/>
      <c r="HR67" s="33"/>
      <c r="HS67" s="33"/>
      <c r="HT67" s="33"/>
      <c r="HU67" s="33"/>
      <c r="HV67" s="33"/>
      <c r="HW67" s="33"/>
      <c r="HX67" s="33"/>
      <c r="HY67" s="33"/>
      <c r="HZ67" s="33"/>
      <c r="IA67" s="33"/>
      <c r="IB67" s="33"/>
      <c r="IC67" s="33"/>
      <c r="ID67" s="33"/>
      <c r="IE67" s="33"/>
      <c r="IF67" s="33"/>
      <c r="IG67" s="33"/>
      <c r="IH67" s="33"/>
      <c r="II67" s="33"/>
      <c r="IJ67" s="33"/>
      <c r="IK67" s="33"/>
      <c r="IL67" s="33"/>
      <c r="IM67" s="33"/>
      <c r="IN67" s="33"/>
      <c r="IO67" s="33"/>
      <c r="IP67" s="33"/>
      <c r="IQ67" s="33"/>
      <c r="IR67" s="33"/>
      <c r="IS67" s="33"/>
      <c r="IT67" s="33"/>
      <c r="IU67" s="33"/>
      <c r="IV67" s="33"/>
      <c r="IW67" s="33"/>
      <c r="IX67" s="33"/>
      <c r="IY67" s="33"/>
      <c r="IZ67" s="33"/>
      <c r="JA67" s="33"/>
      <c r="JB67" s="33"/>
      <c r="JC67" s="33"/>
      <c r="JD67" s="33"/>
      <c r="JE67" s="33"/>
      <c r="JF67" s="33"/>
      <c r="JG67" s="33"/>
      <c r="JH67" s="33" t="s">
        <v>50</v>
      </c>
      <c r="JI67" s="288"/>
      <c r="JJ67" s="288"/>
      <c r="JK67" s="288"/>
      <c r="JL67" s="289"/>
      <c r="JM67" s="289"/>
      <c r="JN67" s="289"/>
      <c r="JO67" s="289"/>
      <c r="JP67" s="289"/>
      <c r="JQ67" s="289"/>
      <c r="JR67" s="289"/>
      <c r="JS67" s="289"/>
      <c r="JT67" s="289"/>
      <c r="JU67" s="289"/>
      <c r="JV67" s="289"/>
      <c r="JW67" s="289"/>
      <c r="JX67" s="289"/>
      <c r="JY67" s="289"/>
      <c r="JZ67" s="289"/>
      <c r="KA67" s="289"/>
      <c r="KB67" s="289"/>
      <c r="KC67" s="289"/>
      <c r="KD67" s="288"/>
    </row>
    <row r="68" spans="4:290">
      <c r="E68" s="88" t="s">
        <v>524</v>
      </c>
      <c r="F68" s="348">
        <v>45107</v>
      </c>
      <c r="G68" s="33">
        <v>349574</v>
      </c>
      <c r="H68" s="33" t="s">
        <v>3410</v>
      </c>
      <c r="I68" s="33" t="s">
        <v>3268</v>
      </c>
      <c r="J68" s="33" t="s">
        <v>394</v>
      </c>
      <c r="K68" s="289"/>
      <c r="L68" s="289"/>
      <c r="M68" s="289"/>
      <c r="N68" s="289"/>
      <c r="O68" s="289"/>
      <c r="P68" s="289"/>
      <c r="Q68" s="289"/>
      <c r="R68" s="289"/>
      <c r="S68" s="289"/>
      <c r="T68" s="289"/>
      <c r="U68" s="289"/>
      <c r="V68" s="289"/>
      <c r="W68" s="289"/>
      <c r="X68" s="289"/>
      <c r="Y68" s="289"/>
      <c r="Z68" s="289"/>
      <c r="AA68" s="289"/>
      <c r="AB68" s="289"/>
      <c r="AC68" s="289"/>
      <c r="AD68" s="289"/>
      <c r="AE68" s="289"/>
      <c r="AF68" s="289"/>
      <c r="AG68" s="289"/>
      <c r="AH68" s="288"/>
      <c r="AI68" s="288"/>
      <c r="AJ68" s="288"/>
      <c r="AK68" s="288"/>
      <c r="AL68" s="288"/>
      <c r="AM68" s="288"/>
      <c r="AN68" s="288"/>
      <c r="AO68" s="288"/>
      <c r="AP68" s="288"/>
      <c r="AQ68" s="33"/>
      <c r="AR68" s="33"/>
      <c r="AS68" s="33"/>
      <c r="AT68" s="33" t="s">
        <v>1466</v>
      </c>
      <c r="AU68" s="33" t="s">
        <v>1447</v>
      </c>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c r="FS68" s="33"/>
      <c r="FT68" s="33"/>
      <c r="FU68" s="33"/>
      <c r="FV68" s="33"/>
      <c r="FW68" s="33"/>
      <c r="FX68" s="33"/>
      <c r="FY68" s="33"/>
      <c r="FZ68" s="33"/>
      <c r="GA68" s="33"/>
      <c r="GB68" s="33"/>
      <c r="GC68" s="33"/>
      <c r="GD68" s="33"/>
      <c r="GE68" s="33"/>
      <c r="GF68" s="33"/>
      <c r="GG68" s="33"/>
      <c r="GH68" s="33"/>
      <c r="GI68" s="33"/>
      <c r="GJ68" s="33"/>
      <c r="GK68" s="33"/>
      <c r="GL68" s="33"/>
      <c r="GM68" s="33"/>
      <c r="GN68" s="33"/>
      <c r="GO68" s="33"/>
      <c r="GP68" s="33"/>
      <c r="GQ68" s="33"/>
      <c r="GR68" s="33"/>
      <c r="GS68" s="33"/>
      <c r="GT68" s="33"/>
      <c r="GU68" s="33"/>
      <c r="GV68" s="33"/>
      <c r="GW68" s="33"/>
      <c r="GX68" s="33"/>
      <c r="GY68" s="33"/>
      <c r="GZ68" s="33"/>
      <c r="HA68" s="33"/>
      <c r="HB68" s="33"/>
      <c r="HC68" s="33"/>
      <c r="HD68" s="33"/>
      <c r="HE68" s="33"/>
      <c r="HF68" s="33"/>
      <c r="HG68" s="33"/>
      <c r="HH68" s="33"/>
      <c r="HI68" s="33"/>
      <c r="HJ68" s="33"/>
      <c r="HK68" s="33"/>
      <c r="HL68" s="33"/>
      <c r="HM68" s="33"/>
      <c r="HN68" s="33"/>
      <c r="HO68" s="33"/>
      <c r="HP68" s="33"/>
      <c r="HQ68" s="33"/>
      <c r="HR68" s="33"/>
      <c r="HS68" s="33"/>
      <c r="HT68" s="33"/>
      <c r="HU68" s="33"/>
      <c r="HV68" s="33"/>
      <c r="HW68" s="33"/>
      <c r="HX68" s="33"/>
      <c r="HY68" s="33"/>
      <c r="HZ68" s="33"/>
      <c r="IA68" s="33"/>
      <c r="IB68" s="33"/>
      <c r="IC68" s="33"/>
      <c r="ID68" s="33"/>
      <c r="IE68" s="33"/>
      <c r="IF68" s="33"/>
      <c r="IG68" s="33"/>
      <c r="IH68" s="33"/>
      <c r="II68" s="33"/>
      <c r="IJ68" s="33"/>
      <c r="IK68" s="33"/>
      <c r="IL68" s="33"/>
      <c r="IM68" s="33"/>
      <c r="IN68" s="33"/>
      <c r="IO68" s="33"/>
      <c r="IP68" s="33"/>
      <c r="IQ68" s="33"/>
      <c r="IR68" s="33"/>
      <c r="IS68" s="33"/>
      <c r="IT68" s="33"/>
      <c r="IU68" s="33"/>
      <c r="IV68" s="33"/>
      <c r="IW68" s="33"/>
      <c r="IX68" s="33"/>
      <c r="IY68" s="33"/>
      <c r="IZ68" s="33"/>
      <c r="JA68" s="33"/>
      <c r="JB68" s="33"/>
      <c r="JC68" s="33"/>
      <c r="JD68" s="33"/>
      <c r="JE68" s="33"/>
      <c r="JF68" s="33"/>
      <c r="JG68" s="33"/>
      <c r="JH68" s="33" t="s">
        <v>50</v>
      </c>
      <c r="JI68" s="288"/>
      <c r="JJ68" s="288"/>
      <c r="JK68" s="288"/>
      <c r="JL68" s="289"/>
      <c r="JM68" s="289"/>
      <c r="JN68" s="289"/>
      <c r="JO68" s="289"/>
      <c r="JP68" s="289"/>
      <c r="JQ68" s="289"/>
      <c r="JR68" s="289"/>
      <c r="JS68" s="289"/>
      <c r="JT68" s="289"/>
      <c r="JU68" s="289"/>
      <c r="JV68" s="289"/>
      <c r="JW68" s="289"/>
      <c r="JX68" s="289"/>
      <c r="JY68" s="289"/>
      <c r="JZ68" s="289"/>
      <c r="KA68" s="289"/>
      <c r="KB68" s="289"/>
      <c r="KC68" s="289"/>
      <c r="KD68" s="288"/>
    </row>
    <row r="69" spans="4:290">
      <c r="E69" s="88" t="s">
        <v>524</v>
      </c>
      <c r="F69" s="348">
        <v>45107</v>
      </c>
      <c r="G69" s="33">
        <v>349590</v>
      </c>
      <c r="H69" s="33" t="s">
        <v>1176</v>
      </c>
      <c r="I69" s="33" t="s">
        <v>2247</v>
      </c>
      <c r="J69" s="33" t="s">
        <v>394</v>
      </c>
      <c r="K69" s="289"/>
      <c r="L69" s="289"/>
      <c r="M69" s="289"/>
      <c r="N69" s="289"/>
      <c r="O69" s="289"/>
      <c r="P69" s="289"/>
      <c r="Q69" s="289"/>
      <c r="R69" s="289"/>
      <c r="S69" s="289"/>
      <c r="T69" s="289"/>
      <c r="U69" s="289"/>
      <c r="V69" s="289"/>
      <c r="W69" s="289"/>
      <c r="X69" s="289"/>
      <c r="Y69" s="289"/>
      <c r="Z69" s="289"/>
      <c r="AA69" s="289"/>
      <c r="AB69" s="289"/>
      <c r="AC69" s="289"/>
      <c r="AD69" s="289"/>
      <c r="AE69" s="289"/>
      <c r="AF69" s="289"/>
      <c r="AG69" s="289"/>
      <c r="AH69" s="288"/>
      <c r="AI69" s="288"/>
      <c r="AJ69" s="288"/>
      <c r="AK69" s="288"/>
      <c r="AL69" s="288"/>
      <c r="AM69" s="288"/>
      <c r="AN69" s="288"/>
      <c r="AO69" s="288"/>
      <c r="AP69" s="288"/>
      <c r="AQ69" s="33"/>
      <c r="AR69" s="33"/>
      <c r="AS69" s="33"/>
      <c r="AT69" s="33" t="s">
        <v>394</v>
      </c>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c r="FP69" s="33"/>
      <c r="FQ69" s="33"/>
      <c r="FR69" s="33"/>
      <c r="FS69" s="33"/>
      <c r="FT69" s="33"/>
      <c r="FU69" s="33"/>
      <c r="FV69" s="33"/>
      <c r="FW69" s="33"/>
      <c r="FX69" s="33"/>
      <c r="FY69" s="33"/>
      <c r="FZ69" s="33"/>
      <c r="GA69" s="33"/>
      <c r="GB69" s="33"/>
      <c r="GC69" s="33"/>
      <c r="GD69" s="33"/>
      <c r="GE69" s="33"/>
      <c r="GF69" s="33"/>
      <c r="GG69" s="33"/>
      <c r="GH69" s="33"/>
      <c r="GI69" s="33"/>
      <c r="GJ69" s="33"/>
      <c r="GK69" s="33"/>
      <c r="GL69" s="33"/>
      <c r="GM69" s="33"/>
      <c r="GN69" s="33"/>
      <c r="GO69" s="33"/>
      <c r="GP69" s="33"/>
      <c r="GQ69" s="33"/>
      <c r="GR69" s="33"/>
      <c r="GS69" s="33"/>
      <c r="GT69" s="33"/>
      <c r="GU69" s="33"/>
      <c r="GV69" s="33"/>
      <c r="GW69" s="33"/>
      <c r="GX69" s="33"/>
      <c r="GY69" s="33"/>
      <c r="GZ69" s="33"/>
      <c r="HA69" s="33"/>
      <c r="HB69" s="33"/>
      <c r="HC69" s="33"/>
      <c r="HD69" s="33"/>
      <c r="HE69" s="33"/>
      <c r="HF69" s="33"/>
      <c r="HG69" s="33"/>
      <c r="HH69" s="33"/>
      <c r="HI69" s="33"/>
      <c r="HJ69" s="33"/>
      <c r="HK69" s="33"/>
      <c r="HL69" s="33"/>
      <c r="HM69" s="33"/>
      <c r="HN69" s="33"/>
      <c r="HO69" s="33"/>
      <c r="HP69" s="33"/>
      <c r="HQ69" s="33"/>
      <c r="HR69" s="33"/>
      <c r="HS69" s="33"/>
      <c r="HT69" s="33"/>
      <c r="HU69" s="33"/>
      <c r="HV69" s="33"/>
      <c r="HW69" s="33"/>
      <c r="HX69" s="33"/>
      <c r="HY69" s="33"/>
      <c r="HZ69" s="33"/>
      <c r="IA69" s="33"/>
      <c r="IB69" s="33"/>
      <c r="IC69" s="33"/>
      <c r="ID69" s="33"/>
      <c r="IE69" s="33"/>
      <c r="IF69" s="33"/>
      <c r="IG69" s="33"/>
      <c r="IH69" s="33"/>
      <c r="II69" s="33"/>
      <c r="IJ69" s="33"/>
      <c r="IK69" s="33"/>
      <c r="IL69" s="33"/>
      <c r="IM69" s="33"/>
      <c r="IN69" s="33"/>
      <c r="IO69" s="33"/>
      <c r="IP69" s="33"/>
      <c r="IQ69" s="33"/>
      <c r="IR69" s="33"/>
      <c r="IS69" s="33"/>
      <c r="IT69" s="33"/>
      <c r="IU69" s="33"/>
      <c r="IV69" s="33"/>
      <c r="IW69" s="33"/>
      <c r="IX69" s="33"/>
      <c r="IY69" s="33"/>
      <c r="IZ69" s="33"/>
      <c r="JA69" s="33"/>
      <c r="JB69" s="33"/>
      <c r="JC69" s="33"/>
      <c r="JD69" s="33"/>
      <c r="JE69" s="33"/>
      <c r="JF69" s="33"/>
      <c r="JG69" s="33"/>
      <c r="JH69" s="33" t="s">
        <v>50</v>
      </c>
      <c r="JI69" s="288"/>
      <c r="JJ69" s="288"/>
      <c r="JK69" s="288"/>
      <c r="JL69" s="289"/>
      <c r="JM69" s="289"/>
      <c r="JN69" s="289"/>
      <c r="JO69" s="289"/>
      <c r="JP69" s="289"/>
      <c r="JQ69" s="289"/>
      <c r="JR69" s="289"/>
      <c r="JS69" s="289"/>
      <c r="JT69" s="289"/>
      <c r="JU69" s="289"/>
      <c r="JV69" s="289"/>
      <c r="JW69" s="289"/>
      <c r="JX69" s="289"/>
      <c r="JY69" s="289"/>
      <c r="JZ69" s="289"/>
      <c r="KA69" s="289"/>
      <c r="KB69" s="289"/>
      <c r="KC69" s="289"/>
      <c r="KD69" s="288"/>
    </row>
    <row r="70" spans="4:290">
      <c r="E70" s="88" t="s">
        <v>524</v>
      </c>
      <c r="F70" s="348">
        <v>45108</v>
      </c>
      <c r="G70" s="33">
        <v>350284</v>
      </c>
      <c r="H70" s="33" t="s">
        <v>3194</v>
      </c>
      <c r="I70" s="33" t="s">
        <v>2971</v>
      </c>
      <c r="J70" s="33" t="s">
        <v>394</v>
      </c>
      <c r="K70" s="289"/>
      <c r="L70" s="289"/>
      <c r="M70" s="289"/>
      <c r="N70" s="289"/>
      <c r="O70" s="289"/>
      <c r="P70" s="289"/>
      <c r="Q70" s="289"/>
      <c r="R70" s="289"/>
      <c r="S70" s="289"/>
      <c r="T70" s="289"/>
      <c r="U70" s="289"/>
      <c r="V70" s="289"/>
      <c r="W70" s="289"/>
      <c r="X70" s="289"/>
      <c r="Y70" s="289"/>
      <c r="Z70" s="289"/>
      <c r="AA70" s="289"/>
      <c r="AB70" s="289"/>
      <c r="AC70" s="289"/>
      <c r="AD70" s="289"/>
      <c r="AE70" s="289"/>
      <c r="AF70" s="289"/>
      <c r="AG70" s="289"/>
      <c r="AH70" s="288"/>
      <c r="AI70" s="288"/>
      <c r="AJ70" s="288"/>
      <c r="AK70" s="288"/>
      <c r="AL70" s="288"/>
      <c r="AM70" s="288"/>
      <c r="AN70" s="288"/>
      <c r="AO70" s="288"/>
      <c r="AP70" s="288"/>
      <c r="AQ70" s="288"/>
      <c r="AR70" s="288"/>
      <c r="AS70" s="33"/>
      <c r="AT70" s="33"/>
      <c r="AU70" s="33" t="s">
        <v>1447</v>
      </c>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c r="FP70" s="33"/>
      <c r="FQ70" s="33"/>
      <c r="FR70" s="33"/>
      <c r="FS70" s="33"/>
      <c r="FT70" s="33"/>
      <c r="FU70" s="33"/>
      <c r="FV70" s="33"/>
      <c r="FW70" s="33"/>
      <c r="FX70" s="33"/>
      <c r="FY70" s="33"/>
      <c r="FZ70" s="33"/>
      <c r="GA70" s="33"/>
      <c r="GB70" s="33"/>
      <c r="GC70" s="33"/>
      <c r="GD70" s="33"/>
      <c r="GE70" s="33"/>
      <c r="GF70" s="33"/>
      <c r="GG70" s="33"/>
      <c r="GH70" s="33"/>
      <c r="GI70" s="33"/>
      <c r="GJ70" s="33"/>
      <c r="GK70" s="33"/>
      <c r="GL70" s="33"/>
      <c r="GM70" s="33"/>
      <c r="GN70" s="33"/>
      <c r="GO70" s="33"/>
      <c r="GP70" s="33"/>
      <c r="GQ70" s="33"/>
      <c r="GR70" s="33"/>
      <c r="GS70" s="33"/>
      <c r="GT70" s="33"/>
      <c r="GU70" s="33"/>
      <c r="GV70" s="33"/>
      <c r="GW70" s="33"/>
      <c r="GX70" s="33"/>
      <c r="GY70" s="33"/>
      <c r="GZ70" s="33"/>
      <c r="HA70" s="33"/>
      <c r="HB70" s="33"/>
      <c r="HC70" s="33"/>
      <c r="HD70" s="33"/>
      <c r="HE70" s="33"/>
      <c r="HF70" s="33"/>
      <c r="HG70" s="33"/>
      <c r="HH70" s="33"/>
      <c r="HI70" s="33"/>
      <c r="HJ70" s="33"/>
      <c r="HK70" s="33"/>
      <c r="HL70" s="33"/>
      <c r="HM70" s="33"/>
      <c r="HN70" s="33"/>
      <c r="HO70" s="33"/>
      <c r="HP70" s="33"/>
      <c r="HQ70" s="33"/>
      <c r="HR70" s="33"/>
      <c r="HS70" s="33"/>
      <c r="HT70" s="33"/>
      <c r="HU70" s="33"/>
      <c r="HV70" s="33"/>
      <c r="HW70" s="33"/>
      <c r="HX70" s="33"/>
      <c r="HY70" s="33"/>
      <c r="HZ70" s="33"/>
      <c r="IA70" s="33"/>
      <c r="IB70" s="33"/>
      <c r="IC70" s="33"/>
      <c r="ID70" s="33"/>
      <c r="IE70" s="33"/>
      <c r="IF70" s="33"/>
      <c r="IG70" s="33"/>
      <c r="IH70" s="33"/>
      <c r="II70" s="33"/>
      <c r="IJ70" s="33"/>
      <c r="IK70" s="33"/>
      <c r="IL70" s="33"/>
      <c r="IM70" s="33"/>
      <c r="IN70" s="33"/>
      <c r="IO70" s="33"/>
      <c r="IP70" s="33"/>
      <c r="IQ70" s="33"/>
      <c r="IR70" s="33"/>
      <c r="IS70" s="33"/>
      <c r="IT70" s="33"/>
      <c r="IU70" s="33"/>
      <c r="IV70" s="33"/>
      <c r="IW70" s="33"/>
      <c r="IX70" s="33"/>
      <c r="IY70" s="33"/>
      <c r="IZ70" s="33"/>
      <c r="JA70" s="33"/>
      <c r="JB70" s="33"/>
      <c r="JC70" s="33"/>
      <c r="JD70" s="33"/>
      <c r="JE70" s="33"/>
      <c r="JF70" s="33"/>
      <c r="JG70" s="33"/>
      <c r="JH70" s="33" t="s">
        <v>50</v>
      </c>
      <c r="JI70" s="288"/>
      <c r="JJ70" s="288"/>
      <c r="JK70" s="288"/>
      <c r="JL70" s="289"/>
      <c r="JM70" s="289"/>
      <c r="JN70" s="289"/>
      <c r="JO70" s="289"/>
      <c r="JP70" s="289"/>
      <c r="JQ70" s="289"/>
      <c r="JR70" s="289"/>
      <c r="JS70" s="289"/>
      <c r="JT70" s="289"/>
      <c r="JU70" s="289"/>
      <c r="JV70" s="289"/>
      <c r="JW70" s="289"/>
      <c r="JX70" s="289"/>
      <c r="JY70" s="289"/>
      <c r="JZ70" s="289"/>
      <c r="KA70" s="289"/>
      <c r="KB70" s="289"/>
      <c r="KC70" s="289"/>
      <c r="KD70" s="288"/>
    </row>
    <row r="71" spans="4:290">
      <c r="E71" s="88" t="s">
        <v>3039</v>
      </c>
      <c r="F71" s="348">
        <v>45110</v>
      </c>
      <c r="G71" s="33">
        <v>350824</v>
      </c>
      <c r="H71" s="33" t="s">
        <v>3180</v>
      </c>
      <c r="I71" s="33" t="s">
        <v>1973</v>
      </c>
      <c r="J71" s="33" t="s">
        <v>394</v>
      </c>
      <c r="K71" s="289"/>
      <c r="L71" s="289"/>
      <c r="M71" s="289"/>
      <c r="N71" s="289"/>
      <c r="O71" s="289"/>
      <c r="P71" s="289"/>
      <c r="Q71" s="289"/>
      <c r="R71" s="289"/>
      <c r="S71" s="289"/>
      <c r="T71" s="289"/>
      <c r="U71" s="289"/>
      <c r="V71" s="289"/>
      <c r="W71" s="289"/>
      <c r="X71" s="289"/>
      <c r="Y71" s="289"/>
      <c r="Z71" s="289"/>
      <c r="AA71" s="289"/>
      <c r="AB71" s="289"/>
      <c r="AC71" s="289"/>
      <c r="AD71" s="289"/>
      <c r="AE71" s="289"/>
      <c r="AF71" s="289"/>
      <c r="AG71" s="289"/>
      <c r="AH71" s="288"/>
      <c r="AI71" s="288"/>
      <c r="AJ71" s="288"/>
      <c r="AK71" s="288"/>
      <c r="AL71" s="288"/>
      <c r="AM71" s="288"/>
      <c r="AN71" s="288"/>
      <c r="AO71" s="288"/>
      <c r="AP71" s="288"/>
      <c r="AQ71" s="288"/>
      <c r="AR71" s="288"/>
      <c r="AS71" s="33"/>
      <c r="AT71" s="33"/>
      <c r="AU71" s="33"/>
      <c r="AV71" s="33" t="s">
        <v>3451</v>
      </c>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c r="GL71" s="33"/>
      <c r="GM71" s="33"/>
      <c r="GN71" s="33"/>
      <c r="GO71" s="33"/>
      <c r="GP71" s="33"/>
      <c r="GQ71" s="33"/>
      <c r="GR71" s="33"/>
      <c r="GS71" s="33"/>
      <c r="GT71" s="33"/>
      <c r="GU71" s="33"/>
      <c r="GV71" s="33"/>
      <c r="GW71" s="33"/>
      <c r="GX71" s="33"/>
      <c r="GY71" s="33"/>
      <c r="GZ71" s="33"/>
      <c r="HA71" s="33"/>
      <c r="HB71" s="33"/>
      <c r="HC71" s="33"/>
      <c r="HD71" s="33"/>
      <c r="HE71" s="33"/>
      <c r="HF71" s="33"/>
      <c r="HG71" s="33"/>
      <c r="HH71" s="33"/>
      <c r="HI71" s="33"/>
      <c r="HJ71" s="33"/>
      <c r="HK71" s="33"/>
      <c r="HL71" s="33"/>
      <c r="HM71" s="33"/>
      <c r="HN71" s="33"/>
      <c r="HO71" s="33"/>
      <c r="HP71" s="33"/>
      <c r="HQ71" s="33"/>
      <c r="HR71" s="33"/>
      <c r="HS71" s="33"/>
      <c r="HT71" s="33"/>
      <c r="HU71" s="33"/>
      <c r="HV71" s="33"/>
      <c r="HW71" s="33"/>
      <c r="HX71" s="33"/>
      <c r="HY71" s="33"/>
      <c r="HZ71" s="33"/>
      <c r="IA71" s="33"/>
      <c r="IB71" s="33"/>
      <c r="IC71" s="33"/>
      <c r="ID71" s="33"/>
      <c r="IE71" s="33"/>
      <c r="IF71" s="33"/>
      <c r="IG71" s="33"/>
      <c r="IH71" s="33"/>
      <c r="II71" s="33"/>
      <c r="IJ71" s="33"/>
      <c r="IK71" s="33"/>
      <c r="IL71" s="33"/>
      <c r="IM71" s="33"/>
      <c r="IN71" s="33"/>
      <c r="IO71" s="33"/>
      <c r="IP71" s="33"/>
      <c r="IQ71" s="33"/>
      <c r="IR71" s="33"/>
      <c r="IS71" s="33"/>
      <c r="IT71" s="33"/>
      <c r="IU71" s="33"/>
      <c r="IV71" s="33"/>
      <c r="IW71" s="33"/>
      <c r="IX71" s="33"/>
      <c r="IY71" s="33"/>
      <c r="IZ71" s="33"/>
      <c r="JA71" s="33"/>
      <c r="JB71" s="33"/>
      <c r="JC71" s="33"/>
      <c r="JD71" s="33"/>
      <c r="JE71" s="33"/>
      <c r="JF71" s="33"/>
      <c r="JG71" s="33"/>
      <c r="JH71" s="33" t="s">
        <v>50</v>
      </c>
      <c r="JI71" s="288"/>
      <c r="JJ71" s="288"/>
      <c r="JK71" s="288"/>
      <c r="JL71" s="289"/>
      <c r="JM71" s="289"/>
      <c r="JN71" s="289"/>
      <c r="JO71" s="289"/>
      <c r="JP71" s="289"/>
      <c r="JQ71" s="289"/>
      <c r="JR71" s="289"/>
      <c r="JS71" s="289"/>
      <c r="JT71" s="289"/>
      <c r="JU71" s="289"/>
      <c r="JV71" s="289"/>
      <c r="JW71" s="289"/>
      <c r="JX71" s="289"/>
      <c r="JY71" s="289"/>
      <c r="JZ71" s="289"/>
      <c r="KA71" s="289"/>
      <c r="KB71" s="289"/>
      <c r="KC71" s="289"/>
      <c r="KD71" s="288"/>
    </row>
    <row r="72" spans="4:290" ht="45">
      <c r="E72" s="88" t="s">
        <v>3039</v>
      </c>
      <c r="F72" s="348">
        <v>45110</v>
      </c>
      <c r="G72" s="33">
        <v>350688</v>
      </c>
      <c r="H72" s="33" t="s">
        <v>3101</v>
      </c>
      <c r="I72" s="33" t="s">
        <v>3439</v>
      </c>
      <c r="J72" s="33" t="s">
        <v>394</v>
      </c>
      <c r="K72" s="289"/>
      <c r="L72" s="289"/>
      <c r="M72" s="289"/>
      <c r="N72" s="289"/>
      <c r="O72" s="289"/>
      <c r="P72" s="289"/>
      <c r="Q72" s="289"/>
      <c r="R72" s="289"/>
      <c r="S72" s="289"/>
      <c r="T72" s="289"/>
      <c r="U72" s="289"/>
      <c r="V72" s="289"/>
      <c r="W72" s="289"/>
      <c r="X72" s="289"/>
      <c r="Y72" s="289"/>
      <c r="Z72" s="289"/>
      <c r="AA72" s="289"/>
      <c r="AB72" s="289"/>
      <c r="AC72" s="289"/>
      <c r="AD72" s="289"/>
      <c r="AE72" s="289"/>
      <c r="AF72" s="289"/>
      <c r="AG72" s="289"/>
      <c r="AH72" s="288"/>
      <c r="AI72" s="288"/>
      <c r="AJ72" s="288"/>
      <c r="AK72" s="288"/>
      <c r="AL72" s="288"/>
      <c r="AM72" s="288"/>
      <c r="AN72" s="288"/>
      <c r="AO72" s="288"/>
      <c r="AP72" s="288"/>
      <c r="AQ72" s="288"/>
      <c r="AR72" s="288"/>
      <c r="AS72" s="33"/>
      <c r="AT72" s="33"/>
      <c r="AU72" s="33"/>
      <c r="AV72" s="34" t="s">
        <v>3453</v>
      </c>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3" t="s">
        <v>49</v>
      </c>
      <c r="JI72" s="288"/>
      <c r="JJ72" s="288"/>
      <c r="JK72" s="288"/>
      <c r="JL72" s="289"/>
      <c r="JM72" s="289"/>
      <c r="JN72" s="289"/>
      <c r="JO72" s="289"/>
      <c r="JP72" s="289"/>
      <c r="JQ72" s="289"/>
      <c r="JR72" s="289"/>
      <c r="JS72" s="289"/>
      <c r="JT72" s="289"/>
      <c r="JU72" s="289"/>
      <c r="JV72" s="289"/>
      <c r="JW72" s="289"/>
      <c r="JX72" s="289"/>
      <c r="JY72" s="289"/>
      <c r="JZ72" s="289"/>
      <c r="KA72" s="289"/>
      <c r="KB72" s="289"/>
      <c r="KC72" s="289"/>
      <c r="KD72" s="288"/>
    </row>
    <row r="73" spans="4:290">
      <c r="D73" s="154"/>
      <c r="E73" s="88" t="s">
        <v>3039</v>
      </c>
      <c r="F73" s="348">
        <v>45110</v>
      </c>
      <c r="G73" s="33">
        <v>350684</v>
      </c>
      <c r="H73" s="33" t="s">
        <v>3180</v>
      </c>
      <c r="I73" s="33" t="s">
        <v>3440</v>
      </c>
      <c r="J73" s="33" t="s">
        <v>394</v>
      </c>
      <c r="K73" s="289"/>
      <c r="L73" s="289"/>
      <c r="M73" s="289"/>
      <c r="N73" s="289"/>
      <c r="O73" s="289"/>
      <c r="P73" s="289"/>
      <c r="Q73" s="289"/>
      <c r="R73" s="289"/>
      <c r="S73" s="289"/>
      <c r="T73" s="289"/>
      <c r="U73" s="289"/>
      <c r="V73" s="289"/>
      <c r="W73" s="289"/>
      <c r="X73" s="289"/>
      <c r="Y73" s="289"/>
      <c r="Z73" s="289"/>
      <c r="AA73" s="289"/>
      <c r="AB73" s="289"/>
      <c r="AC73" s="289"/>
      <c r="AD73" s="289"/>
      <c r="AE73" s="289"/>
      <c r="AF73" s="289"/>
      <c r="AG73" s="289"/>
      <c r="AH73" s="288"/>
      <c r="AI73" s="288"/>
      <c r="AJ73" s="288"/>
      <c r="AK73" s="288"/>
      <c r="AL73" s="288"/>
      <c r="AM73" s="288"/>
      <c r="AN73" s="288"/>
      <c r="AO73" s="288"/>
      <c r="AP73" s="288"/>
      <c r="AQ73" s="288"/>
      <c r="AR73" s="288"/>
      <c r="AS73" s="33"/>
      <c r="AT73" s="33"/>
      <c r="AU73" s="33"/>
      <c r="AV73" s="33" t="s">
        <v>394</v>
      </c>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c r="FS73" s="33"/>
      <c r="FT73" s="33"/>
      <c r="FU73" s="33"/>
      <c r="FV73" s="33"/>
      <c r="FW73" s="33"/>
      <c r="FX73" s="33"/>
      <c r="FY73" s="33"/>
      <c r="FZ73" s="33"/>
      <c r="GA73" s="33"/>
      <c r="GB73" s="33"/>
      <c r="GC73" s="33"/>
      <c r="GD73" s="33"/>
      <c r="GE73" s="33"/>
      <c r="GF73" s="33"/>
      <c r="GG73" s="33"/>
      <c r="GH73" s="33"/>
      <c r="GI73" s="33"/>
      <c r="GJ73" s="33"/>
      <c r="GK73" s="33"/>
      <c r="GL73" s="33"/>
      <c r="GM73" s="33"/>
      <c r="GN73" s="33"/>
      <c r="GO73" s="33"/>
      <c r="GP73" s="33"/>
      <c r="GQ73" s="33"/>
      <c r="GR73" s="33"/>
      <c r="GS73" s="33"/>
      <c r="GT73" s="33"/>
      <c r="GU73" s="33"/>
      <c r="GV73" s="33"/>
      <c r="GW73" s="33"/>
      <c r="GX73" s="33"/>
      <c r="GY73" s="33"/>
      <c r="GZ73" s="33"/>
      <c r="HA73" s="33"/>
      <c r="HB73" s="33"/>
      <c r="HC73" s="33"/>
      <c r="HD73" s="33"/>
      <c r="HE73" s="33"/>
      <c r="HF73" s="33"/>
      <c r="HG73" s="33"/>
      <c r="HH73" s="33"/>
      <c r="HI73" s="33"/>
      <c r="HJ73" s="33"/>
      <c r="HK73" s="33"/>
      <c r="HL73" s="33"/>
      <c r="HM73" s="33"/>
      <c r="HN73" s="33"/>
      <c r="HO73" s="33"/>
      <c r="HP73" s="33"/>
      <c r="HQ73" s="33"/>
      <c r="HR73" s="33"/>
      <c r="HS73" s="33"/>
      <c r="HT73" s="33"/>
      <c r="HU73" s="33"/>
      <c r="HV73" s="33"/>
      <c r="HW73" s="33"/>
      <c r="HX73" s="33"/>
      <c r="HY73" s="33"/>
      <c r="HZ73" s="33"/>
      <c r="IA73" s="33"/>
      <c r="IB73" s="33"/>
      <c r="IC73" s="33"/>
      <c r="ID73" s="33"/>
      <c r="IE73" s="33"/>
      <c r="IF73" s="33"/>
      <c r="IG73" s="33"/>
      <c r="IH73" s="33"/>
      <c r="II73" s="33"/>
      <c r="IJ73" s="33"/>
      <c r="IK73" s="33"/>
      <c r="IL73" s="33"/>
      <c r="IM73" s="33"/>
      <c r="IN73" s="33"/>
      <c r="IO73" s="33"/>
      <c r="IP73" s="33"/>
      <c r="IQ73" s="33"/>
      <c r="IR73" s="33"/>
      <c r="IS73" s="33"/>
      <c r="IT73" s="33"/>
      <c r="IU73" s="33"/>
      <c r="IV73" s="33"/>
      <c r="IW73" s="33"/>
      <c r="IX73" s="33"/>
      <c r="IY73" s="33"/>
      <c r="IZ73" s="33"/>
      <c r="JA73" s="33"/>
      <c r="JB73" s="33"/>
      <c r="JC73" s="33"/>
      <c r="JD73" s="33"/>
      <c r="JE73" s="33"/>
      <c r="JF73" s="33"/>
      <c r="JG73" s="33"/>
      <c r="JH73" s="33" t="s">
        <v>50</v>
      </c>
      <c r="JI73" s="288"/>
      <c r="JJ73" s="288"/>
      <c r="JK73" s="288"/>
      <c r="JL73" s="289"/>
      <c r="JM73" s="289"/>
      <c r="JN73" s="289"/>
      <c r="JO73" s="289"/>
      <c r="JP73" s="289"/>
      <c r="JQ73" s="289"/>
      <c r="JR73" s="289"/>
      <c r="JS73" s="289"/>
      <c r="JT73" s="289"/>
      <c r="JU73" s="289"/>
      <c r="JV73" s="289"/>
      <c r="JW73" s="289"/>
      <c r="JX73" s="289"/>
      <c r="JY73" s="289"/>
      <c r="JZ73" s="289"/>
      <c r="KA73" s="289"/>
      <c r="KB73" s="289"/>
      <c r="KC73" s="289"/>
      <c r="KD73" s="288"/>
    </row>
    <row r="74" spans="4:290">
      <c r="E74" s="88" t="s">
        <v>524</v>
      </c>
      <c r="F74" s="348">
        <v>45110</v>
      </c>
      <c r="G74" s="33">
        <v>350387</v>
      </c>
      <c r="H74" s="33" t="s">
        <v>3408</v>
      </c>
      <c r="I74" s="33" t="s">
        <v>440</v>
      </c>
      <c r="J74" s="33" t="s">
        <v>394</v>
      </c>
      <c r="K74" s="289"/>
      <c r="L74" s="289"/>
      <c r="M74" s="289"/>
      <c r="N74" s="289"/>
      <c r="O74" s="289"/>
      <c r="P74" s="289"/>
      <c r="Q74" s="289"/>
      <c r="R74" s="289"/>
      <c r="S74" s="289"/>
      <c r="T74" s="289"/>
      <c r="U74" s="289"/>
      <c r="V74" s="289"/>
      <c r="W74" s="289"/>
      <c r="X74" s="289"/>
      <c r="Y74" s="289"/>
      <c r="Z74" s="289"/>
      <c r="AA74" s="289"/>
      <c r="AB74" s="289"/>
      <c r="AC74" s="289"/>
      <c r="AD74" s="289"/>
      <c r="AE74" s="289"/>
      <c r="AF74" s="289"/>
      <c r="AG74" s="289"/>
      <c r="AH74" s="288"/>
      <c r="AI74" s="288"/>
      <c r="AJ74" s="288"/>
      <c r="AK74" s="288"/>
      <c r="AL74" s="288"/>
      <c r="AM74" s="288"/>
      <c r="AN74" s="288"/>
      <c r="AO74" s="288"/>
      <c r="AP74" s="288"/>
      <c r="AQ74" s="288"/>
      <c r="AR74" s="288"/>
      <c r="AS74" s="33"/>
      <c r="AT74" s="33"/>
      <c r="AU74" s="33"/>
      <c r="AV74" s="33" t="s">
        <v>2541</v>
      </c>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c r="IV74" s="33"/>
      <c r="IW74" s="33"/>
      <c r="IX74" s="33"/>
      <c r="IY74" s="33"/>
      <c r="IZ74" s="33"/>
      <c r="JA74" s="33"/>
      <c r="JB74" s="33"/>
      <c r="JC74" s="33"/>
      <c r="JD74" s="33"/>
      <c r="JE74" s="33"/>
      <c r="JF74" s="33"/>
      <c r="JG74" s="33"/>
      <c r="JH74" s="33" t="s">
        <v>50</v>
      </c>
      <c r="JI74" s="288"/>
      <c r="JJ74" s="288"/>
      <c r="JK74" s="288"/>
      <c r="JL74" s="289"/>
      <c r="JM74" s="289"/>
      <c r="JN74" s="289"/>
      <c r="JO74" s="289"/>
      <c r="JP74" s="289"/>
      <c r="JQ74" s="289"/>
      <c r="JR74" s="289"/>
      <c r="JS74" s="289"/>
      <c r="JT74" s="289"/>
      <c r="JU74" s="289"/>
      <c r="JV74" s="289"/>
      <c r="JW74" s="289"/>
      <c r="JX74" s="289"/>
      <c r="JY74" s="289"/>
      <c r="JZ74" s="289"/>
      <c r="KA74" s="289"/>
      <c r="KB74" s="289"/>
      <c r="KC74" s="289"/>
      <c r="KD74" s="288"/>
    </row>
    <row r="75" spans="4:290">
      <c r="E75" s="88" t="s">
        <v>3039</v>
      </c>
      <c r="F75" s="348">
        <v>45110</v>
      </c>
      <c r="G75" s="33">
        <v>350615</v>
      </c>
      <c r="H75" s="33" t="s">
        <v>3441</v>
      </c>
      <c r="I75" s="33" t="s">
        <v>3442</v>
      </c>
      <c r="J75" s="33" t="s">
        <v>394</v>
      </c>
      <c r="K75" s="289"/>
      <c r="L75" s="289"/>
      <c r="M75" s="289"/>
      <c r="N75" s="289"/>
      <c r="O75" s="289"/>
      <c r="P75" s="289"/>
      <c r="Q75" s="289"/>
      <c r="R75" s="289"/>
      <c r="S75" s="289"/>
      <c r="T75" s="289"/>
      <c r="U75" s="289"/>
      <c r="V75" s="289"/>
      <c r="W75" s="289"/>
      <c r="X75" s="289"/>
      <c r="Y75" s="289"/>
      <c r="Z75" s="289"/>
      <c r="AA75" s="289"/>
      <c r="AB75" s="289"/>
      <c r="AC75" s="289"/>
      <c r="AD75" s="289"/>
      <c r="AE75" s="289"/>
      <c r="AF75" s="289"/>
      <c r="AG75" s="289"/>
      <c r="AH75" s="288"/>
      <c r="AI75" s="288"/>
      <c r="AJ75" s="288"/>
      <c r="AK75" s="288"/>
      <c r="AL75" s="288"/>
      <c r="AM75" s="288"/>
      <c r="AN75" s="288"/>
      <c r="AO75" s="288"/>
      <c r="AP75" s="288"/>
      <c r="AQ75" s="288"/>
      <c r="AR75" s="288"/>
      <c r="AS75" s="33"/>
      <c r="AT75" s="33"/>
      <c r="AU75" s="33"/>
      <c r="AV75" s="33" t="s">
        <v>394</v>
      </c>
      <c r="AW75" s="33" t="s">
        <v>2406</v>
      </c>
      <c r="AX75" s="33" t="s">
        <v>2062</v>
      </c>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c r="IV75" s="33"/>
      <c r="IW75" s="33"/>
      <c r="IX75" s="33"/>
      <c r="IY75" s="33"/>
      <c r="IZ75" s="33"/>
      <c r="JA75" s="33"/>
      <c r="JB75" s="33"/>
      <c r="JC75" s="33"/>
      <c r="JD75" s="33"/>
      <c r="JE75" s="33"/>
      <c r="JF75" s="33"/>
      <c r="JG75" s="33"/>
      <c r="JH75" s="33" t="s">
        <v>50</v>
      </c>
      <c r="JI75" s="288"/>
      <c r="JJ75" s="288"/>
      <c r="JK75" s="288"/>
      <c r="JL75" s="289"/>
      <c r="JM75" s="289"/>
      <c r="JN75" s="289"/>
      <c r="JO75" s="289"/>
      <c r="JP75" s="289"/>
      <c r="JQ75" s="289"/>
      <c r="JR75" s="289"/>
      <c r="JS75" s="289"/>
      <c r="JT75" s="289"/>
      <c r="JU75" s="289"/>
      <c r="JV75" s="289"/>
      <c r="JW75" s="289"/>
      <c r="JX75" s="289"/>
      <c r="JY75" s="289"/>
      <c r="JZ75" s="289"/>
      <c r="KA75" s="289"/>
      <c r="KB75" s="289"/>
      <c r="KC75" s="289"/>
      <c r="KD75" s="288"/>
    </row>
    <row r="76" spans="4:290" ht="30">
      <c r="E76" s="88" t="s">
        <v>524</v>
      </c>
      <c r="F76" s="348">
        <v>45110</v>
      </c>
      <c r="G76" s="33">
        <v>350472</v>
      </c>
      <c r="H76" s="33" t="s">
        <v>3443</v>
      </c>
      <c r="I76" s="33" t="s">
        <v>3444</v>
      </c>
      <c r="J76" s="33" t="s">
        <v>394</v>
      </c>
      <c r="AH76" s="1"/>
      <c r="AI76" s="1"/>
      <c r="AJ76" s="1"/>
      <c r="AK76" s="1"/>
      <c r="AL76" s="1"/>
      <c r="AM76" s="1"/>
      <c r="AN76" s="1"/>
      <c r="AO76" s="1"/>
      <c r="AP76" s="1"/>
      <c r="AQ76" s="1"/>
      <c r="AR76" s="213"/>
      <c r="AS76" s="33"/>
      <c r="AT76" s="33"/>
      <c r="AU76" s="31"/>
      <c r="AV76" s="240" t="s">
        <v>3452</v>
      </c>
      <c r="AW76" s="34"/>
      <c r="AX76" s="34" t="s">
        <v>1410</v>
      </c>
      <c r="AY76" s="34"/>
      <c r="AZ76" s="34"/>
      <c r="BA76" s="34"/>
      <c r="BB76" s="34" t="s">
        <v>1447</v>
      </c>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3" t="s">
        <v>50</v>
      </c>
      <c r="JI76" s="273"/>
      <c r="JJ76" s="1"/>
      <c r="JK76" s="1"/>
      <c r="KD76" s="1"/>
    </row>
    <row r="77" spans="4:290" ht="45">
      <c r="E77" s="88" t="s">
        <v>524</v>
      </c>
      <c r="F77" s="348">
        <v>45110</v>
      </c>
      <c r="G77" s="33">
        <v>350894</v>
      </c>
      <c r="H77" s="33" t="s">
        <v>3488</v>
      </c>
      <c r="I77" s="33" t="s">
        <v>3489</v>
      </c>
      <c r="J77" s="33" t="s">
        <v>394</v>
      </c>
      <c r="AS77" s="33"/>
      <c r="AT77" s="33"/>
      <c r="AU77" s="33"/>
      <c r="AV77" s="34" t="s">
        <v>3490</v>
      </c>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3" t="s">
        <v>49</v>
      </c>
      <c r="JK77" s="178">
        <v>45113</v>
      </c>
      <c r="KD77" s="1"/>
    </row>
    <row r="78" spans="4:290">
      <c r="E78" s="88" t="s">
        <v>524</v>
      </c>
      <c r="F78" s="348">
        <v>45110</v>
      </c>
      <c r="G78" s="33">
        <v>350889</v>
      </c>
      <c r="H78" s="33" t="s">
        <v>3491</v>
      </c>
      <c r="I78" s="33" t="s">
        <v>2258</v>
      </c>
      <c r="J78" s="33" t="s">
        <v>394</v>
      </c>
      <c r="AS78" s="33"/>
      <c r="AT78" s="33"/>
      <c r="AU78" s="33"/>
      <c r="AV78" s="33" t="s">
        <v>3492</v>
      </c>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c r="IV78" s="33"/>
      <c r="IW78" s="33"/>
      <c r="IX78" s="33"/>
      <c r="IY78" s="33"/>
      <c r="IZ78" s="33"/>
      <c r="JA78" s="33"/>
      <c r="JB78" s="33"/>
      <c r="JC78" s="33"/>
      <c r="JD78" s="33"/>
      <c r="JE78" s="33"/>
      <c r="JF78" s="33"/>
      <c r="JG78" s="33"/>
      <c r="JH78" s="33" t="s">
        <v>50</v>
      </c>
      <c r="JK78" t="s">
        <v>3519</v>
      </c>
      <c r="JL78" t="s">
        <v>3526</v>
      </c>
      <c r="JM78" t="s">
        <v>3530</v>
      </c>
      <c r="JN78" t="s">
        <v>3521</v>
      </c>
      <c r="KD78" s="1"/>
    </row>
    <row r="79" spans="4:290" ht="75">
      <c r="E79" s="88" t="s">
        <v>524</v>
      </c>
      <c r="F79" s="348">
        <v>45110</v>
      </c>
      <c r="G79" s="33">
        <v>350979</v>
      </c>
      <c r="H79" s="33" t="s">
        <v>3180</v>
      </c>
      <c r="I79" s="33" t="s">
        <v>3493</v>
      </c>
      <c r="J79" s="33" t="s">
        <v>394</v>
      </c>
      <c r="AS79" s="31"/>
      <c r="AT79" s="33"/>
      <c r="AU79" s="33"/>
      <c r="AV79" s="33" t="s">
        <v>1410</v>
      </c>
      <c r="AW79" s="33" t="s">
        <v>1466</v>
      </c>
      <c r="AX79" s="34" t="s">
        <v>3504</v>
      </c>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3" t="s">
        <v>50</v>
      </c>
      <c r="JJ79" s="240" t="s">
        <v>3510</v>
      </c>
      <c r="JK79" s="379" t="s">
        <v>3522</v>
      </c>
      <c r="JL79" s="52" t="s">
        <v>3527</v>
      </c>
      <c r="JM79" s="52" t="s">
        <v>3536</v>
      </c>
      <c r="JN79" s="378">
        <v>12</v>
      </c>
      <c r="JO79" s="1"/>
      <c r="JP79" s="1"/>
      <c r="JQ79" s="1"/>
      <c r="KD79" s="1"/>
    </row>
    <row r="80" spans="4:290">
      <c r="E80" s="88" t="s">
        <v>55</v>
      </c>
      <c r="F80" s="348">
        <v>45110</v>
      </c>
      <c r="G80" s="33">
        <v>350917</v>
      </c>
      <c r="H80" s="33" t="s">
        <v>1808</v>
      </c>
      <c r="I80" s="33" t="s">
        <v>2300</v>
      </c>
      <c r="J80" s="33" t="s">
        <v>394</v>
      </c>
      <c r="AS80" s="33"/>
      <c r="AT80" s="33"/>
      <c r="AU80" s="33"/>
      <c r="AV80" s="33" t="s">
        <v>1776</v>
      </c>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c r="IV80" s="33"/>
      <c r="IW80" s="33"/>
      <c r="IX80" s="33"/>
      <c r="IY80" s="33"/>
      <c r="IZ80" s="33"/>
      <c r="JA80" s="33"/>
      <c r="JB80" s="33"/>
      <c r="JC80" s="33"/>
      <c r="JD80" s="33"/>
      <c r="JE80" s="33"/>
      <c r="JF80" s="33"/>
      <c r="JG80" s="33"/>
      <c r="JH80" s="33" t="s">
        <v>50</v>
      </c>
      <c r="JJ80" s="99" t="s">
        <v>3509</v>
      </c>
      <c r="JK80" s="1" t="s">
        <v>3525</v>
      </c>
      <c r="JL80" s="727" t="s">
        <v>3529</v>
      </c>
      <c r="JM80" s="376" t="s">
        <v>184</v>
      </c>
      <c r="JN80" s="718">
        <v>24</v>
      </c>
      <c r="JO80" s="1"/>
      <c r="JP80" s="1"/>
      <c r="JQ80" s="1"/>
      <c r="KD80" s="1"/>
    </row>
    <row r="81" spans="5:290">
      <c r="E81" s="88" t="s">
        <v>524</v>
      </c>
      <c r="F81" s="348">
        <v>45110</v>
      </c>
      <c r="G81" s="33">
        <v>350742</v>
      </c>
      <c r="H81" s="33" t="s">
        <v>3180</v>
      </c>
      <c r="I81" s="33" t="s">
        <v>3494</v>
      </c>
      <c r="J81" s="33" t="s">
        <v>394</v>
      </c>
      <c r="AS81" s="33"/>
      <c r="AT81" s="33"/>
      <c r="AU81" s="33"/>
      <c r="AV81" s="33" t="s">
        <v>1466</v>
      </c>
      <c r="AW81" s="33" t="s">
        <v>394</v>
      </c>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c r="FP81" s="33"/>
      <c r="FQ81" s="33"/>
      <c r="FR81" s="33"/>
      <c r="FS81" s="33"/>
      <c r="FT81" s="33"/>
      <c r="FU81" s="33"/>
      <c r="FV81" s="33"/>
      <c r="FW81" s="33"/>
      <c r="FX81" s="33"/>
      <c r="FY81" s="33"/>
      <c r="FZ81" s="33"/>
      <c r="GA81" s="33"/>
      <c r="GB81" s="33"/>
      <c r="GC81" s="33"/>
      <c r="GD81" s="33"/>
      <c r="GE81" s="33"/>
      <c r="GF81" s="33"/>
      <c r="GG81" s="33"/>
      <c r="GH81" s="33"/>
      <c r="GI81" s="33"/>
      <c r="GJ81" s="33"/>
      <c r="GK81" s="33"/>
      <c r="GL81" s="33"/>
      <c r="GM81" s="33"/>
      <c r="GN81" s="33"/>
      <c r="GO81" s="33"/>
      <c r="GP81" s="33"/>
      <c r="GQ81" s="33"/>
      <c r="GR81" s="33"/>
      <c r="GS81" s="33"/>
      <c r="GT81" s="33"/>
      <c r="GU81" s="33"/>
      <c r="GV81" s="33"/>
      <c r="GW81" s="33"/>
      <c r="GX81" s="33"/>
      <c r="GY81" s="33"/>
      <c r="GZ81" s="33"/>
      <c r="HA81" s="33"/>
      <c r="HB81" s="33"/>
      <c r="HC81" s="33"/>
      <c r="HD81" s="33"/>
      <c r="HE81" s="33"/>
      <c r="HF81" s="33"/>
      <c r="HG81" s="33"/>
      <c r="HH81" s="33"/>
      <c r="HI81" s="33"/>
      <c r="HJ81" s="33"/>
      <c r="HK81" s="33"/>
      <c r="HL81" s="33"/>
      <c r="HM81" s="33"/>
      <c r="HN81" s="33"/>
      <c r="HO81" s="33"/>
      <c r="HP81" s="33"/>
      <c r="HQ81" s="33"/>
      <c r="HR81" s="33"/>
      <c r="HS81" s="33"/>
      <c r="HT81" s="33"/>
      <c r="HU81" s="33"/>
      <c r="HV81" s="33"/>
      <c r="HW81" s="33"/>
      <c r="HX81" s="33"/>
      <c r="HY81" s="33"/>
      <c r="HZ81" s="33"/>
      <c r="IA81" s="33"/>
      <c r="IB81" s="33"/>
      <c r="IC81" s="33"/>
      <c r="ID81" s="33"/>
      <c r="IE81" s="33"/>
      <c r="IF81" s="33"/>
      <c r="IG81" s="33"/>
      <c r="IH81" s="33"/>
      <c r="II81" s="33"/>
      <c r="IJ81" s="33"/>
      <c r="IK81" s="33"/>
      <c r="IL81" s="33"/>
      <c r="IM81" s="33"/>
      <c r="IN81" s="33"/>
      <c r="IO81" s="33"/>
      <c r="IP81" s="33"/>
      <c r="IQ81" s="33"/>
      <c r="IR81" s="33"/>
      <c r="IS81" s="33"/>
      <c r="IT81" s="33"/>
      <c r="IU81" s="33"/>
      <c r="IV81" s="33"/>
      <c r="IW81" s="33"/>
      <c r="IX81" s="33"/>
      <c r="IY81" s="33"/>
      <c r="IZ81" s="33"/>
      <c r="JA81" s="33"/>
      <c r="JB81" s="33"/>
      <c r="JC81" s="33"/>
      <c r="JD81" s="33"/>
      <c r="JE81" s="33"/>
      <c r="JF81" s="33"/>
      <c r="JG81" s="33"/>
      <c r="JH81" s="33" t="s">
        <v>50</v>
      </c>
      <c r="JJ81" s="99" t="s">
        <v>3511</v>
      </c>
      <c r="JK81" s="1" t="s">
        <v>3520</v>
      </c>
      <c r="JL81" s="722"/>
      <c r="JM81" s="377" t="s">
        <v>184</v>
      </c>
      <c r="JN81" s="803"/>
      <c r="JO81" s="1"/>
      <c r="JP81" s="1"/>
      <c r="JQ81" s="1"/>
      <c r="KD81" s="1"/>
    </row>
    <row r="82" spans="5:290" ht="45">
      <c r="E82" s="88" t="s">
        <v>3039</v>
      </c>
      <c r="F82" s="348">
        <v>45111</v>
      </c>
      <c r="G82" s="33">
        <v>351054</v>
      </c>
      <c r="H82" s="33" t="s">
        <v>3496</v>
      </c>
      <c r="I82" s="33" t="s">
        <v>3103</v>
      </c>
      <c r="J82" s="33" t="s">
        <v>394</v>
      </c>
      <c r="AS82" s="1"/>
      <c r="AT82" s="33"/>
      <c r="AU82" s="33"/>
      <c r="AV82" s="33"/>
      <c r="AW82" s="33" t="s">
        <v>2051</v>
      </c>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c r="FP82" s="33"/>
      <c r="FQ82" s="33"/>
      <c r="FR82" s="33"/>
      <c r="FS82" s="33"/>
      <c r="FT82" s="33"/>
      <c r="FU82" s="33"/>
      <c r="FV82" s="33"/>
      <c r="FW82" s="33"/>
      <c r="FX82" s="33"/>
      <c r="FY82" s="33"/>
      <c r="FZ82" s="33"/>
      <c r="GA82" s="33"/>
      <c r="GB82" s="33"/>
      <c r="GC82" s="33"/>
      <c r="GD82" s="33"/>
      <c r="GE82" s="33"/>
      <c r="GF82" s="33"/>
      <c r="GG82" s="33"/>
      <c r="GH82" s="33"/>
      <c r="GI82" s="33"/>
      <c r="GJ82" s="33"/>
      <c r="GK82" s="33"/>
      <c r="GL82" s="33"/>
      <c r="GM82" s="33"/>
      <c r="GN82" s="33"/>
      <c r="GO82" s="33"/>
      <c r="GP82" s="33"/>
      <c r="GQ82" s="33"/>
      <c r="GR82" s="33"/>
      <c r="GS82" s="33"/>
      <c r="GT82" s="33"/>
      <c r="GU82" s="33"/>
      <c r="GV82" s="33"/>
      <c r="GW82" s="33"/>
      <c r="GX82" s="33"/>
      <c r="GY82" s="33"/>
      <c r="GZ82" s="33"/>
      <c r="HA82" s="33"/>
      <c r="HB82" s="33"/>
      <c r="HC82" s="33"/>
      <c r="HD82" s="33"/>
      <c r="HE82" s="33"/>
      <c r="HF82" s="33"/>
      <c r="HG82" s="33"/>
      <c r="HH82" s="33"/>
      <c r="HI82" s="33"/>
      <c r="HJ82" s="33"/>
      <c r="HK82" s="33"/>
      <c r="HL82" s="33"/>
      <c r="HM82" s="33"/>
      <c r="HN82" s="33"/>
      <c r="HO82" s="33"/>
      <c r="HP82" s="33"/>
      <c r="HQ82" s="33"/>
      <c r="HR82" s="33"/>
      <c r="HS82" s="33"/>
      <c r="HT82" s="33"/>
      <c r="HU82" s="33"/>
      <c r="HV82" s="33"/>
      <c r="HW82" s="33"/>
      <c r="HX82" s="33"/>
      <c r="HY82" s="33"/>
      <c r="HZ82" s="33"/>
      <c r="IA82" s="33"/>
      <c r="IB82" s="33"/>
      <c r="IC82" s="33"/>
      <c r="ID82" s="33"/>
      <c r="IE82" s="33"/>
      <c r="IF82" s="33"/>
      <c r="IG82" s="33"/>
      <c r="IH82" s="33"/>
      <c r="II82" s="33"/>
      <c r="IJ82" s="33"/>
      <c r="IK82" s="33"/>
      <c r="IL82" s="33"/>
      <c r="IM82" s="33"/>
      <c r="IN82" s="33"/>
      <c r="IO82" s="33"/>
      <c r="IP82" s="33"/>
      <c r="IQ82" s="33"/>
      <c r="IR82" s="33"/>
      <c r="IS82" s="33"/>
      <c r="IT82" s="33"/>
      <c r="IU82" s="33"/>
      <c r="IV82" s="33"/>
      <c r="IW82" s="33"/>
      <c r="IX82" s="33"/>
      <c r="IY82" s="33"/>
      <c r="IZ82" s="33"/>
      <c r="JA82" s="33"/>
      <c r="JB82" s="33"/>
      <c r="JC82" s="33"/>
      <c r="JD82" s="33"/>
      <c r="JE82" s="33"/>
      <c r="JF82" s="33"/>
      <c r="JG82" s="33"/>
      <c r="JH82" s="33" t="s">
        <v>50</v>
      </c>
      <c r="JJ82" s="99" t="s">
        <v>3512</v>
      </c>
      <c r="JK82" s="1" t="s">
        <v>3520</v>
      </c>
      <c r="JL82" s="722"/>
      <c r="JM82" s="377" t="s">
        <v>3531</v>
      </c>
      <c r="JN82" s="803"/>
      <c r="JO82" s="1"/>
      <c r="JP82" s="1"/>
      <c r="JQ82" s="1"/>
      <c r="KD82" s="1"/>
    </row>
    <row r="83" spans="5:290" ht="45">
      <c r="E83" s="88" t="s">
        <v>3039</v>
      </c>
      <c r="F83" s="348">
        <v>45111</v>
      </c>
      <c r="G83" s="33">
        <v>351050</v>
      </c>
      <c r="H83" s="33" t="s">
        <v>3497</v>
      </c>
      <c r="I83" s="33" t="s">
        <v>3103</v>
      </c>
      <c r="J83" s="33" t="s">
        <v>394</v>
      </c>
      <c r="AT83" s="33"/>
      <c r="AU83" s="33"/>
      <c r="AV83" s="33"/>
      <c r="AW83" s="33" t="s">
        <v>394</v>
      </c>
      <c r="AX83" s="34" t="s">
        <v>3503</v>
      </c>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3" t="s">
        <v>50</v>
      </c>
      <c r="JJ83" s="99" t="s">
        <v>3513</v>
      </c>
      <c r="JK83" s="1" t="s">
        <v>3520</v>
      </c>
      <c r="JL83" s="722"/>
      <c r="JM83" s="377" t="s">
        <v>3534</v>
      </c>
      <c r="JN83" s="803"/>
      <c r="JO83" s="1"/>
      <c r="JP83" s="1"/>
      <c r="JQ83" s="1"/>
      <c r="KD83" s="1"/>
    </row>
    <row r="84" spans="5:290" ht="45">
      <c r="E84" s="88" t="s">
        <v>524</v>
      </c>
      <c r="F84" s="348">
        <v>45111</v>
      </c>
      <c r="G84" s="33">
        <v>351225</v>
      </c>
      <c r="H84" s="33" t="s">
        <v>3498</v>
      </c>
      <c r="I84" s="33" t="s">
        <v>3499</v>
      </c>
      <c r="J84" s="33" t="s">
        <v>394</v>
      </c>
      <c r="AT84" s="33"/>
      <c r="AU84" s="33"/>
      <c r="AV84" s="33"/>
      <c r="AW84" s="33" t="s">
        <v>394</v>
      </c>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c r="FR84" s="33"/>
      <c r="FS84" s="33"/>
      <c r="FT84" s="33"/>
      <c r="FU84" s="33"/>
      <c r="FV84" s="33"/>
      <c r="FW84" s="33"/>
      <c r="FX84" s="33"/>
      <c r="FY84" s="33"/>
      <c r="FZ84" s="33"/>
      <c r="GA84" s="33"/>
      <c r="GB84" s="33"/>
      <c r="GC84" s="33"/>
      <c r="GD84" s="33"/>
      <c r="GE84" s="33"/>
      <c r="GF84" s="33"/>
      <c r="GG84" s="33"/>
      <c r="GH84" s="33"/>
      <c r="GI84" s="33"/>
      <c r="GJ84" s="33"/>
      <c r="GK84" s="33"/>
      <c r="GL84" s="33"/>
      <c r="GM84" s="33"/>
      <c r="GN84" s="33"/>
      <c r="GO84" s="33"/>
      <c r="GP84" s="33"/>
      <c r="GQ84" s="33"/>
      <c r="GR84" s="33"/>
      <c r="GS84" s="33"/>
      <c r="GT84" s="33"/>
      <c r="GU84" s="33"/>
      <c r="GV84" s="33"/>
      <c r="GW84" s="33"/>
      <c r="GX84" s="33"/>
      <c r="GY84" s="33"/>
      <c r="GZ84" s="33"/>
      <c r="HA84" s="33"/>
      <c r="HB84" s="33"/>
      <c r="HC84" s="33"/>
      <c r="HD84" s="33"/>
      <c r="HE84" s="33"/>
      <c r="HF84" s="33"/>
      <c r="HG84" s="33"/>
      <c r="HH84" s="33"/>
      <c r="HI84" s="33"/>
      <c r="HJ84" s="33"/>
      <c r="HK84" s="33"/>
      <c r="HL84" s="33"/>
      <c r="HM84" s="33"/>
      <c r="HN84" s="33"/>
      <c r="HO84" s="33"/>
      <c r="HP84" s="33"/>
      <c r="HQ84" s="33"/>
      <c r="HR84" s="33"/>
      <c r="HS84" s="33"/>
      <c r="HT84" s="33"/>
      <c r="HU84" s="33"/>
      <c r="HV84" s="33"/>
      <c r="HW84" s="33"/>
      <c r="HX84" s="33"/>
      <c r="HY84" s="33"/>
      <c r="HZ84" s="33"/>
      <c r="IA84" s="33"/>
      <c r="IB84" s="33"/>
      <c r="IC84" s="33"/>
      <c r="ID84" s="33"/>
      <c r="IE84" s="33"/>
      <c r="IF84" s="33"/>
      <c r="IG84" s="33"/>
      <c r="IH84" s="33"/>
      <c r="II84" s="33"/>
      <c r="IJ84" s="33"/>
      <c r="IK84" s="33"/>
      <c r="IL84" s="33"/>
      <c r="IM84" s="33"/>
      <c r="IN84" s="33"/>
      <c r="IO84" s="33"/>
      <c r="IP84" s="33"/>
      <c r="IQ84" s="33"/>
      <c r="IR84" s="33"/>
      <c r="IS84" s="33"/>
      <c r="IT84" s="33"/>
      <c r="IU84" s="33"/>
      <c r="IV84" s="33"/>
      <c r="IW84" s="33"/>
      <c r="IX84" s="33"/>
      <c r="IY84" s="33"/>
      <c r="IZ84" s="33"/>
      <c r="JA84" s="33"/>
      <c r="JB84" s="33"/>
      <c r="JC84" s="33"/>
      <c r="JD84" s="33"/>
      <c r="JE84" s="33"/>
      <c r="JF84" s="33"/>
      <c r="JG84" s="33"/>
      <c r="JH84" s="33" t="s">
        <v>50</v>
      </c>
      <c r="JJ84" s="99" t="s">
        <v>3514</v>
      </c>
      <c r="JK84" s="1" t="s">
        <v>3520</v>
      </c>
      <c r="JL84" s="723"/>
      <c r="JM84" s="382" t="s">
        <v>3532</v>
      </c>
      <c r="JN84" s="716"/>
      <c r="JO84" s="1"/>
      <c r="JP84" s="1"/>
      <c r="JQ84" s="1"/>
      <c r="KD84" s="1"/>
    </row>
    <row r="85" spans="5:290">
      <c r="E85" s="88" t="s">
        <v>3039</v>
      </c>
      <c r="F85" s="348">
        <v>45112</v>
      </c>
      <c r="G85" s="33">
        <v>351296</v>
      </c>
      <c r="H85" s="33" t="s">
        <v>3501</v>
      </c>
      <c r="I85" s="33" t="s">
        <v>3103</v>
      </c>
      <c r="J85" s="33" t="s">
        <v>394</v>
      </c>
      <c r="AT85" s="1"/>
      <c r="AU85" s="1"/>
      <c r="AV85" s="33"/>
      <c r="AW85" s="33"/>
      <c r="AX85" s="33" t="s">
        <v>2051</v>
      </c>
      <c r="AY85" s="33" t="s">
        <v>394</v>
      </c>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c r="FP85" s="33"/>
      <c r="FQ85" s="33"/>
      <c r="FR85" s="33"/>
      <c r="FS85" s="33"/>
      <c r="FT85" s="33"/>
      <c r="FU85" s="33"/>
      <c r="FV85" s="33"/>
      <c r="FW85" s="33"/>
      <c r="FX85" s="33"/>
      <c r="FY85" s="33"/>
      <c r="FZ85" s="33"/>
      <c r="GA85" s="33"/>
      <c r="GB85" s="33"/>
      <c r="GC85" s="33"/>
      <c r="GD85" s="33"/>
      <c r="GE85" s="33"/>
      <c r="GF85" s="33"/>
      <c r="GG85" s="33"/>
      <c r="GH85" s="33"/>
      <c r="GI85" s="33"/>
      <c r="GJ85" s="33"/>
      <c r="GK85" s="33"/>
      <c r="GL85" s="33"/>
      <c r="GM85" s="33"/>
      <c r="GN85" s="33"/>
      <c r="GO85" s="33"/>
      <c r="GP85" s="33"/>
      <c r="GQ85" s="33"/>
      <c r="GR85" s="33"/>
      <c r="GS85" s="33"/>
      <c r="GT85" s="33"/>
      <c r="GU85" s="33"/>
      <c r="GV85" s="33"/>
      <c r="GW85" s="33"/>
      <c r="GX85" s="33"/>
      <c r="GY85" s="33"/>
      <c r="GZ85" s="33"/>
      <c r="HA85" s="33"/>
      <c r="HB85" s="33"/>
      <c r="HC85" s="33"/>
      <c r="HD85" s="33"/>
      <c r="HE85" s="33"/>
      <c r="HF85" s="33"/>
      <c r="HG85" s="33"/>
      <c r="HH85" s="33"/>
      <c r="HI85" s="33"/>
      <c r="HJ85" s="33"/>
      <c r="HK85" s="33"/>
      <c r="HL85" s="33"/>
      <c r="HM85" s="33"/>
      <c r="HN85" s="33"/>
      <c r="HO85" s="33"/>
      <c r="HP85" s="33"/>
      <c r="HQ85" s="33"/>
      <c r="HR85" s="33"/>
      <c r="HS85" s="33"/>
      <c r="HT85" s="33"/>
      <c r="HU85" s="33"/>
      <c r="HV85" s="33"/>
      <c r="HW85" s="33"/>
      <c r="HX85" s="33"/>
      <c r="HY85" s="33"/>
      <c r="HZ85" s="33"/>
      <c r="IA85" s="33"/>
      <c r="IB85" s="33"/>
      <c r="IC85" s="33"/>
      <c r="ID85" s="33"/>
      <c r="IE85" s="33"/>
      <c r="IF85" s="33"/>
      <c r="IG85" s="33"/>
      <c r="IH85" s="33"/>
      <c r="II85" s="33"/>
      <c r="IJ85" s="33"/>
      <c r="IK85" s="33"/>
      <c r="IL85" s="33"/>
      <c r="IM85" s="33"/>
      <c r="IN85" s="33"/>
      <c r="IO85" s="33"/>
      <c r="IP85" s="33"/>
      <c r="IQ85" s="33"/>
      <c r="IR85" s="33"/>
      <c r="IS85" s="33"/>
      <c r="IT85" s="33"/>
      <c r="IU85" s="33"/>
      <c r="IV85" s="33"/>
      <c r="IW85" s="33"/>
      <c r="IX85" s="33"/>
      <c r="IY85" s="33"/>
      <c r="IZ85" s="33"/>
      <c r="JA85" s="33"/>
      <c r="JB85" s="33"/>
      <c r="JC85" s="33"/>
      <c r="JD85" s="33"/>
      <c r="JE85" s="33"/>
      <c r="JF85" s="33"/>
      <c r="JG85" s="33"/>
      <c r="JH85" s="33" t="s">
        <v>50</v>
      </c>
      <c r="JJ85" s="369" t="s">
        <v>3515</v>
      </c>
      <c r="JK85" s="1" t="s">
        <v>183</v>
      </c>
      <c r="JL85" s="727" t="s">
        <v>3528</v>
      </c>
      <c r="JM85" s="376" t="s">
        <v>184</v>
      </c>
      <c r="JN85" s="718">
        <v>24</v>
      </c>
      <c r="JO85" s="1"/>
      <c r="JP85" s="1"/>
      <c r="JQ85" s="1"/>
      <c r="KD85" s="1"/>
    </row>
    <row r="86" spans="5:290">
      <c r="E86" s="88" t="s">
        <v>524</v>
      </c>
      <c r="F86" s="348">
        <v>45112</v>
      </c>
      <c r="G86" s="33">
        <v>351211</v>
      </c>
      <c r="H86" s="33" t="s">
        <v>3180</v>
      </c>
      <c r="I86" s="33" t="s">
        <v>3103</v>
      </c>
      <c r="J86" s="33" t="s">
        <v>394</v>
      </c>
      <c r="AT86" s="1"/>
      <c r="AU86" s="1"/>
      <c r="AV86" s="33"/>
      <c r="AW86" s="33"/>
      <c r="AX86" s="33" t="s">
        <v>394</v>
      </c>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c r="FP86" s="33"/>
      <c r="FQ86" s="33"/>
      <c r="FR86" s="33"/>
      <c r="FS86" s="33"/>
      <c r="FT86" s="33"/>
      <c r="FU86" s="33"/>
      <c r="FV86" s="33"/>
      <c r="FW86" s="33"/>
      <c r="FX86" s="33"/>
      <c r="FY86" s="33"/>
      <c r="FZ86" s="33"/>
      <c r="GA86" s="33"/>
      <c r="GB86" s="33"/>
      <c r="GC86" s="33"/>
      <c r="GD86" s="33"/>
      <c r="GE86" s="33"/>
      <c r="GF86" s="33"/>
      <c r="GG86" s="33"/>
      <c r="GH86" s="33"/>
      <c r="GI86" s="33"/>
      <c r="GJ86" s="33"/>
      <c r="GK86" s="33"/>
      <c r="GL86" s="33"/>
      <c r="GM86" s="33"/>
      <c r="GN86" s="33"/>
      <c r="GO86" s="33"/>
      <c r="GP86" s="33"/>
      <c r="GQ86" s="33"/>
      <c r="GR86" s="33"/>
      <c r="GS86" s="33"/>
      <c r="GT86" s="33"/>
      <c r="GU86" s="33"/>
      <c r="GV86" s="33"/>
      <c r="GW86" s="33"/>
      <c r="GX86" s="33"/>
      <c r="GY86" s="33"/>
      <c r="GZ86" s="33"/>
      <c r="HA86" s="33"/>
      <c r="HB86" s="33"/>
      <c r="HC86" s="33"/>
      <c r="HD86" s="33"/>
      <c r="HE86" s="33"/>
      <c r="HF86" s="33"/>
      <c r="HG86" s="33"/>
      <c r="HH86" s="33"/>
      <c r="HI86" s="33"/>
      <c r="HJ86" s="33"/>
      <c r="HK86" s="33"/>
      <c r="HL86" s="33"/>
      <c r="HM86" s="33"/>
      <c r="HN86" s="33"/>
      <c r="HO86" s="33"/>
      <c r="HP86" s="33"/>
      <c r="HQ86" s="33"/>
      <c r="HR86" s="33"/>
      <c r="HS86" s="33"/>
      <c r="HT86" s="33"/>
      <c r="HU86" s="33"/>
      <c r="HV86" s="33"/>
      <c r="HW86" s="33"/>
      <c r="HX86" s="33"/>
      <c r="HY86" s="33"/>
      <c r="HZ86" s="33"/>
      <c r="IA86" s="33"/>
      <c r="IB86" s="33"/>
      <c r="IC86" s="33"/>
      <c r="ID86" s="33"/>
      <c r="IE86" s="33"/>
      <c r="IF86" s="33"/>
      <c r="IG86" s="33"/>
      <c r="IH86" s="33"/>
      <c r="II86" s="33"/>
      <c r="IJ86" s="33"/>
      <c r="IK86" s="33"/>
      <c r="IL86" s="33"/>
      <c r="IM86" s="33"/>
      <c r="IN86" s="33"/>
      <c r="IO86" s="33"/>
      <c r="IP86" s="33"/>
      <c r="IQ86" s="33"/>
      <c r="IR86" s="33"/>
      <c r="IS86" s="33"/>
      <c r="IT86" s="33"/>
      <c r="IU86" s="33"/>
      <c r="IV86" s="33"/>
      <c r="IW86" s="33"/>
      <c r="IX86" s="33"/>
      <c r="IY86" s="33"/>
      <c r="IZ86" s="33"/>
      <c r="JA86" s="33"/>
      <c r="JB86" s="33"/>
      <c r="JC86" s="33"/>
      <c r="JD86" s="33"/>
      <c r="JE86" s="33"/>
      <c r="JF86" s="33"/>
      <c r="JG86" s="33"/>
      <c r="JH86" s="33" t="s">
        <v>50</v>
      </c>
      <c r="JJ86" s="369" t="s">
        <v>3516</v>
      </c>
      <c r="JK86" s="1" t="s">
        <v>183</v>
      </c>
      <c r="JL86" s="722"/>
      <c r="JM86" s="377" t="s">
        <v>183</v>
      </c>
      <c r="JN86" s="803"/>
      <c r="JO86" s="1"/>
      <c r="JP86" s="1"/>
      <c r="JQ86" s="1"/>
      <c r="KD86" s="1"/>
    </row>
    <row r="87" spans="5:290">
      <c r="E87" s="88" t="s">
        <v>524</v>
      </c>
      <c r="F87" s="348">
        <v>45112</v>
      </c>
      <c r="G87" s="33">
        <v>351451</v>
      </c>
      <c r="H87" s="33" t="s">
        <v>3502</v>
      </c>
      <c r="I87" s="33" t="s">
        <v>3103</v>
      </c>
      <c r="J87" s="33" t="s">
        <v>394</v>
      </c>
      <c r="AT87" s="1"/>
      <c r="AU87" s="33"/>
      <c r="AV87" s="33"/>
      <c r="AW87" s="33"/>
      <c r="AX87" s="33" t="s">
        <v>2051</v>
      </c>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c r="FJ87" s="33"/>
      <c r="FK87" s="33"/>
      <c r="FL87" s="33"/>
      <c r="FM87" s="33"/>
      <c r="FN87" s="33"/>
      <c r="FO87" s="33"/>
      <c r="FP87" s="33"/>
      <c r="FQ87" s="33"/>
      <c r="FR87" s="33"/>
      <c r="FS87" s="33"/>
      <c r="FT87" s="33"/>
      <c r="FU87" s="33"/>
      <c r="FV87" s="33"/>
      <c r="FW87" s="33"/>
      <c r="FX87" s="33"/>
      <c r="FY87" s="33"/>
      <c r="FZ87" s="33"/>
      <c r="GA87" s="33"/>
      <c r="GB87" s="33"/>
      <c r="GC87" s="33"/>
      <c r="GD87" s="33"/>
      <c r="GE87" s="33"/>
      <c r="GF87" s="33"/>
      <c r="GG87" s="33"/>
      <c r="GH87" s="33"/>
      <c r="GI87" s="33"/>
      <c r="GJ87" s="33"/>
      <c r="GK87" s="33"/>
      <c r="GL87" s="33"/>
      <c r="GM87" s="33"/>
      <c r="GN87" s="33"/>
      <c r="GO87" s="33"/>
      <c r="GP87" s="33"/>
      <c r="GQ87" s="33"/>
      <c r="GR87" s="33"/>
      <c r="GS87" s="33"/>
      <c r="GT87" s="33"/>
      <c r="GU87" s="33"/>
      <c r="GV87" s="33"/>
      <c r="GW87" s="33"/>
      <c r="GX87" s="33"/>
      <c r="GY87" s="33"/>
      <c r="GZ87" s="33"/>
      <c r="HA87" s="33"/>
      <c r="HB87" s="33"/>
      <c r="HC87" s="33"/>
      <c r="HD87" s="33"/>
      <c r="HE87" s="33"/>
      <c r="HF87" s="33"/>
      <c r="HG87" s="33"/>
      <c r="HH87" s="33"/>
      <c r="HI87" s="33"/>
      <c r="HJ87" s="33"/>
      <c r="HK87" s="33"/>
      <c r="HL87" s="33"/>
      <c r="HM87" s="33"/>
      <c r="HN87" s="33"/>
      <c r="HO87" s="33"/>
      <c r="HP87" s="33"/>
      <c r="HQ87" s="33"/>
      <c r="HR87" s="33"/>
      <c r="HS87" s="33"/>
      <c r="HT87" s="33"/>
      <c r="HU87" s="33"/>
      <c r="HV87" s="33"/>
      <c r="HW87" s="33"/>
      <c r="HX87" s="33"/>
      <c r="HY87" s="33"/>
      <c r="HZ87" s="33"/>
      <c r="IA87" s="33"/>
      <c r="IB87" s="33"/>
      <c r="IC87" s="33"/>
      <c r="ID87" s="33"/>
      <c r="IE87" s="33"/>
      <c r="IF87" s="33"/>
      <c r="IG87" s="33"/>
      <c r="IH87" s="33"/>
      <c r="II87" s="33"/>
      <c r="IJ87" s="33"/>
      <c r="IK87" s="33"/>
      <c r="IL87" s="33"/>
      <c r="IM87" s="33"/>
      <c r="IN87" s="33"/>
      <c r="IO87" s="33"/>
      <c r="IP87" s="33"/>
      <c r="IQ87" s="33"/>
      <c r="IR87" s="33"/>
      <c r="IS87" s="33"/>
      <c r="IT87" s="33"/>
      <c r="IU87" s="33"/>
      <c r="IV87" s="33"/>
      <c r="IW87" s="33"/>
      <c r="IX87" s="33"/>
      <c r="IY87" s="33"/>
      <c r="IZ87" s="33"/>
      <c r="JA87" s="33"/>
      <c r="JB87" s="33"/>
      <c r="JC87" s="33"/>
      <c r="JD87" s="33"/>
      <c r="JE87" s="33"/>
      <c r="JF87" s="33"/>
      <c r="JG87" s="33"/>
      <c r="JH87" s="33" t="s">
        <v>50</v>
      </c>
      <c r="JJ87" s="369" t="s">
        <v>3517</v>
      </c>
      <c r="JK87" s="1" t="s">
        <v>183</v>
      </c>
      <c r="JL87" s="722"/>
      <c r="JM87" s="377" t="s">
        <v>183</v>
      </c>
      <c r="JN87" s="803"/>
      <c r="JO87" s="1"/>
      <c r="JP87" s="1"/>
      <c r="JQ87" s="1"/>
      <c r="KD87" s="1"/>
    </row>
    <row r="88" spans="5:290">
      <c r="E88" s="88" t="s">
        <v>3039</v>
      </c>
      <c r="F88" s="348">
        <v>45112</v>
      </c>
      <c r="G88" s="33">
        <v>351473</v>
      </c>
      <c r="H88" s="33" t="s">
        <v>3498</v>
      </c>
      <c r="I88" s="33" t="s">
        <v>3505</v>
      </c>
      <c r="J88" s="33" t="s">
        <v>394</v>
      </c>
      <c r="AT88" s="1"/>
      <c r="AU88" s="1"/>
      <c r="AV88" s="33"/>
      <c r="AW88" s="33"/>
      <c r="AX88" s="33" t="s">
        <v>394</v>
      </c>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c r="FP88" s="33"/>
      <c r="FQ88" s="33"/>
      <c r="FR88" s="33"/>
      <c r="FS88" s="33"/>
      <c r="FT88" s="33"/>
      <c r="FU88" s="33"/>
      <c r="FV88" s="33"/>
      <c r="FW88" s="33"/>
      <c r="FX88" s="33"/>
      <c r="FY88" s="33"/>
      <c r="FZ88" s="33"/>
      <c r="GA88" s="33"/>
      <c r="GB88" s="33"/>
      <c r="GC88" s="33"/>
      <c r="GD88" s="33"/>
      <c r="GE88" s="33"/>
      <c r="GF88" s="33"/>
      <c r="GG88" s="33"/>
      <c r="GH88" s="33"/>
      <c r="GI88" s="33"/>
      <c r="GJ88" s="33"/>
      <c r="GK88" s="33"/>
      <c r="GL88" s="33"/>
      <c r="GM88" s="33"/>
      <c r="GN88" s="33"/>
      <c r="GO88" s="33"/>
      <c r="GP88" s="33"/>
      <c r="GQ88" s="33"/>
      <c r="GR88" s="33"/>
      <c r="GS88" s="33"/>
      <c r="GT88" s="33"/>
      <c r="GU88" s="33"/>
      <c r="GV88" s="33"/>
      <c r="GW88" s="33"/>
      <c r="GX88" s="33"/>
      <c r="GY88" s="33"/>
      <c r="GZ88" s="33"/>
      <c r="HA88" s="33"/>
      <c r="HB88" s="33"/>
      <c r="HC88" s="33"/>
      <c r="HD88" s="33"/>
      <c r="HE88" s="33"/>
      <c r="HF88" s="33"/>
      <c r="HG88" s="33"/>
      <c r="HH88" s="33"/>
      <c r="HI88" s="33"/>
      <c r="HJ88" s="33"/>
      <c r="HK88" s="33"/>
      <c r="HL88" s="33"/>
      <c r="HM88" s="33"/>
      <c r="HN88" s="33"/>
      <c r="HO88" s="33"/>
      <c r="HP88" s="33"/>
      <c r="HQ88" s="33"/>
      <c r="HR88" s="33"/>
      <c r="HS88" s="33"/>
      <c r="HT88" s="33"/>
      <c r="HU88" s="33"/>
      <c r="HV88" s="33"/>
      <c r="HW88" s="33"/>
      <c r="HX88" s="33"/>
      <c r="HY88" s="33"/>
      <c r="HZ88" s="33"/>
      <c r="IA88" s="33"/>
      <c r="IB88" s="33"/>
      <c r="IC88" s="33"/>
      <c r="ID88" s="33"/>
      <c r="IE88" s="33"/>
      <c r="IF88" s="33"/>
      <c r="IG88" s="33"/>
      <c r="IH88" s="33"/>
      <c r="II88" s="33"/>
      <c r="IJ88" s="33"/>
      <c r="IK88" s="33"/>
      <c r="IL88" s="33"/>
      <c r="IM88" s="33"/>
      <c r="IN88" s="33"/>
      <c r="IO88" s="33"/>
      <c r="IP88" s="33"/>
      <c r="IQ88" s="33"/>
      <c r="IR88" s="33"/>
      <c r="IS88" s="33"/>
      <c r="IT88" s="33"/>
      <c r="IU88" s="33"/>
      <c r="IV88" s="33"/>
      <c r="IW88" s="33"/>
      <c r="IX88" s="33"/>
      <c r="IY88" s="33"/>
      <c r="IZ88" s="33"/>
      <c r="JA88" s="33"/>
      <c r="JB88" s="33"/>
      <c r="JC88" s="33"/>
      <c r="JD88" s="33"/>
      <c r="JE88" s="33"/>
      <c r="JF88" s="33"/>
      <c r="JG88" s="33"/>
      <c r="JH88" s="33" t="s">
        <v>50</v>
      </c>
      <c r="JJ88" s="369" t="s">
        <v>3518</v>
      </c>
      <c r="JK88" s="1" t="s">
        <v>183</v>
      </c>
      <c r="JL88" s="722"/>
      <c r="JM88" s="377" t="s">
        <v>184</v>
      </c>
      <c r="JN88" s="803"/>
      <c r="JO88" s="1"/>
      <c r="JP88" s="1"/>
      <c r="JQ88" s="1"/>
      <c r="KD88" s="1"/>
    </row>
    <row r="89" spans="5:290" ht="30">
      <c r="E89" s="88" t="s">
        <v>3039</v>
      </c>
      <c r="F89" s="348">
        <v>45113</v>
      </c>
      <c r="G89" s="33">
        <v>351586</v>
      </c>
      <c r="H89" s="33" t="s">
        <v>3507</v>
      </c>
      <c r="I89" s="33" t="s">
        <v>3103</v>
      </c>
      <c r="J89" s="33" t="s">
        <v>394</v>
      </c>
      <c r="AT89" s="1"/>
      <c r="AU89" s="1"/>
      <c r="AV89" s="33"/>
      <c r="AW89" s="33"/>
      <c r="AX89" s="33"/>
      <c r="AY89" s="33" t="s">
        <v>2051</v>
      </c>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c r="FT89" s="33"/>
      <c r="FU89" s="33"/>
      <c r="FV89" s="33"/>
      <c r="FW89" s="33"/>
      <c r="FX89" s="33"/>
      <c r="FY89" s="33"/>
      <c r="FZ89" s="33"/>
      <c r="GA89" s="33"/>
      <c r="GB89" s="33"/>
      <c r="GC89" s="33"/>
      <c r="GD89" s="33"/>
      <c r="GE89" s="33"/>
      <c r="GF89" s="33"/>
      <c r="GG89" s="33"/>
      <c r="GH89" s="33"/>
      <c r="GI89" s="33"/>
      <c r="GJ89" s="33"/>
      <c r="GK89" s="33"/>
      <c r="GL89" s="33"/>
      <c r="GM89" s="33"/>
      <c r="GN89" s="33"/>
      <c r="GO89" s="33"/>
      <c r="GP89" s="33"/>
      <c r="GQ89" s="33"/>
      <c r="GR89" s="33"/>
      <c r="GS89" s="33"/>
      <c r="GT89" s="33"/>
      <c r="GU89" s="33"/>
      <c r="GV89" s="33"/>
      <c r="GW89" s="33"/>
      <c r="GX89" s="33"/>
      <c r="GY89" s="33"/>
      <c r="GZ89" s="33"/>
      <c r="HA89" s="33"/>
      <c r="HB89" s="33"/>
      <c r="HC89" s="33"/>
      <c r="HD89" s="33"/>
      <c r="HE89" s="33"/>
      <c r="HF89" s="33"/>
      <c r="HG89" s="33"/>
      <c r="HH89" s="33"/>
      <c r="HI89" s="33"/>
      <c r="HJ89" s="33"/>
      <c r="HK89" s="33"/>
      <c r="HL89" s="33"/>
      <c r="HM89" s="33"/>
      <c r="HN89" s="33"/>
      <c r="HO89" s="33"/>
      <c r="HP89" s="33"/>
      <c r="HQ89" s="33"/>
      <c r="HR89" s="33"/>
      <c r="HS89" s="33"/>
      <c r="HT89" s="33"/>
      <c r="HU89" s="33"/>
      <c r="HV89" s="33"/>
      <c r="HW89" s="33"/>
      <c r="HX89" s="33"/>
      <c r="HY89" s="33"/>
      <c r="HZ89" s="33"/>
      <c r="IA89" s="33"/>
      <c r="IB89" s="33"/>
      <c r="IC89" s="33"/>
      <c r="ID89" s="33"/>
      <c r="IE89" s="33"/>
      <c r="IF89" s="33"/>
      <c r="IG89" s="33"/>
      <c r="IH89" s="33"/>
      <c r="II89" s="33"/>
      <c r="IJ89" s="33"/>
      <c r="IK89" s="33"/>
      <c r="IL89" s="33"/>
      <c r="IM89" s="33"/>
      <c r="IN89" s="33"/>
      <c r="IO89" s="33"/>
      <c r="IP89" s="33"/>
      <c r="IQ89" s="33"/>
      <c r="IR89" s="33"/>
      <c r="IS89" s="33"/>
      <c r="IT89" s="33"/>
      <c r="IU89" s="33"/>
      <c r="IV89" s="33"/>
      <c r="IW89" s="33"/>
      <c r="IX89" s="33"/>
      <c r="IY89" s="33"/>
      <c r="IZ89" s="33"/>
      <c r="JA89" s="33"/>
      <c r="JB89" s="33"/>
      <c r="JC89" s="33"/>
      <c r="JD89" s="33"/>
      <c r="JE89" s="33"/>
      <c r="JF89" s="33"/>
      <c r="JG89" s="33"/>
      <c r="JH89" s="33" t="s">
        <v>50</v>
      </c>
      <c r="JJ89" s="369" t="s">
        <v>3523</v>
      </c>
      <c r="JK89" s="279" t="s">
        <v>3524</v>
      </c>
      <c r="JL89" s="723"/>
      <c r="JM89" s="382" t="s">
        <v>3535</v>
      </c>
      <c r="JN89" s="716"/>
      <c r="JO89" s="1"/>
      <c r="JP89" s="1"/>
      <c r="JQ89" s="1"/>
      <c r="KD89" s="1"/>
    </row>
    <row r="90" spans="5:290">
      <c r="E90" s="88" t="s">
        <v>3039</v>
      </c>
      <c r="F90" s="348">
        <v>45113</v>
      </c>
      <c r="G90" s="33">
        <v>351581</v>
      </c>
      <c r="H90" s="33" t="s">
        <v>3508</v>
      </c>
      <c r="I90" s="33" t="s">
        <v>440</v>
      </c>
      <c r="J90" s="33" t="s">
        <v>394</v>
      </c>
      <c r="AT90" s="1"/>
      <c r="AU90" s="1"/>
      <c r="AV90" s="33"/>
      <c r="AW90" s="33"/>
      <c r="AX90" s="33"/>
      <c r="AY90" s="33" t="s">
        <v>394</v>
      </c>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c r="GL90" s="33"/>
      <c r="GM90" s="33"/>
      <c r="GN90" s="33"/>
      <c r="GO90" s="33"/>
      <c r="GP90" s="33"/>
      <c r="GQ90" s="33"/>
      <c r="GR90" s="33"/>
      <c r="GS90" s="33"/>
      <c r="GT90" s="33"/>
      <c r="GU90" s="33"/>
      <c r="GV90" s="33"/>
      <c r="GW90" s="33"/>
      <c r="GX90" s="33"/>
      <c r="GY90" s="33"/>
      <c r="GZ90" s="33"/>
      <c r="HA90" s="33"/>
      <c r="HB90" s="33"/>
      <c r="HC90" s="33"/>
      <c r="HD90" s="33"/>
      <c r="HE90" s="33"/>
      <c r="HF90" s="33"/>
      <c r="HG90" s="33"/>
      <c r="HH90" s="33"/>
      <c r="HI90" s="33"/>
      <c r="HJ90" s="33"/>
      <c r="HK90" s="33"/>
      <c r="HL90" s="33"/>
      <c r="HM90" s="33"/>
      <c r="HN90" s="33"/>
      <c r="HO90" s="33"/>
      <c r="HP90" s="33"/>
      <c r="HQ90" s="33"/>
      <c r="HR90" s="33"/>
      <c r="HS90" s="33"/>
      <c r="HT90" s="33"/>
      <c r="HU90" s="33"/>
      <c r="HV90" s="33"/>
      <c r="HW90" s="33"/>
      <c r="HX90" s="33"/>
      <c r="HY90" s="33"/>
      <c r="HZ90" s="33"/>
      <c r="IA90" s="33"/>
      <c r="IB90" s="33"/>
      <c r="IC90" s="33"/>
      <c r="ID90" s="33"/>
      <c r="IE90" s="33"/>
      <c r="IF90" s="33"/>
      <c r="IG90" s="33"/>
      <c r="IH90" s="33"/>
      <c r="II90" s="33"/>
      <c r="IJ90" s="33"/>
      <c r="IK90" s="33"/>
      <c r="IL90" s="33"/>
      <c r="IM90" s="33"/>
      <c r="IN90" s="33"/>
      <c r="IO90" s="33"/>
      <c r="IP90" s="33"/>
      <c r="IQ90" s="33"/>
      <c r="IR90" s="33"/>
      <c r="IS90" s="33"/>
      <c r="IT90" s="33"/>
      <c r="IU90" s="33"/>
      <c r="IV90" s="33"/>
      <c r="IW90" s="33"/>
      <c r="IX90" s="33"/>
      <c r="IY90" s="33"/>
      <c r="IZ90" s="33"/>
      <c r="JA90" s="33"/>
      <c r="JB90" s="33"/>
      <c r="JC90" s="33"/>
      <c r="JD90" s="33"/>
      <c r="JE90" s="33"/>
      <c r="JF90" s="33"/>
      <c r="JG90" s="33"/>
      <c r="JH90" s="33" t="s">
        <v>50</v>
      </c>
      <c r="JM90" s="377" t="s">
        <v>3533</v>
      </c>
      <c r="KD90" s="1"/>
    </row>
    <row r="91" spans="5:290">
      <c r="E91" s="88" t="s">
        <v>524</v>
      </c>
      <c r="F91" s="348">
        <v>45113</v>
      </c>
      <c r="G91" s="33">
        <v>351789</v>
      </c>
      <c r="H91" s="33" t="s">
        <v>3498</v>
      </c>
      <c r="I91" s="33" t="s">
        <v>440</v>
      </c>
      <c r="J91" s="33" t="s">
        <v>394</v>
      </c>
      <c r="AT91" s="1"/>
      <c r="AU91" s="1"/>
      <c r="AV91" s="33"/>
      <c r="AW91" s="33"/>
      <c r="AX91" s="33"/>
      <c r="AY91" s="33"/>
      <c r="AZ91" s="33" t="s">
        <v>394</v>
      </c>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c r="IV91" s="33"/>
      <c r="IW91" s="33"/>
      <c r="IX91" s="33"/>
      <c r="IY91" s="33"/>
      <c r="IZ91" s="33"/>
      <c r="JA91" s="33"/>
      <c r="JB91" s="33"/>
      <c r="JC91" s="33"/>
      <c r="JD91" s="33"/>
      <c r="JE91" s="33"/>
      <c r="JF91" s="33"/>
      <c r="JG91" s="33"/>
      <c r="JH91" s="33" t="s">
        <v>50</v>
      </c>
      <c r="KD91" s="1"/>
    </row>
    <row r="92" spans="5:290">
      <c r="E92" s="88" t="s">
        <v>524</v>
      </c>
      <c r="F92" s="348">
        <v>45113</v>
      </c>
      <c r="G92" s="33">
        <v>351808</v>
      </c>
      <c r="H92" s="33" t="s">
        <v>3491</v>
      </c>
      <c r="I92" s="33" t="s">
        <v>440</v>
      </c>
      <c r="J92" s="33" t="s">
        <v>394</v>
      </c>
      <c r="AT92" s="1"/>
      <c r="AU92" s="1"/>
      <c r="AV92" s="33"/>
      <c r="AW92" s="33"/>
      <c r="AX92" s="33"/>
      <c r="AY92" s="33"/>
      <c r="AZ92" s="33" t="s">
        <v>394</v>
      </c>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c r="IV92" s="33"/>
      <c r="IW92" s="33"/>
      <c r="IX92" s="33"/>
      <c r="IY92" s="33"/>
      <c r="IZ92" s="33"/>
      <c r="JA92" s="33"/>
      <c r="JB92" s="33"/>
      <c r="JC92" s="33"/>
      <c r="JD92" s="33"/>
      <c r="JE92" s="33"/>
      <c r="JF92" s="33"/>
      <c r="JG92" s="33"/>
      <c r="JH92" s="33" t="s">
        <v>50</v>
      </c>
      <c r="KD92" s="1"/>
    </row>
    <row r="93" spans="5:290">
      <c r="E93" s="88" t="s">
        <v>3039</v>
      </c>
      <c r="F93" s="348">
        <v>45113</v>
      </c>
      <c r="G93" s="33">
        <v>351980</v>
      </c>
      <c r="H93" s="33" t="s">
        <v>3180</v>
      </c>
      <c r="I93" s="33" t="s">
        <v>3538</v>
      </c>
      <c r="J93" s="33" t="s">
        <v>394</v>
      </c>
      <c r="AT93" s="1"/>
      <c r="AU93" s="1"/>
      <c r="AV93" s="33"/>
      <c r="AW93" s="33"/>
      <c r="AX93" s="33"/>
      <c r="AY93" s="33"/>
      <c r="AZ93" s="33" t="s">
        <v>394</v>
      </c>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c r="IV93" s="33"/>
      <c r="IW93" s="33"/>
      <c r="IX93" s="33"/>
      <c r="IY93" s="33"/>
      <c r="IZ93" s="33"/>
      <c r="JA93" s="33"/>
      <c r="JB93" s="33"/>
      <c r="JC93" s="33"/>
      <c r="JD93" s="33"/>
      <c r="JE93" s="33"/>
      <c r="JF93" s="33"/>
      <c r="JG93" s="33"/>
      <c r="JH93" s="33" t="s">
        <v>50</v>
      </c>
      <c r="KD93" s="1"/>
    </row>
    <row r="94" spans="5:290">
      <c r="E94" s="88" t="s">
        <v>3039</v>
      </c>
      <c r="F94" s="348">
        <v>45115</v>
      </c>
      <c r="G94" s="33">
        <v>352031</v>
      </c>
      <c r="H94" s="33" t="s">
        <v>3180</v>
      </c>
      <c r="I94" s="33" t="s">
        <v>3540</v>
      </c>
      <c r="J94" s="33" t="s">
        <v>394</v>
      </c>
      <c r="AT94" s="1"/>
      <c r="AU94" s="1"/>
      <c r="AV94" s="1"/>
      <c r="AW94" s="33"/>
      <c r="AX94" s="33"/>
      <c r="AY94" s="33"/>
      <c r="AZ94" s="33"/>
      <c r="BA94" s="33" t="s">
        <v>1410</v>
      </c>
      <c r="BB94" s="33" t="s">
        <v>1447</v>
      </c>
      <c r="BC94" s="33" t="s">
        <v>3549</v>
      </c>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c r="IV94" s="33"/>
      <c r="IW94" s="33"/>
      <c r="IX94" s="33"/>
      <c r="IY94" s="33"/>
      <c r="IZ94" s="33"/>
      <c r="JA94" s="33"/>
      <c r="JB94" s="33"/>
      <c r="JC94" s="33"/>
      <c r="JD94" s="33"/>
      <c r="JE94" s="33"/>
      <c r="JF94" s="33"/>
      <c r="JG94" s="33"/>
      <c r="JH94" s="33" t="s">
        <v>50</v>
      </c>
      <c r="KD94" s="1"/>
    </row>
    <row r="95" spans="5:290">
      <c r="E95" s="88" t="s">
        <v>3039</v>
      </c>
      <c r="F95" s="348">
        <v>45115</v>
      </c>
      <c r="G95" s="33">
        <v>352035</v>
      </c>
      <c r="H95" s="33" t="s">
        <v>3541</v>
      </c>
      <c r="I95" s="33" t="s">
        <v>3542</v>
      </c>
      <c r="J95" s="33" t="s">
        <v>394</v>
      </c>
      <c r="AT95" s="1"/>
      <c r="AU95" s="1"/>
      <c r="AV95" s="1"/>
      <c r="AW95" s="33"/>
      <c r="AX95" s="33"/>
      <c r="AY95" s="33"/>
      <c r="AZ95" s="33"/>
      <c r="BA95" s="33" t="s">
        <v>2541</v>
      </c>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c r="IV95" s="33"/>
      <c r="IW95" s="33"/>
      <c r="IX95" s="33"/>
      <c r="IY95" s="33"/>
      <c r="IZ95" s="33"/>
      <c r="JA95" s="33"/>
      <c r="JB95" s="33"/>
      <c r="JC95" s="33"/>
      <c r="JD95" s="33"/>
      <c r="JE95" s="33"/>
      <c r="JF95" s="33"/>
      <c r="JG95" s="33"/>
      <c r="JH95" s="33" t="s">
        <v>50</v>
      </c>
      <c r="KD95" s="1"/>
    </row>
    <row r="96" spans="5:290" ht="30">
      <c r="E96" s="88" t="s">
        <v>124</v>
      </c>
      <c r="F96" s="348">
        <v>45118</v>
      </c>
      <c r="G96" s="33">
        <v>353431</v>
      </c>
      <c r="H96" s="33" t="s">
        <v>3498</v>
      </c>
      <c r="I96" s="33" t="s">
        <v>3544</v>
      </c>
      <c r="J96" s="33" t="s">
        <v>394</v>
      </c>
      <c r="AT96" s="1"/>
      <c r="AU96" s="1"/>
      <c r="AV96" s="1"/>
      <c r="AW96" s="33"/>
      <c r="AX96" s="33"/>
      <c r="AY96" s="33"/>
      <c r="AZ96" s="33"/>
      <c r="BA96" s="33"/>
      <c r="BB96" s="34" t="s">
        <v>3551</v>
      </c>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c r="IV96" s="33"/>
      <c r="IW96" s="33"/>
      <c r="IX96" s="33"/>
      <c r="IY96" s="33"/>
      <c r="IZ96" s="33"/>
      <c r="JA96" s="33"/>
      <c r="JB96" s="33"/>
      <c r="JC96" s="33"/>
      <c r="JD96" s="33"/>
      <c r="JE96" s="33"/>
      <c r="JF96" s="33"/>
      <c r="JG96" s="33"/>
      <c r="JH96" s="33" t="s">
        <v>50</v>
      </c>
      <c r="KD96" s="1"/>
    </row>
    <row r="97" spans="5:290" ht="75">
      <c r="E97" s="88" t="s">
        <v>3039</v>
      </c>
      <c r="F97" s="79">
        <v>45118</v>
      </c>
      <c r="G97" s="33">
        <v>353257</v>
      </c>
      <c r="H97" s="33" t="s">
        <v>3545</v>
      </c>
      <c r="I97" s="33" t="s">
        <v>2258</v>
      </c>
      <c r="J97" s="33" t="s">
        <v>394</v>
      </c>
      <c r="AT97" s="1"/>
      <c r="AU97" s="1"/>
      <c r="AV97" s="1"/>
      <c r="AW97" s="31"/>
      <c r="AX97" s="31"/>
      <c r="AY97" s="31"/>
      <c r="AZ97" s="31"/>
      <c r="BA97" s="33"/>
      <c r="BB97" s="34" t="s">
        <v>3546</v>
      </c>
      <c r="BC97" s="34" t="s">
        <v>1410</v>
      </c>
      <c r="BD97" s="34" t="s">
        <v>1447</v>
      </c>
      <c r="BE97" s="34" t="s">
        <v>394</v>
      </c>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3" t="s">
        <v>50</v>
      </c>
      <c r="KD97" s="1"/>
    </row>
    <row r="98" spans="5:290">
      <c r="E98" s="88" t="s">
        <v>3039</v>
      </c>
      <c r="F98" s="79">
        <v>45119</v>
      </c>
      <c r="G98" s="33">
        <v>353609</v>
      </c>
      <c r="H98" s="33" t="s">
        <v>3548</v>
      </c>
      <c r="I98" s="33" t="s">
        <v>440</v>
      </c>
      <c r="J98" s="33" t="s">
        <v>394</v>
      </c>
      <c r="AT98" s="1"/>
      <c r="AU98" s="1"/>
      <c r="AV98" s="1"/>
      <c r="AW98" s="31"/>
      <c r="AX98" s="31"/>
      <c r="AY98" s="31"/>
      <c r="AZ98" s="31"/>
      <c r="BA98" s="33"/>
      <c r="BB98" s="33"/>
      <c r="BC98" s="33" t="s">
        <v>2645</v>
      </c>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33"/>
      <c r="IW98" s="33"/>
      <c r="IX98" s="33"/>
      <c r="IY98" s="33"/>
      <c r="IZ98" s="33"/>
      <c r="JA98" s="33"/>
      <c r="JB98" s="33"/>
      <c r="JC98" s="33"/>
      <c r="JD98" s="33"/>
      <c r="JE98" s="33"/>
      <c r="JF98" s="33"/>
      <c r="JG98" s="33"/>
      <c r="JH98" s="33" t="s">
        <v>50</v>
      </c>
      <c r="KD98" s="1"/>
    </row>
    <row r="99" spans="5:290" ht="45">
      <c r="E99" s="88" t="s">
        <v>524</v>
      </c>
      <c r="F99" s="79">
        <v>45120</v>
      </c>
      <c r="G99" s="33">
        <v>353988</v>
      </c>
      <c r="H99" s="33" t="s">
        <v>3441</v>
      </c>
      <c r="I99" s="33" t="s">
        <v>440</v>
      </c>
      <c r="J99" s="33" t="s">
        <v>394</v>
      </c>
      <c r="AT99" s="1"/>
      <c r="AU99" s="1"/>
      <c r="AV99" s="1"/>
      <c r="AW99" s="1"/>
      <c r="AX99" s="1"/>
      <c r="AY99" s="1"/>
      <c r="AZ99" s="1"/>
      <c r="BA99" s="33"/>
      <c r="BB99" s="33"/>
      <c r="BC99" s="33"/>
      <c r="BD99" s="34" t="s">
        <v>3552</v>
      </c>
      <c r="BE99" s="34" t="s">
        <v>1466</v>
      </c>
      <c r="BF99" s="34" t="s">
        <v>394</v>
      </c>
      <c r="BG99" s="34" t="s">
        <v>394</v>
      </c>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3" t="s">
        <v>50</v>
      </c>
      <c r="KD99" s="1"/>
    </row>
    <row r="100" spans="5:290">
      <c r="E100" s="88" t="s">
        <v>3039</v>
      </c>
      <c r="F100" s="79">
        <v>45122</v>
      </c>
      <c r="G100" s="33">
        <v>354646</v>
      </c>
      <c r="H100" s="33" t="s">
        <v>3408</v>
      </c>
      <c r="I100" s="33" t="s">
        <v>3103</v>
      </c>
      <c r="J100" s="33" t="s">
        <v>394</v>
      </c>
      <c r="AT100" s="1"/>
      <c r="AU100" s="1"/>
      <c r="AV100" s="1"/>
      <c r="AW100" s="1"/>
      <c r="AX100" s="1"/>
      <c r="AY100" s="1"/>
      <c r="AZ100" s="1"/>
      <c r="BA100" s="33"/>
      <c r="BB100" s="33"/>
      <c r="BC100" s="33"/>
      <c r="BD100" s="33"/>
      <c r="BE100" s="33"/>
      <c r="BF100" s="33" t="s">
        <v>2051</v>
      </c>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c r="IV100" s="33"/>
      <c r="IW100" s="33"/>
      <c r="IX100" s="33"/>
      <c r="IY100" s="33"/>
      <c r="IZ100" s="33"/>
      <c r="JA100" s="33"/>
      <c r="JB100" s="33"/>
      <c r="JC100" s="33"/>
      <c r="JD100" s="33"/>
      <c r="JE100" s="33"/>
      <c r="JF100" s="33"/>
      <c r="JG100" s="33"/>
      <c r="JH100" s="33" t="s">
        <v>50</v>
      </c>
      <c r="KD100" s="1"/>
    </row>
    <row r="101" spans="5:290">
      <c r="E101" s="33" t="s">
        <v>18</v>
      </c>
      <c r="F101" s="79">
        <v>45126</v>
      </c>
      <c r="G101" s="33">
        <v>356334</v>
      </c>
      <c r="H101" s="33" t="s">
        <v>3558</v>
      </c>
      <c r="I101" s="33" t="s">
        <v>3559</v>
      </c>
      <c r="J101" s="33" t="s">
        <v>394</v>
      </c>
      <c r="AT101" s="1"/>
      <c r="AU101" s="1"/>
      <c r="AV101" s="1"/>
      <c r="AW101" s="1"/>
      <c r="AX101" s="1"/>
      <c r="AY101" s="1"/>
      <c r="AZ101" s="1"/>
      <c r="BA101" s="1"/>
      <c r="BB101" s="1"/>
      <c r="BC101" s="1"/>
      <c r="BD101" s="1"/>
      <c r="BE101" s="33"/>
      <c r="BF101" s="33"/>
      <c r="BG101" s="33"/>
      <c r="BH101" s="33"/>
      <c r="BI101" s="33" t="s">
        <v>394</v>
      </c>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c r="IV101" s="33"/>
      <c r="IW101" s="33"/>
      <c r="IX101" s="33"/>
      <c r="IY101" s="33"/>
      <c r="IZ101" s="33"/>
      <c r="JA101" s="33"/>
      <c r="JB101" s="33"/>
      <c r="JC101" s="33"/>
      <c r="JD101" s="33"/>
      <c r="JE101" s="33"/>
      <c r="JF101" s="33"/>
      <c r="JG101" s="33"/>
      <c r="JH101" s="33" t="s">
        <v>50</v>
      </c>
      <c r="KD101" s="1"/>
    </row>
    <row r="102" spans="5:290">
      <c r="E102" s="33" t="s">
        <v>18</v>
      </c>
      <c r="F102" s="79">
        <v>45126</v>
      </c>
      <c r="G102" s="33">
        <v>356433</v>
      </c>
      <c r="H102" s="33" t="s">
        <v>3560</v>
      </c>
      <c r="I102" s="33" t="s">
        <v>232</v>
      </c>
      <c r="J102" s="33" t="s">
        <v>394</v>
      </c>
      <c r="AW102" s="1"/>
      <c r="AX102" s="1"/>
      <c r="AY102" s="1"/>
      <c r="AZ102" s="1"/>
      <c r="BA102" s="1"/>
      <c r="BB102" s="1"/>
      <c r="BC102" s="1"/>
      <c r="BD102" s="1"/>
      <c r="BE102" s="33"/>
      <c r="BF102" s="33"/>
      <c r="BG102" s="33"/>
      <c r="BH102" s="33"/>
      <c r="BI102" s="33" t="s">
        <v>394</v>
      </c>
      <c r="BJ102" s="33" t="s">
        <v>2785</v>
      </c>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c r="IV102" s="33"/>
      <c r="IW102" s="33"/>
      <c r="IX102" s="33"/>
      <c r="IY102" s="33"/>
      <c r="IZ102" s="33"/>
      <c r="JA102" s="33"/>
      <c r="JB102" s="33"/>
      <c r="JC102" s="33"/>
      <c r="JD102" s="33"/>
      <c r="JE102" s="33"/>
      <c r="JF102" s="33"/>
      <c r="JG102" s="33"/>
      <c r="JH102" s="33" t="s">
        <v>50</v>
      </c>
      <c r="KD102" s="1"/>
    </row>
    <row r="103" spans="5:290" ht="30">
      <c r="E103" s="33" t="s">
        <v>524</v>
      </c>
      <c r="F103" s="79">
        <v>45128</v>
      </c>
      <c r="G103" s="33">
        <v>356489</v>
      </c>
      <c r="H103" s="33" t="s">
        <v>3563</v>
      </c>
      <c r="I103" s="33" t="s">
        <v>440</v>
      </c>
      <c r="J103" s="33" t="s">
        <v>394</v>
      </c>
      <c r="AW103" s="1"/>
      <c r="AX103" s="1"/>
      <c r="AY103" s="1"/>
      <c r="AZ103" s="1"/>
      <c r="BA103" s="1"/>
      <c r="BB103" s="1"/>
      <c r="BC103" s="1"/>
      <c r="BD103" s="1"/>
      <c r="BE103" s="31"/>
      <c r="BF103" s="31"/>
      <c r="BG103" s="31"/>
      <c r="BH103" s="31"/>
      <c r="BI103" s="31"/>
      <c r="BJ103" s="31"/>
      <c r="BK103" s="33" t="s">
        <v>1410</v>
      </c>
      <c r="BL103" s="34" t="s">
        <v>3587</v>
      </c>
      <c r="BM103" s="34"/>
      <c r="BN103" s="34"/>
      <c r="BO103" s="34" t="s">
        <v>3615</v>
      </c>
      <c r="BP103" s="34"/>
      <c r="BQ103" s="34" t="s">
        <v>1410</v>
      </c>
      <c r="BR103" s="34" t="s">
        <v>1466</v>
      </c>
      <c r="BS103" s="34" t="s">
        <v>394</v>
      </c>
      <c r="BT103" s="34" t="s">
        <v>394</v>
      </c>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3" t="s">
        <v>50</v>
      </c>
      <c r="JJ103" s="33"/>
      <c r="JK103" s="33"/>
    </row>
    <row r="104" spans="5:290">
      <c r="E104" s="33" t="s">
        <v>524</v>
      </c>
      <c r="F104" s="79">
        <v>45130</v>
      </c>
      <c r="G104" s="33">
        <v>357584</v>
      </c>
      <c r="H104" s="33" t="s">
        <v>3210</v>
      </c>
      <c r="I104" s="33" t="s">
        <v>440</v>
      </c>
      <c r="J104" s="33" t="s">
        <v>394</v>
      </c>
      <c r="AW104" s="1"/>
      <c r="AX104" s="1"/>
      <c r="AY104" s="1"/>
      <c r="AZ104" s="1"/>
      <c r="BA104" s="1"/>
      <c r="BB104" s="1"/>
      <c r="BC104" s="1"/>
      <c r="BD104" s="1"/>
      <c r="BE104" s="33"/>
      <c r="BF104" s="33"/>
      <c r="BG104" s="33"/>
      <c r="BH104" s="33"/>
      <c r="BI104" s="33"/>
      <c r="BJ104" s="33"/>
      <c r="BK104" s="33"/>
      <c r="BL104" s="33" t="s">
        <v>2541</v>
      </c>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c r="IV104" s="33"/>
      <c r="IW104" s="33"/>
      <c r="IX104" s="33"/>
      <c r="IY104" s="33"/>
      <c r="IZ104" s="33"/>
      <c r="JA104" s="33"/>
      <c r="JB104" s="33"/>
      <c r="JC104" s="33"/>
      <c r="JD104" s="33"/>
      <c r="JE104" s="33"/>
      <c r="JF104" s="33"/>
      <c r="JG104" s="33"/>
      <c r="JH104" s="33" t="s">
        <v>50</v>
      </c>
      <c r="JJ104" s="33"/>
      <c r="JK104" s="33"/>
    </row>
    <row r="105" spans="5:290">
      <c r="E105" s="33" t="s">
        <v>524</v>
      </c>
      <c r="F105" s="79">
        <v>45130</v>
      </c>
      <c r="G105" s="33">
        <v>357130</v>
      </c>
      <c r="H105" s="33" t="s">
        <v>3209</v>
      </c>
      <c r="I105" s="33" t="s">
        <v>641</v>
      </c>
      <c r="J105" s="33" t="s">
        <v>394</v>
      </c>
      <c r="AW105" s="1"/>
      <c r="AX105" s="1"/>
      <c r="AY105" s="1"/>
      <c r="AZ105" s="1"/>
      <c r="BA105" s="1"/>
      <c r="BB105" s="1"/>
      <c r="BC105" s="1"/>
      <c r="BE105" s="154"/>
      <c r="BF105" s="154"/>
      <c r="BG105" s="154"/>
      <c r="BH105" s="154"/>
      <c r="BI105" s="154"/>
      <c r="BJ105" s="154"/>
      <c r="BK105" s="154"/>
      <c r="BL105" s="154" t="s">
        <v>2541</v>
      </c>
      <c r="BM105" s="154"/>
      <c r="BN105" s="154"/>
      <c r="BO105" s="154"/>
      <c r="BP105" s="154"/>
      <c r="BQ105" s="154"/>
      <c r="BR105" s="154"/>
      <c r="BS105" s="154"/>
      <c r="BT105" s="154"/>
      <c r="BU105" s="154"/>
      <c r="BV105" s="154"/>
      <c r="BW105" s="154"/>
      <c r="BX105" s="154"/>
      <c r="BY105" s="154"/>
      <c r="BZ105" s="154"/>
      <c r="CA105" s="154"/>
      <c r="CB105" s="154"/>
      <c r="CC105" s="154"/>
      <c r="CD105" s="154"/>
      <c r="CE105" s="154"/>
      <c r="CF105" s="154"/>
      <c r="CG105" s="154"/>
      <c r="CH105" s="154"/>
      <c r="CI105" s="154"/>
      <c r="CJ105" s="154"/>
      <c r="CK105" s="154"/>
      <c r="CL105" s="154"/>
      <c r="CM105" s="154"/>
      <c r="CN105" s="154"/>
      <c r="CO105" s="154"/>
      <c r="CP105" s="154"/>
      <c r="CQ105" s="154"/>
      <c r="CR105" s="154"/>
      <c r="CS105" s="154"/>
      <c r="CT105" s="154"/>
      <c r="CU105" s="154"/>
      <c r="CV105" s="154"/>
      <c r="CW105" s="154"/>
      <c r="CX105" s="154"/>
      <c r="CY105" s="154"/>
      <c r="CZ105" s="154"/>
      <c r="DA105" s="154"/>
      <c r="DB105" s="154"/>
      <c r="DC105" s="154"/>
      <c r="DD105" s="154"/>
      <c r="DE105" s="154"/>
      <c r="DF105" s="154"/>
      <c r="DG105" s="154"/>
      <c r="DH105" s="154"/>
      <c r="DI105" s="154"/>
      <c r="DJ105" s="154"/>
      <c r="DK105" s="154"/>
      <c r="DL105" s="154"/>
      <c r="DM105" s="154"/>
      <c r="DN105" s="154"/>
      <c r="DO105" s="154"/>
      <c r="DP105" s="154"/>
      <c r="DQ105" s="154"/>
      <c r="DR105" s="154"/>
      <c r="DS105" s="154"/>
      <c r="DT105" s="154"/>
      <c r="DU105" s="154"/>
      <c r="DV105" s="154"/>
      <c r="DW105" s="154"/>
      <c r="DX105" s="154"/>
      <c r="DY105" s="154"/>
      <c r="DZ105" s="154"/>
      <c r="EA105" s="154"/>
      <c r="EB105" s="154"/>
      <c r="EC105" s="154"/>
      <c r="ED105" s="154"/>
      <c r="EE105" s="154"/>
      <c r="EF105" s="154"/>
      <c r="EG105" s="154"/>
      <c r="EH105" s="154"/>
      <c r="EI105" s="154"/>
      <c r="EJ105" s="154"/>
      <c r="EK105" s="154"/>
      <c r="EL105" s="154"/>
      <c r="EM105" s="154"/>
      <c r="EN105" s="154"/>
      <c r="EO105" s="154"/>
      <c r="EP105" s="154"/>
      <c r="EQ105" s="154"/>
      <c r="ER105" s="154"/>
      <c r="ES105" s="154"/>
      <c r="ET105" s="154"/>
      <c r="EU105" s="154"/>
      <c r="EV105" s="154"/>
      <c r="EW105" s="154"/>
      <c r="EX105" s="154"/>
      <c r="EY105" s="154"/>
      <c r="EZ105" s="154"/>
      <c r="FA105" s="154"/>
      <c r="FB105" s="154"/>
      <c r="FC105" s="154"/>
      <c r="FD105" s="154"/>
      <c r="FE105" s="154"/>
      <c r="FF105" s="154"/>
      <c r="FG105" s="154"/>
      <c r="FH105" s="154"/>
      <c r="FI105" s="154"/>
      <c r="FJ105" s="154"/>
      <c r="FK105" s="154"/>
      <c r="FL105" s="154"/>
      <c r="FM105" s="154"/>
      <c r="FN105" s="154"/>
      <c r="FO105" s="154"/>
      <c r="FP105" s="154"/>
      <c r="FQ105" s="154"/>
      <c r="FR105" s="154"/>
      <c r="FS105" s="154"/>
      <c r="FT105" s="154"/>
      <c r="FU105" s="154"/>
      <c r="FV105" s="154"/>
      <c r="FW105" s="154"/>
      <c r="FX105" s="154"/>
      <c r="FY105" s="154"/>
      <c r="FZ105" s="154"/>
      <c r="GA105" s="154"/>
      <c r="GB105" s="154"/>
      <c r="GC105" s="154"/>
      <c r="GD105" s="154"/>
      <c r="GE105" s="154"/>
      <c r="GF105" s="154"/>
      <c r="GG105" s="154"/>
      <c r="GH105" s="154"/>
      <c r="GI105" s="154"/>
      <c r="GJ105" s="154"/>
      <c r="GK105" s="154"/>
      <c r="GL105" s="154"/>
      <c r="GM105" s="154"/>
      <c r="GN105" s="154"/>
      <c r="GO105" s="154"/>
      <c r="GP105" s="154"/>
      <c r="GQ105" s="154"/>
      <c r="GR105" s="154"/>
      <c r="GS105" s="154"/>
      <c r="GT105" s="154"/>
      <c r="GU105" s="154"/>
      <c r="GV105" s="154"/>
      <c r="GW105" s="154"/>
      <c r="GX105" s="154"/>
      <c r="GY105" s="154"/>
      <c r="GZ105" s="154"/>
      <c r="HA105" s="154"/>
      <c r="HB105" s="154"/>
      <c r="HC105" s="154"/>
      <c r="HD105" s="154"/>
      <c r="HE105" s="154"/>
      <c r="HF105" s="154"/>
      <c r="HG105" s="154"/>
      <c r="HH105" s="154"/>
      <c r="HI105" s="154"/>
      <c r="HJ105" s="154"/>
      <c r="HK105" s="154"/>
      <c r="HL105" s="154"/>
      <c r="HM105" s="154"/>
      <c r="HN105" s="154"/>
      <c r="HO105" s="154"/>
      <c r="HP105" s="154"/>
      <c r="HQ105" s="154"/>
      <c r="HR105" s="154"/>
      <c r="HS105" s="154"/>
      <c r="HT105" s="154"/>
      <c r="HU105" s="154"/>
      <c r="HV105" s="154"/>
      <c r="HW105" s="154"/>
      <c r="HX105" s="154"/>
      <c r="HY105" s="154"/>
      <c r="HZ105" s="154"/>
      <c r="IA105" s="154"/>
      <c r="IB105" s="154"/>
      <c r="IC105" s="154"/>
      <c r="ID105" s="154"/>
      <c r="IE105" s="154"/>
      <c r="IF105" s="154"/>
      <c r="IG105" s="154"/>
      <c r="IH105" s="154"/>
      <c r="II105" s="154"/>
      <c r="IJ105" s="154"/>
      <c r="IK105" s="154"/>
      <c r="IL105" s="154"/>
      <c r="IM105" s="154"/>
      <c r="IN105" s="154"/>
      <c r="IO105" s="154"/>
      <c r="IP105" s="154"/>
      <c r="IQ105" s="154"/>
      <c r="IR105" s="154"/>
      <c r="IS105" s="154"/>
      <c r="IT105" s="154"/>
      <c r="IU105" s="154"/>
      <c r="IV105" s="154"/>
      <c r="IW105" s="154"/>
      <c r="IX105" s="154"/>
      <c r="IY105" s="154"/>
      <c r="IZ105" s="154"/>
      <c r="JA105" s="154"/>
      <c r="JB105" s="154"/>
      <c r="JC105" s="154"/>
      <c r="JD105" s="154"/>
      <c r="JE105" s="154"/>
      <c r="JF105" s="154"/>
      <c r="JG105" s="154"/>
      <c r="JH105" s="111" t="s">
        <v>50</v>
      </c>
      <c r="JJ105" s="33"/>
    </row>
    <row r="106" spans="5:290">
      <c r="E106" s="33" t="s">
        <v>524</v>
      </c>
      <c r="F106" s="79">
        <v>45130</v>
      </c>
      <c r="G106" s="33">
        <v>357405</v>
      </c>
      <c r="H106" s="33" t="s">
        <v>3497</v>
      </c>
      <c r="I106" s="33" t="s">
        <v>641</v>
      </c>
      <c r="J106" s="33" t="s">
        <v>394</v>
      </c>
      <c r="AW106" s="1"/>
      <c r="AX106" s="1"/>
      <c r="AY106" s="1"/>
      <c r="AZ106" s="1"/>
      <c r="BA106" s="1"/>
      <c r="BB106" s="1"/>
      <c r="BC106" s="1"/>
      <c r="BD106" s="1"/>
      <c r="BE106" s="31"/>
      <c r="BF106" s="31"/>
      <c r="BG106" s="31"/>
      <c r="BH106" s="31"/>
      <c r="BI106" s="31"/>
      <c r="BJ106" s="31"/>
      <c r="BK106" s="33"/>
      <c r="BL106" s="33" t="s">
        <v>2645</v>
      </c>
      <c r="BM106" s="33"/>
      <c r="BN106" s="33" t="s">
        <v>1466</v>
      </c>
      <c r="BO106" s="33"/>
      <c r="BP106" s="111"/>
      <c r="BQ106" s="111"/>
      <c r="BR106" s="111"/>
      <c r="BS106" s="111"/>
      <c r="BT106" s="111"/>
      <c r="BU106" s="111"/>
      <c r="BV106" s="111"/>
      <c r="BW106" s="111"/>
      <c r="BX106" s="111"/>
      <c r="BY106" s="111"/>
      <c r="BZ106" s="111"/>
      <c r="CA106" s="111"/>
      <c r="CB106" s="111"/>
      <c r="CC106" s="111"/>
      <c r="CD106" s="111"/>
      <c r="CE106" s="111"/>
      <c r="CF106" s="111"/>
      <c r="CG106" s="111"/>
      <c r="CH106" s="111"/>
      <c r="CI106" s="111"/>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H106" s="111"/>
      <c r="DI106" s="111"/>
      <c r="DJ106" s="111"/>
      <c r="DK106" s="111"/>
      <c r="DL106" s="111"/>
      <c r="DM106" s="111"/>
      <c r="DN106" s="111"/>
      <c r="DO106" s="111"/>
      <c r="DP106" s="111"/>
      <c r="DQ106" s="111"/>
      <c r="DR106" s="111"/>
      <c r="DS106" s="111"/>
      <c r="DT106" s="111"/>
      <c r="DU106" s="111"/>
      <c r="DV106" s="111"/>
      <c r="DW106" s="111"/>
      <c r="DX106" s="111"/>
      <c r="DY106" s="111"/>
      <c r="DZ106" s="111"/>
      <c r="EA106" s="111"/>
      <c r="EB106" s="111"/>
      <c r="EC106" s="111"/>
      <c r="ED106" s="111"/>
      <c r="EE106" s="111"/>
      <c r="EF106" s="111"/>
      <c r="EG106" s="111"/>
      <c r="EH106" s="111"/>
      <c r="EI106" s="111"/>
      <c r="EJ106" s="111"/>
      <c r="EK106" s="111"/>
      <c r="EL106" s="111"/>
      <c r="EM106" s="111"/>
      <c r="EN106" s="111"/>
      <c r="EO106" s="111"/>
      <c r="EP106" s="111"/>
      <c r="EQ106" s="111"/>
      <c r="ER106" s="111"/>
      <c r="ES106" s="111"/>
      <c r="ET106" s="111"/>
      <c r="EU106" s="111"/>
      <c r="EV106" s="111"/>
      <c r="EW106" s="111"/>
      <c r="EX106" s="111"/>
      <c r="EY106" s="111"/>
      <c r="EZ106" s="111"/>
      <c r="FA106" s="111"/>
      <c r="FB106" s="111"/>
      <c r="FC106" s="111"/>
      <c r="FD106" s="111"/>
      <c r="FE106" s="111"/>
      <c r="FF106" s="111"/>
      <c r="FG106" s="111"/>
      <c r="FH106" s="111"/>
      <c r="FI106" s="111"/>
      <c r="FJ106" s="111"/>
      <c r="FK106" s="111"/>
      <c r="FL106" s="111"/>
      <c r="FM106" s="111"/>
      <c r="FN106" s="111"/>
      <c r="FO106" s="111"/>
      <c r="FP106" s="111"/>
      <c r="FQ106" s="111"/>
      <c r="FR106" s="111"/>
      <c r="FS106" s="111"/>
      <c r="FT106" s="111"/>
      <c r="FU106" s="111"/>
      <c r="FV106" s="111"/>
      <c r="FW106" s="111"/>
      <c r="FX106" s="111"/>
      <c r="FY106" s="111"/>
      <c r="FZ106" s="111"/>
      <c r="GA106" s="111"/>
      <c r="GB106" s="111"/>
      <c r="GC106" s="111"/>
      <c r="GD106" s="111"/>
      <c r="GE106" s="111"/>
      <c r="GF106" s="111"/>
      <c r="GG106" s="111"/>
      <c r="GH106" s="111"/>
      <c r="GI106" s="111"/>
      <c r="GJ106" s="111"/>
      <c r="GK106" s="111"/>
      <c r="GL106" s="111"/>
      <c r="GM106" s="111"/>
      <c r="GN106" s="111"/>
      <c r="GO106" s="111"/>
      <c r="GP106" s="111"/>
      <c r="GQ106" s="111"/>
      <c r="GR106" s="111"/>
      <c r="GS106" s="111"/>
      <c r="GT106" s="111"/>
      <c r="GU106" s="111"/>
      <c r="GV106" s="111"/>
      <c r="GW106" s="111"/>
      <c r="GX106" s="111"/>
      <c r="GY106" s="111"/>
      <c r="GZ106" s="111"/>
      <c r="HA106" s="111"/>
      <c r="HB106" s="111"/>
      <c r="HC106" s="111"/>
      <c r="HD106" s="111"/>
      <c r="HE106" s="111"/>
      <c r="HF106" s="111"/>
      <c r="HG106" s="111"/>
      <c r="HH106" s="111"/>
      <c r="HI106" s="111"/>
      <c r="HJ106" s="111"/>
      <c r="HK106" s="111"/>
      <c r="HL106" s="111"/>
      <c r="HM106" s="111"/>
      <c r="HN106" s="111"/>
      <c r="HO106" s="111"/>
      <c r="HP106" s="111"/>
      <c r="HQ106" s="111"/>
      <c r="HR106" s="111"/>
      <c r="HS106" s="111"/>
      <c r="HT106" s="111"/>
      <c r="HU106" s="111"/>
      <c r="HV106" s="111"/>
      <c r="HW106" s="111"/>
      <c r="HX106" s="111"/>
      <c r="HY106" s="111"/>
      <c r="HZ106" s="111"/>
      <c r="IA106" s="111"/>
      <c r="IB106" s="111"/>
      <c r="IC106" s="111"/>
      <c r="ID106" s="111"/>
      <c r="IE106" s="111"/>
      <c r="IF106" s="111"/>
      <c r="IG106" s="111"/>
      <c r="IH106" s="111"/>
      <c r="II106" s="111"/>
      <c r="IJ106" s="111"/>
      <c r="IK106" s="111"/>
      <c r="IL106" s="111"/>
      <c r="IM106" s="111"/>
      <c r="IN106" s="111"/>
      <c r="IO106" s="111"/>
      <c r="IP106" s="111"/>
      <c r="IQ106" s="111"/>
      <c r="IR106" s="111"/>
      <c r="IS106" s="111"/>
      <c r="IT106" s="111"/>
      <c r="IU106" s="111"/>
      <c r="IV106" s="111"/>
      <c r="IW106" s="111"/>
      <c r="IX106" s="111"/>
      <c r="IY106" s="111"/>
      <c r="IZ106" s="111"/>
      <c r="JA106" s="111"/>
      <c r="JB106" s="111"/>
      <c r="JC106" s="111"/>
      <c r="JD106" s="111"/>
      <c r="JE106" s="111"/>
      <c r="JF106" s="111"/>
      <c r="JG106" s="111"/>
      <c r="JH106" s="111" t="s">
        <v>50</v>
      </c>
      <c r="JJ106" s="33"/>
    </row>
    <row r="107" spans="5:290">
      <c r="E107" s="33" t="s">
        <v>524</v>
      </c>
      <c r="F107" s="79">
        <v>45130</v>
      </c>
      <c r="G107" s="33">
        <v>357761</v>
      </c>
      <c r="H107" s="33" t="s">
        <v>3180</v>
      </c>
      <c r="I107" s="33" t="s">
        <v>3103</v>
      </c>
      <c r="J107" s="33" t="s">
        <v>394</v>
      </c>
      <c r="AW107" s="1"/>
      <c r="AX107" s="1"/>
      <c r="AY107" s="1"/>
      <c r="AZ107" s="1"/>
      <c r="BA107" s="1"/>
      <c r="BB107" s="1"/>
      <c r="BC107" s="1"/>
      <c r="BD107" s="1"/>
      <c r="BE107" s="33"/>
      <c r="BF107" s="33"/>
      <c r="BG107" s="33"/>
      <c r="BH107" s="33"/>
      <c r="BI107" s="33"/>
      <c r="BJ107" s="207"/>
      <c r="BK107" s="33"/>
      <c r="BL107" s="33" t="s">
        <v>394</v>
      </c>
      <c r="BM107" s="33" t="s">
        <v>394</v>
      </c>
      <c r="BN107" s="33" t="s">
        <v>3270</v>
      </c>
      <c r="BO107" s="33" t="s">
        <v>394</v>
      </c>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c r="IV107" s="33"/>
      <c r="IW107" s="33"/>
      <c r="IX107" s="33"/>
      <c r="IY107" s="33"/>
      <c r="IZ107" s="33"/>
      <c r="JA107" s="33"/>
      <c r="JB107" s="33"/>
      <c r="JC107" s="33"/>
      <c r="JD107" s="33"/>
      <c r="JE107" s="33"/>
      <c r="JF107" s="33"/>
      <c r="JG107" s="33"/>
      <c r="JH107" s="33" t="s">
        <v>50</v>
      </c>
      <c r="JJ107" s="386"/>
    </row>
    <row r="108" spans="5:290" ht="30">
      <c r="E108" s="33" t="s">
        <v>524</v>
      </c>
      <c r="F108" s="79">
        <v>45132</v>
      </c>
      <c r="G108" s="33">
        <v>358329</v>
      </c>
      <c r="H108" s="33" t="s">
        <v>593</v>
      </c>
      <c r="I108" s="33" t="s">
        <v>3592</v>
      </c>
      <c r="J108" s="33" t="s">
        <v>394</v>
      </c>
      <c r="AW108" s="1"/>
      <c r="AX108" s="1"/>
      <c r="AY108" s="1"/>
      <c r="AZ108" s="1"/>
      <c r="BA108" s="1"/>
      <c r="BB108" s="1"/>
      <c r="BC108" s="1"/>
      <c r="BD108" s="1"/>
      <c r="BE108" s="1"/>
      <c r="BF108" s="1"/>
      <c r="BG108" s="1"/>
      <c r="BH108" s="1"/>
      <c r="BI108" s="31"/>
      <c r="BJ108" s="219"/>
      <c r="BK108" s="33"/>
      <c r="BL108" s="33"/>
      <c r="BM108" s="34" t="s">
        <v>3452</v>
      </c>
      <c r="BN108" s="34" t="s">
        <v>3612</v>
      </c>
      <c r="BO108" s="34" t="s">
        <v>1466</v>
      </c>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c r="CX108" s="135"/>
      <c r="CY108" s="135"/>
      <c r="CZ108" s="135"/>
      <c r="DA108" s="135"/>
      <c r="DB108" s="135"/>
      <c r="DC108" s="135"/>
      <c r="DD108" s="135"/>
      <c r="DE108" s="135"/>
      <c r="DF108" s="135"/>
      <c r="DG108" s="135"/>
      <c r="DH108" s="135"/>
      <c r="DI108" s="135"/>
      <c r="DJ108" s="135"/>
      <c r="DK108" s="135"/>
      <c r="DL108" s="135"/>
      <c r="DM108" s="135"/>
      <c r="DN108" s="135"/>
      <c r="DO108" s="135"/>
      <c r="DP108" s="135"/>
      <c r="DQ108" s="135"/>
      <c r="DR108" s="135"/>
      <c r="DS108" s="135"/>
      <c r="DT108" s="135"/>
      <c r="DU108" s="135"/>
      <c r="DV108" s="135"/>
      <c r="DW108" s="135"/>
      <c r="DX108" s="135"/>
      <c r="DY108" s="135"/>
      <c r="DZ108" s="135"/>
      <c r="EA108" s="135"/>
      <c r="EB108" s="135"/>
      <c r="EC108" s="135"/>
      <c r="ED108" s="135"/>
      <c r="EE108" s="135"/>
      <c r="EF108" s="135"/>
      <c r="EG108" s="135"/>
      <c r="EH108" s="135"/>
      <c r="EI108" s="135"/>
      <c r="EJ108" s="135"/>
      <c r="EK108" s="135"/>
      <c r="EL108" s="135"/>
      <c r="EM108" s="135"/>
      <c r="EN108" s="135"/>
      <c r="EO108" s="135"/>
      <c r="EP108" s="135"/>
      <c r="EQ108" s="135"/>
      <c r="ER108" s="135"/>
      <c r="ES108" s="135"/>
      <c r="ET108" s="135"/>
      <c r="EU108" s="135"/>
      <c r="EV108" s="135"/>
      <c r="EW108" s="135"/>
      <c r="EX108" s="135"/>
      <c r="EY108" s="135"/>
      <c r="EZ108" s="135"/>
      <c r="FA108" s="135"/>
      <c r="FB108" s="135"/>
      <c r="FC108" s="135"/>
      <c r="FD108" s="135"/>
      <c r="FE108" s="135"/>
      <c r="FF108" s="135"/>
      <c r="FG108" s="135"/>
      <c r="FH108" s="135"/>
      <c r="FI108" s="135"/>
      <c r="FJ108" s="135"/>
      <c r="FK108" s="135"/>
      <c r="FL108" s="135"/>
      <c r="FM108" s="135"/>
      <c r="FN108" s="135"/>
      <c r="FO108" s="135"/>
      <c r="FP108" s="135"/>
      <c r="FQ108" s="135"/>
      <c r="FR108" s="135"/>
      <c r="FS108" s="135"/>
      <c r="FT108" s="135"/>
      <c r="FU108" s="135"/>
      <c r="FV108" s="135"/>
      <c r="FW108" s="135"/>
      <c r="FX108" s="135"/>
      <c r="FY108" s="135"/>
      <c r="FZ108" s="135"/>
      <c r="GA108" s="135"/>
      <c r="GB108" s="135"/>
      <c r="GC108" s="135"/>
      <c r="GD108" s="135"/>
      <c r="GE108" s="135"/>
      <c r="GF108" s="135"/>
      <c r="GG108" s="135"/>
      <c r="GH108" s="135"/>
      <c r="GI108" s="135"/>
      <c r="GJ108" s="135"/>
      <c r="GK108" s="135"/>
      <c r="GL108" s="135"/>
      <c r="GM108" s="135"/>
      <c r="GN108" s="135"/>
      <c r="GO108" s="135"/>
      <c r="GP108" s="135"/>
      <c r="GQ108" s="135"/>
      <c r="GR108" s="135"/>
      <c r="GS108" s="135"/>
      <c r="GT108" s="135"/>
      <c r="GU108" s="135"/>
      <c r="GV108" s="135"/>
      <c r="GW108" s="135"/>
      <c r="GX108" s="135"/>
      <c r="GY108" s="135"/>
      <c r="GZ108" s="135"/>
      <c r="HA108" s="135"/>
      <c r="HB108" s="135"/>
      <c r="HC108" s="135"/>
      <c r="HD108" s="135"/>
      <c r="HE108" s="135"/>
      <c r="HF108" s="135"/>
      <c r="HG108" s="135"/>
      <c r="HH108" s="135"/>
      <c r="HI108" s="135"/>
      <c r="HJ108" s="135"/>
      <c r="HK108" s="135"/>
      <c r="HL108" s="135"/>
      <c r="HM108" s="135"/>
      <c r="HN108" s="135"/>
      <c r="HO108" s="135"/>
      <c r="HP108" s="135"/>
      <c r="HQ108" s="135"/>
      <c r="HR108" s="135"/>
      <c r="HS108" s="135"/>
      <c r="HT108" s="135"/>
      <c r="HU108" s="135"/>
      <c r="HV108" s="135"/>
      <c r="HW108" s="135"/>
      <c r="HX108" s="135"/>
      <c r="HY108" s="135"/>
      <c r="HZ108" s="135"/>
      <c r="IA108" s="135"/>
      <c r="IB108" s="135"/>
      <c r="IC108" s="135"/>
      <c r="ID108" s="135"/>
      <c r="IE108" s="135"/>
      <c r="IF108" s="135"/>
      <c r="IG108" s="135"/>
      <c r="IH108" s="135"/>
      <c r="II108" s="135"/>
      <c r="IJ108" s="135"/>
      <c r="IK108" s="135"/>
      <c r="IL108" s="135"/>
      <c r="IM108" s="135"/>
      <c r="IN108" s="135"/>
      <c r="IO108" s="135"/>
      <c r="IP108" s="135"/>
      <c r="IQ108" s="135"/>
      <c r="IR108" s="135"/>
      <c r="IS108" s="135"/>
      <c r="IT108" s="135"/>
      <c r="IU108" s="135"/>
      <c r="IV108" s="135"/>
      <c r="IW108" s="135"/>
      <c r="IX108" s="135"/>
      <c r="IY108" s="135"/>
      <c r="IZ108" s="135"/>
      <c r="JA108" s="135"/>
      <c r="JB108" s="135"/>
      <c r="JC108" s="135"/>
      <c r="JD108" s="135"/>
      <c r="JE108" s="135"/>
      <c r="JF108" s="135"/>
      <c r="JG108" s="135"/>
      <c r="JH108" s="111" t="s">
        <v>50</v>
      </c>
      <c r="JJ108" s="33"/>
    </row>
    <row r="109" spans="5:290">
      <c r="E109" s="33" t="s">
        <v>3039</v>
      </c>
      <c r="F109" s="79">
        <v>45132</v>
      </c>
      <c r="G109" s="33">
        <v>357318</v>
      </c>
      <c r="H109" s="33" t="s">
        <v>3599</v>
      </c>
      <c r="I109" s="33" t="s">
        <v>3600</v>
      </c>
      <c r="J109" s="33" t="s">
        <v>394</v>
      </c>
      <c r="AW109" s="1"/>
      <c r="AX109" s="1"/>
      <c r="AY109" s="1"/>
      <c r="AZ109" s="1"/>
      <c r="BA109" s="1"/>
      <c r="BB109" s="1"/>
      <c r="BC109" s="1"/>
      <c r="BD109" s="1"/>
      <c r="BE109" s="1"/>
      <c r="BF109" s="1"/>
      <c r="BG109" s="1"/>
      <c r="BH109" s="1"/>
      <c r="BI109" s="33"/>
      <c r="BJ109" s="207"/>
      <c r="BK109" s="33"/>
      <c r="BL109" s="33"/>
      <c r="BM109" s="33" t="s">
        <v>394</v>
      </c>
      <c r="BN109" s="33"/>
      <c r="BO109" s="33"/>
      <c r="BP109" s="111"/>
      <c r="BQ109" s="111"/>
      <c r="BR109" s="111"/>
      <c r="BS109" s="111"/>
      <c r="BT109" s="111"/>
      <c r="BU109" s="111"/>
      <c r="BV109" s="111"/>
      <c r="BW109" s="111"/>
      <c r="BX109" s="111"/>
      <c r="BY109" s="111"/>
      <c r="BZ109" s="111"/>
      <c r="CA109" s="111"/>
      <c r="CB109" s="111"/>
      <c r="CC109" s="111"/>
      <c r="CD109" s="111"/>
      <c r="CE109" s="111"/>
      <c r="CF109" s="111"/>
      <c r="CG109" s="111"/>
      <c r="CH109" s="111"/>
      <c r="CI109" s="111"/>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H109" s="111"/>
      <c r="DI109" s="111"/>
      <c r="DJ109" s="111"/>
      <c r="DK109" s="111"/>
      <c r="DL109" s="111"/>
      <c r="DM109" s="111"/>
      <c r="DN109" s="111"/>
      <c r="DO109" s="111"/>
      <c r="DP109" s="111"/>
      <c r="DQ109" s="111"/>
      <c r="DR109" s="111"/>
      <c r="DS109" s="111"/>
      <c r="DT109" s="111"/>
      <c r="DU109" s="111"/>
      <c r="DV109" s="111"/>
      <c r="DW109" s="111"/>
      <c r="DX109" s="111"/>
      <c r="DY109" s="111"/>
      <c r="DZ109" s="111"/>
      <c r="EA109" s="111"/>
      <c r="EB109" s="111"/>
      <c r="EC109" s="111"/>
      <c r="ED109" s="111"/>
      <c r="EE109" s="111"/>
      <c r="EF109" s="111"/>
      <c r="EG109" s="111"/>
      <c r="EH109" s="111"/>
      <c r="EI109" s="111"/>
      <c r="EJ109" s="111"/>
      <c r="EK109" s="111"/>
      <c r="EL109" s="111"/>
      <c r="EM109" s="111"/>
      <c r="EN109" s="111"/>
      <c r="EO109" s="111"/>
      <c r="EP109" s="111"/>
      <c r="EQ109" s="111"/>
      <c r="ER109" s="111"/>
      <c r="ES109" s="111"/>
      <c r="ET109" s="111"/>
      <c r="EU109" s="111"/>
      <c r="EV109" s="111"/>
      <c r="EW109" s="111"/>
      <c r="EX109" s="111"/>
      <c r="EY109" s="111"/>
      <c r="EZ109" s="111"/>
      <c r="FA109" s="111"/>
      <c r="FB109" s="111"/>
      <c r="FC109" s="111"/>
      <c r="FD109" s="111"/>
      <c r="FE109" s="111"/>
      <c r="FF109" s="111"/>
      <c r="FG109" s="111"/>
      <c r="FH109" s="111"/>
      <c r="FI109" s="111"/>
      <c r="FJ109" s="111"/>
      <c r="FK109" s="111"/>
      <c r="FL109" s="111"/>
      <c r="FM109" s="111"/>
      <c r="FN109" s="111"/>
      <c r="FO109" s="111"/>
      <c r="FP109" s="111"/>
      <c r="FQ109" s="111"/>
      <c r="FR109" s="111"/>
      <c r="FS109" s="111"/>
      <c r="FT109" s="111"/>
      <c r="FU109" s="111"/>
      <c r="FV109" s="111"/>
      <c r="FW109" s="111"/>
      <c r="FX109" s="111"/>
      <c r="FY109" s="111"/>
      <c r="FZ109" s="111"/>
      <c r="GA109" s="111"/>
      <c r="GB109" s="111"/>
      <c r="GC109" s="111"/>
      <c r="GD109" s="111"/>
      <c r="GE109" s="111"/>
      <c r="GF109" s="111"/>
      <c r="GG109" s="111"/>
      <c r="GH109" s="111"/>
      <c r="GI109" s="111"/>
      <c r="GJ109" s="111"/>
      <c r="GK109" s="111"/>
      <c r="GL109" s="111"/>
      <c r="GM109" s="111"/>
      <c r="GN109" s="111"/>
      <c r="GO109" s="111"/>
      <c r="GP109" s="111"/>
      <c r="GQ109" s="111"/>
      <c r="GR109" s="111"/>
      <c r="GS109" s="111"/>
      <c r="GT109" s="111"/>
      <c r="GU109" s="111"/>
      <c r="GV109" s="111"/>
      <c r="GW109" s="111"/>
      <c r="GX109" s="111"/>
      <c r="GY109" s="111"/>
      <c r="GZ109" s="111"/>
      <c r="HA109" s="111"/>
      <c r="HB109" s="111"/>
      <c r="HC109" s="111"/>
      <c r="HD109" s="111"/>
      <c r="HE109" s="111"/>
      <c r="HF109" s="111"/>
      <c r="HG109" s="111"/>
      <c r="HH109" s="111"/>
      <c r="HI109" s="111"/>
      <c r="HJ109" s="111"/>
      <c r="HK109" s="111"/>
      <c r="HL109" s="111"/>
      <c r="HM109" s="111"/>
      <c r="HN109" s="111"/>
      <c r="HO109" s="111"/>
      <c r="HP109" s="111"/>
      <c r="HQ109" s="111"/>
      <c r="HR109" s="111"/>
      <c r="HS109" s="111"/>
      <c r="HT109" s="111"/>
      <c r="HU109" s="111"/>
      <c r="HV109" s="111"/>
      <c r="HW109" s="111"/>
      <c r="HX109" s="111"/>
      <c r="HY109" s="111"/>
      <c r="HZ109" s="111"/>
      <c r="IA109" s="111"/>
      <c r="IB109" s="111"/>
      <c r="IC109" s="111"/>
      <c r="ID109" s="111"/>
      <c r="IE109" s="111"/>
      <c r="IF109" s="111"/>
      <c r="IG109" s="111"/>
      <c r="IH109" s="111"/>
      <c r="II109" s="111"/>
      <c r="IJ109" s="111"/>
      <c r="IK109" s="111"/>
      <c r="IL109" s="111"/>
      <c r="IM109" s="111"/>
      <c r="IN109" s="111"/>
      <c r="IO109" s="111"/>
      <c r="IP109" s="111"/>
      <c r="IQ109" s="111"/>
      <c r="IR109" s="111"/>
      <c r="IS109" s="111"/>
      <c r="IT109" s="111"/>
      <c r="IU109" s="111"/>
      <c r="IV109" s="111"/>
      <c r="IW109" s="111"/>
      <c r="IX109" s="111"/>
      <c r="IY109" s="111"/>
      <c r="IZ109" s="111"/>
      <c r="JA109" s="111"/>
      <c r="JB109" s="111"/>
      <c r="JC109" s="111"/>
      <c r="JD109" s="111"/>
      <c r="JE109" s="111"/>
      <c r="JF109" s="111"/>
      <c r="JG109" s="111"/>
      <c r="JH109" s="111" t="s">
        <v>50</v>
      </c>
    </row>
    <row r="110" spans="5:290">
      <c r="E110" s="33" t="s">
        <v>3039</v>
      </c>
      <c r="F110" s="79">
        <v>45132</v>
      </c>
      <c r="G110" s="33">
        <v>357721</v>
      </c>
      <c r="H110" s="33" t="s">
        <v>2850</v>
      </c>
      <c r="I110" s="33" t="s">
        <v>3601</v>
      </c>
      <c r="J110" s="33" t="s">
        <v>394</v>
      </c>
      <c r="AW110" s="1"/>
      <c r="AX110" s="1"/>
      <c r="AY110" s="1"/>
      <c r="AZ110" s="1"/>
      <c r="BA110" s="1"/>
      <c r="BB110" s="1"/>
      <c r="BC110" s="1"/>
      <c r="BD110" s="1"/>
      <c r="BE110" s="1"/>
      <c r="BF110" s="1"/>
      <c r="BG110" s="1"/>
      <c r="BH110" s="1"/>
      <c r="BI110" s="33"/>
      <c r="BJ110" s="207"/>
      <c r="BK110" s="33"/>
      <c r="BL110" s="33"/>
      <c r="BM110" s="33" t="s">
        <v>394</v>
      </c>
      <c r="BN110" s="33"/>
      <c r="BO110" s="33"/>
      <c r="BP110" s="111"/>
      <c r="BQ110" s="111"/>
      <c r="BR110" s="111"/>
      <c r="BS110" s="111"/>
      <c r="BT110" s="111"/>
      <c r="BU110" s="111"/>
      <c r="BV110" s="111"/>
      <c r="BW110" s="111"/>
      <c r="BX110" s="111"/>
      <c r="BY110" s="111"/>
      <c r="BZ110" s="111"/>
      <c r="CA110" s="111"/>
      <c r="CB110" s="111"/>
      <c r="CC110" s="111"/>
      <c r="CD110" s="111"/>
      <c r="CE110" s="111"/>
      <c r="CF110" s="111"/>
      <c r="CG110" s="111"/>
      <c r="CH110" s="111"/>
      <c r="CI110" s="111"/>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H110" s="111"/>
      <c r="DI110" s="111"/>
      <c r="DJ110" s="111"/>
      <c r="DK110" s="111"/>
      <c r="DL110" s="111"/>
      <c r="DM110" s="111"/>
      <c r="DN110" s="111"/>
      <c r="DO110" s="111"/>
      <c r="DP110" s="111"/>
      <c r="DQ110" s="111"/>
      <c r="DR110" s="111"/>
      <c r="DS110" s="111"/>
      <c r="DT110" s="111"/>
      <c r="DU110" s="111"/>
      <c r="DV110" s="111"/>
      <c r="DW110" s="111"/>
      <c r="DX110" s="111"/>
      <c r="DY110" s="111"/>
      <c r="DZ110" s="111"/>
      <c r="EA110" s="111"/>
      <c r="EB110" s="111"/>
      <c r="EC110" s="111"/>
      <c r="ED110" s="111"/>
      <c r="EE110" s="111"/>
      <c r="EF110" s="111"/>
      <c r="EG110" s="111"/>
      <c r="EH110" s="111"/>
      <c r="EI110" s="111"/>
      <c r="EJ110" s="111"/>
      <c r="EK110" s="111"/>
      <c r="EL110" s="111"/>
      <c r="EM110" s="111"/>
      <c r="EN110" s="111"/>
      <c r="EO110" s="111"/>
      <c r="EP110" s="111"/>
      <c r="EQ110" s="111"/>
      <c r="ER110" s="111"/>
      <c r="ES110" s="111"/>
      <c r="ET110" s="111"/>
      <c r="EU110" s="111"/>
      <c r="EV110" s="111"/>
      <c r="EW110" s="111"/>
      <c r="EX110" s="111"/>
      <c r="EY110" s="111"/>
      <c r="EZ110" s="111"/>
      <c r="FA110" s="111"/>
      <c r="FB110" s="111"/>
      <c r="FC110" s="111"/>
      <c r="FD110" s="111"/>
      <c r="FE110" s="111"/>
      <c r="FF110" s="111"/>
      <c r="FG110" s="111"/>
      <c r="FH110" s="111"/>
      <c r="FI110" s="111"/>
      <c r="FJ110" s="111"/>
      <c r="FK110" s="111"/>
      <c r="FL110" s="111"/>
      <c r="FM110" s="111"/>
      <c r="FN110" s="111"/>
      <c r="FO110" s="111"/>
      <c r="FP110" s="111"/>
      <c r="FQ110" s="111"/>
      <c r="FR110" s="111"/>
      <c r="FS110" s="111"/>
      <c r="FT110" s="111"/>
      <c r="FU110" s="111"/>
      <c r="FV110" s="111"/>
      <c r="FW110" s="111"/>
      <c r="FX110" s="111"/>
      <c r="FY110" s="111"/>
      <c r="FZ110" s="111"/>
      <c r="GA110" s="111"/>
      <c r="GB110" s="111"/>
      <c r="GC110" s="111"/>
      <c r="GD110" s="111"/>
      <c r="GE110" s="111"/>
      <c r="GF110" s="111"/>
      <c r="GG110" s="111"/>
      <c r="GH110" s="111"/>
      <c r="GI110" s="111"/>
      <c r="GJ110" s="111"/>
      <c r="GK110" s="111"/>
      <c r="GL110" s="111"/>
      <c r="GM110" s="111"/>
      <c r="GN110" s="111"/>
      <c r="GO110" s="111"/>
      <c r="GP110" s="111"/>
      <c r="GQ110" s="111"/>
      <c r="GR110" s="111"/>
      <c r="GS110" s="111"/>
      <c r="GT110" s="111"/>
      <c r="GU110" s="111"/>
      <c r="GV110" s="111"/>
      <c r="GW110" s="111"/>
      <c r="GX110" s="111"/>
      <c r="GY110" s="111"/>
      <c r="GZ110" s="111"/>
      <c r="HA110" s="111"/>
      <c r="HB110" s="111"/>
      <c r="HC110" s="111"/>
      <c r="HD110" s="111"/>
      <c r="HE110" s="111"/>
      <c r="HF110" s="111"/>
      <c r="HG110" s="111"/>
      <c r="HH110" s="111"/>
      <c r="HI110" s="111"/>
      <c r="HJ110" s="111"/>
      <c r="HK110" s="111"/>
      <c r="HL110" s="111"/>
      <c r="HM110" s="111"/>
      <c r="HN110" s="111"/>
      <c r="HO110" s="111"/>
      <c r="HP110" s="111"/>
      <c r="HQ110" s="111"/>
      <c r="HR110" s="111"/>
      <c r="HS110" s="111"/>
      <c r="HT110" s="111"/>
      <c r="HU110" s="111"/>
      <c r="HV110" s="111"/>
      <c r="HW110" s="111"/>
      <c r="HX110" s="111"/>
      <c r="HY110" s="111"/>
      <c r="HZ110" s="111"/>
      <c r="IA110" s="111"/>
      <c r="IB110" s="111"/>
      <c r="IC110" s="111"/>
      <c r="ID110" s="111"/>
      <c r="IE110" s="111"/>
      <c r="IF110" s="111"/>
      <c r="IG110" s="111"/>
      <c r="IH110" s="111"/>
      <c r="II110" s="111"/>
      <c r="IJ110" s="111"/>
      <c r="IK110" s="111"/>
      <c r="IL110" s="111"/>
      <c r="IM110" s="111"/>
      <c r="IN110" s="111"/>
      <c r="IO110" s="111"/>
      <c r="IP110" s="111"/>
      <c r="IQ110" s="111"/>
      <c r="IR110" s="111"/>
      <c r="IS110" s="111"/>
      <c r="IT110" s="111"/>
      <c r="IU110" s="111"/>
      <c r="IV110" s="111"/>
      <c r="IW110" s="111"/>
      <c r="IX110" s="111"/>
      <c r="IY110" s="111"/>
      <c r="IZ110" s="111"/>
      <c r="JA110" s="111"/>
      <c r="JB110" s="111"/>
      <c r="JC110" s="111"/>
      <c r="JD110" s="111"/>
      <c r="JE110" s="111"/>
      <c r="JF110" s="111"/>
      <c r="JG110" s="111"/>
      <c r="JH110" s="111" t="s">
        <v>50</v>
      </c>
    </row>
    <row r="111" spans="5:290">
      <c r="E111" s="33" t="s">
        <v>18</v>
      </c>
      <c r="F111" s="79">
        <v>45133</v>
      </c>
      <c r="G111" s="33">
        <v>358719</v>
      </c>
      <c r="H111" s="33" t="s">
        <v>3603</v>
      </c>
      <c r="I111" s="33" t="s">
        <v>232</v>
      </c>
      <c r="J111" s="33" t="s">
        <v>394</v>
      </c>
      <c r="BK111" s="33"/>
      <c r="BL111" s="33"/>
      <c r="BM111" s="33"/>
      <c r="BN111" s="33" t="s">
        <v>394</v>
      </c>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c r="IV111" s="33"/>
      <c r="IW111" s="33"/>
      <c r="IX111" s="33"/>
      <c r="IY111" s="33"/>
      <c r="IZ111" s="33"/>
      <c r="JA111" s="33"/>
      <c r="JB111" s="33"/>
      <c r="JC111" s="33"/>
      <c r="JD111" s="33"/>
      <c r="JE111" s="33"/>
      <c r="JF111" s="33"/>
      <c r="JG111" s="33"/>
      <c r="JH111" s="33" t="s">
        <v>50</v>
      </c>
    </row>
    <row r="112" spans="5:290">
      <c r="E112" s="33" t="s">
        <v>3039</v>
      </c>
      <c r="F112" s="79">
        <v>45133</v>
      </c>
      <c r="G112" s="33">
        <v>358536</v>
      </c>
      <c r="H112" s="33" t="s">
        <v>3443</v>
      </c>
      <c r="I112" s="33" t="s">
        <v>3103</v>
      </c>
      <c r="J112" s="33" t="s">
        <v>394</v>
      </c>
      <c r="BK112" s="33"/>
      <c r="BL112" s="33"/>
      <c r="BM112" s="33"/>
      <c r="BN112" s="33" t="s">
        <v>394</v>
      </c>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c r="IV112" s="33"/>
      <c r="IW112" s="33"/>
      <c r="IX112" s="33"/>
      <c r="IY112" s="33"/>
      <c r="IZ112" s="33"/>
      <c r="JA112" s="33"/>
      <c r="JB112" s="33"/>
      <c r="JC112" s="33"/>
      <c r="JD112" s="33"/>
      <c r="JE112" s="33"/>
      <c r="JF112" s="33"/>
      <c r="JG112" s="33"/>
      <c r="JH112" s="33" t="s">
        <v>50</v>
      </c>
      <c r="JJ112" s="33"/>
    </row>
    <row r="113" spans="5:270">
      <c r="E113" s="33" t="s">
        <v>524</v>
      </c>
      <c r="F113" s="79">
        <v>45133</v>
      </c>
      <c r="G113" s="33">
        <v>358737</v>
      </c>
      <c r="H113" s="33" t="s">
        <v>1176</v>
      </c>
      <c r="I113" s="33" t="s">
        <v>3604</v>
      </c>
      <c r="J113" s="33" t="s">
        <v>394</v>
      </c>
      <c r="BK113" s="33"/>
      <c r="BL113" s="33"/>
      <c r="BM113" s="33"/>
      <c r="BN113" s="33" t="s">
        <v>3549</v>
      </c>
      <c r="BO113" s="33" t="s">
        <v>3616</v>
      </c>
      <c r="BP113" s="33"/>
      <c r="BQ113" s="33"/>
      <c r="BR113" s="33"/>
      <c r="BS113" s="33" t="s">
        <v>1466</v>
      </c>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c r="IV113" s="33"/>
      <c r="IW113" s="33"/>
      <c r="IX113" s="33"/>
      <c r="IY113" s="33"/>
      <c r="IZ113" s="33"/>
      <c r="JA113" s="33"/>
      <c r="JB113" s="33"/>
      <c r="JC113" s="33"/>
      <c r="JD113" s="33"/>
      <c r="JE113" s="33"/>
      <c r="JF113" s="33"/>
      <c r="JG113" s="33"/>
      <c r="JH113" s="33" t="s">
        <v>50</v>
      </c>
      <c r="JJ113" s="33"/>
    </row>
    <row r="114" spans="5:270">
      <c r="E114" s="33" t="s">
        <v>18</v>
      </c>
      <c r="F114" s="79">
        <v>45134</v>
      </c>
      <c r="G114" s="33">
        <v>358748</v>
      </c>
      <c r="H114" s="33" t="s">
        <v>3613</v>
      </c>
      <c r="I114" s="33" t="s">
        <v>1388</v>
      </c>
      <c r="J114" s="33" t="s">
        <v>394</v>
      </c>
      <c r="BK114" s="31"/>
      <c r="BL114" s="31"/>
      <c r="BM114" s="33"/>
      <c r="BN114" s="33"/>
      <c r="BO114" s="33" t="s">
        <v>3614</v>
      </c>
      <c r="BP114" s="33" t="s">
        <v>3114</v>
      </c>
      <c r="BQ114" s="33" t="s">
        <v>2062</v>
      </c>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c r="IV114" s="33"/>
      <c r="IW114" s="33"/>
      <c r="IX114" s="33"/>
      <c r="IY114" s="33"/>
      <c r="IZ114" s="33"/>
      <c r="JA114" s="33"/>
      <c r="JB114" s="33"/>
      <c r="JC114" s="33"/>
      <c r="JD114" s="33"/>
      <c r="JE114" s="33"/>
      <c r="JF114" s="33"/>
      <c r="JG114" s="33"/>
      <c r="JH114" s="33" t="s">
        <v>50</v>
      </c>
      <c r="JJ114" s="33"/>
    </row>
    <row r="115" spans="5:270">
      <c r="E115" s="33" t="s">
        <v>18</v>
      </c>
      <c r="F115" s="79">
        <v>45135</v>
      </c>
      <c r="G115" s="33">
        <v>359097</v>
      </c>
      <c r="H115" s="33" t="s">
        <v>3560</v>
      </c>
      <c r="I115" s="33" t="s">
        <v>3618</v>
      </c>
      <c r="J115" s="33" t="s">
        <v>394</v>
      </c>
      <c r="BK115" s="33"/>
      <c r="BL115" s="207"/>
      <c r="BM115" s="33"/>
      <c r="BN115" s="33"/>
      <c r="BO115" s="33"/>
      <c r="BP115" s="33" t="s">
        <v>1466</v>
      </c>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c r="IV115" s="33"/>
      <c r="IW115" s="33"/>
      <c r="IX115" s="33"/>
      <c r="IY115" s="33"/>
      <c r="IZ115" s="33"/>
      <c r="JA115" s="33"/>
      <c r="JB115" s="33"/>
      <c r="JC115" s="33"/>
      <c r="JD115" s="33"/>
      <c r="JE115" s="33"/>
      <c r="JF115" s="33"/>
      <c r="JG115" s="33"/>
      <c r="JH115" s="33" t="s">
        <v>50</v>
      </c>
      <c r="JJ115" s="33"/>
    </row>
    <row r="116" spans="5:270">
      <c r="E116" s="33" t="s">
        <v>524</v>
      </c>
      <c r="F116" s="79">
        <v>45136</v>
      </c>
      <c r="G116" s="33">
        <v>359458</v>
      </c>
      <c r="H116" s="33" t="s">
        <v>3209</v>
      </c>
      <c r="I116" s="33" t="s">
        <v>3619</v>
      </c>
      <c r="J116" s="33" t="s">
        <v>394</v>
      </c>
      <c r="BM116" s="33"/>
      <c r="BN116" s="33"/>
      <c r="BO116" s="33"/>
      <c r="BP116" s="33"/>
      <c r="BQ116" s="33" t="s">
        <v>1410</v>
      </c>
      <c r="BR116" s="33" t="s">
        <v>1466</v>
      </c>
      <c r="BS116" s="33" t="s">
        <v>394</v>
      </c>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c r="IV116" s="33"/>
      <c r="IW116" s="33"/>
      <c r="IX116" s="33"/>
      <c r="IY116" s="33"/>
      <c r="IZ116" s="33"/>
      <c r="JA116" s="33"/>
      <c r="JB116" s="33"/>
      <c r="JC116" s="33"/>
      <c r="JD116" s="33"/>
      <c r="JE116" s="33"/>
      <c r="JF116" s="33"/>
      <c r="JG116" s="33"/>
      <c r="JH116" s="33" t="s">
        <v>50</v>
      </c>
      <c r="JJ116" s="387"/>
    </row>
    <row r="117" spans="5:270" ht="30">
      <c r="E117" s="33" t="s">
        <v>524</v>
      </c>
      <c r="F117" s="79">
        <v>45136</v>
      </c>
      <c r="G117" s="33">
        <v>359032</v>
      </c>
      <c r="H117" s="33" t="s">
        <v>3182</v>
      </c>
      <c r="I117" s="33" t="s">
        <v>3621</v>
      </c>
      <c r="J117" s="33" t="s">
        <v>394</v>
      </c>
      <c r="BM117" s="33"/>
      <c r="BN117" s="33"/>
      <c r="BO117" s="33"/>
      <c r="BP117" s="33"/>
      <c r="BQ117" s="34" t="s">
        <v>3622</v>
      </c>
      <c r="BR117" s="34"/>
      <c r="BS117" s="34" t="s">
        <v>3637</v>
      </c>
      <c r="BT117" s="34" t="s">
        <v>2062</v>
      </c>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3" t="s">
        <v>50</v>
      </c>
      <c r="JJ117" s="33">
        <v>359032</v>
      </c>
    </row>
    <row r="118" spans="5:270">
      <c r="E118" s="33" t="s">
        <v>524</v>
      </c>
      <c r="F118" s="79">
        <v>45136</v>
      </c>
      <c r="G118" s="386">
        <v>359552</v>
      </c>
      <c r="H118" s="33" t="s">
        <v>1176</v>
      </c>
      <c r="I118" s="33" t="s">
        <v>440</v>
      </c>
      <c r="J118" s="33" t="s">
        <v>394</v>
      </c>
      <c r="BM118" s="31"/>
      <c r="BN118" s="31"/>
      <c r="BO118" s="33"/>
      <c r="BP118" s="33"/>
      <c r="BQ118" s="33" t="s">
        <v>1410</v>
      </c>
      <c r="BR118" s="33"/>
      <c r="BS118" s="33" t="s">
        <v>3016</v>
      </c>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c r="IV118" s="33"/>
      <c r="IW118" s="33"/>
      <c r="IX118" s="33"/>
      <c r="IY118" s="33"/>
      <c r="IZ118" s="33"/>
      <c r="JA118" s="33"/>
      <c r="JB118" s="33"/>
      <c r="JC118" s="33"/>
      <c r="JD118" s="33"/>
      <c r="JE118" s="33"/>
      <c r="JF118" s="33"/>
      <c r="JG118" s="33"/>
      <c r="JH118" s="33" t="s">
        <v>50</v>
      </c>
      <c r="JJ118" s="33">
        <v>360870</v>
      </c>
    </row>
    <row r="119" spans="5:270">
      <c r="E119" s="33" t="s">
        <v>524</v>
      </c>
      <c r="F119" s="79">
        <v>45136</v>
      </c>
      <c r="G119" s="33">
        <v>359595</v>
      </c>
      <c r="H119" s="33" t="s">
        <v>3194</v>
      </c>
      <c r="I119" s="33" t="s">
        <v>440</v>
      </c>
      <c r="J119" s="33" t="s">
        <v>394</v>
      </c>
      <c r="BM119" s="31"/>
      <c r="BN119" s="31"/>
      <c r="BO119" s="33"/>
      <c r="BP119" s="33"/>
      <c r="BQ119" s="33" t="s">
        <v>1410</v>
      </c>
      <c r="BR119" s="33"/>
      <c r="BS119" s="33" t="s">
        <v>2964</v>
      </c>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c r="IV119" s="33"/>
      <c r="IW119" s="33"/>
      <c r="IX119" s="33"/>
      <c r="IY119" s="33"/>
      <c r="IZ119" s="33"/>
      <c r="JA119" s="33"/>
      <c r="JB119" s="33"/>
      <c r="JC119" s="33"/>
      <c r="JD119" s="33"/>
      <c r="JE119" s="33"/>
      <c r="JF119" s="33"/>
      <c r="JG119" s="33"/>
      <c r="JH119" s="33" t="s">
        <v>50</v>
      </c>
      <c r="JJ119" s="33">
        <v>361135</v>
      </c>
    </row>
    <row r="120" spans="5:270">
      <c r="E120" s="33" t="s">
        <v>245</v>
      </c>
      <c r="F120" s="79">
        <v>45140</v>
      </c>
      <c r="G120" s="387">
        <v>360899</v>
      </c>
      <c r="H120" s="33" t="s">
        <v>3101</v>
      </c>
      <c r="I120" s="33" t="s">
        <v>3626</v>
      </c>
      <c r="J120" s="33" t="s">
        <v>394</v>
      </c>
      <c r="BM120" s="1"/>
      <c r="BN120" s="1"/>
      <c r="BO120" s="31"/>
      <c r="BP120" s="31"/>
      <c r="BQ120" s="31"/>
      <c r="BR120" s="31"/>
      <c r="BS120" s="279" t="s">
        <v>1410</v>
      </c>
      <c r="BT120" s="31"/>
      <c r="BU120" s="33"/>
      <c r="BV120" s="33"/>
      <c r="BW120" s="33" t="s">
        <v>394</v>
      </c>
      <c r="BX120" s="33" t="s">
        <v>50</v>
      </c>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c r="IV120" s="33"/>
      <c r="IW120" s="33"/>
      <c r="IX120" s="33"/>
      <c r="IY120" s="33"/>
      <c r="IZ120" s="33"/>
      <c r="JA120" s="33"/>
      <c r="JB120" s="33"/>
      <c r="JC120" s="33"/>
      <c r="JD120" s="33"/>
      <c r="JE120" s="33"/>
      <c r="JF120" s="33"/>
      <c r="JG120" s="33"/>
      <c r="JH120" s="33" t="s">
        <v>50</v>
      </c>
      <c r="JJ120" s="33">
        <v>361156</v>
      </c>
    </row>
    <row r="121" spans="5:270">
      <c r="E121" s="33" t="s">
        <v>3039</v>
      </c>
      <c r="F121" s="79">
        <v>45140</v>
      </c>
      <c r="G121" s="33">
        <v>360874</v>
      </c>
      <c r="H121" s="33" t="s">
        <v>3627</v>
      </c>
      <c r="I121" s="33" t="s">
        <v>3628</v>
      </c>
      <c r="J121" s="33" t="s">
        <v>394</v>
      </c>
      <c r="BM121" s="1"/>
      <c r="BN121" s="1"/>
      <c r="BO121" s="33"/>
      <c r="BP121" s="33"/>
      <c r="BQ121" s="33"/>
      <c r="BR121" s="33"/>
      <c r="BS121" s="33" t="s">
        <v>394</v>
      </c>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c r="IV121" s="33"/>
      <c r="IW121" s="33"/>
      <c r="IX121" s="33"/>
      <c r="IY121" s="33"/>
      <c r="IZ121" s="33"/>
      <c r="JA121" s="33"/>
      <c r="JB121" s="33"/>
      <c r="JC121" s="33"/>
      <c r="JD121" s="33"/>
      <c r="JE121" s="33"/>
      <c r="JF121" s="33"/>
      <c r="JG121" s="33"/>
      <c r="JH121" s="33" t="s">
        <v>50</v>
      </c>
      <c r="JJ121" s="33">
        <v>361398</v>
      </c>
    </row>
    <row r="122" spans="5:270">
      <c r="E122" s="33" t="s">
        <v>3039</v>
      </c>
      <c r="F122" s="79">
        <v>45140</v>
      </c>
      <c r="G122" s="33">
        <v>360870</v>
      </c>
      <c r="H122" s="33" t="s">
        <v>3180</v>
      </c>
      <c r="I122" s="33" t="s">
        <v>3629</v>
      </c>
      <c r="J122" s="33" t="s">
        <v>394</v>
      </c>
      <c r="BM122" s="1"/>
      <c r="BN122" s="1"/>
      <c r="BO122" s="33"/>
      <c r="BP122" s="33"/>
      <c r="BQ122" s="33"/>
      <c r="BR122" s="33"/>
      <c r="BS122" s="33" t="s">
        <v>3270</v>
      </c>
      <c r="BT122" s="33" t="s">
        <v>394</v>
      </c>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c r="IV122" s="33"/>
      <c r="IW122" s="33"/>
      <c r="IX122" s="33"/>
      <c r="IY122" s="33"/>
      <c r="IZ122" s="33"/>
      <c r="JA122" s="33"/>
      <c r="JB122" s="33"/>
      <c r="JC122" s="33"/>
      <c r="JD122" s="33"/>
      <c r="JE122" s="33"/>
      <c r="JF122" s="33"/>
      <c r="JG122" s="33"/>
      <c r="JH122" s="33" t="s">
        <v>50</v>
      </c>
    </row>
    <row r="123" spans="5:270" ht="30">
      <c r="E123" s="33" t="s">
        <v>124</v>
      </c>
      <c r="F123" s="79">
        <v>45140</v>
      </c>
      <c r="G123" s="33">
        <v>351296</v>
      </c>
      <c r="H123" s="33" t="s">
        <v>3501</v>
      </c>
      <c r="I123" s="33" t="s">
        <v>3630</v>
      </c>
      <c r="J123" s="33" t="s">
        <v>3631</v>
      </c>
      <c r="BM123" s="1"/>
      <c r="BN123" s="1"/>
      <c r="BO123" s="31"/>
      <c r="BP123" s="31"/>
      <c r="BQ123" s="31"/>
      <c r="BR123" s="33"/>
      <c r="BS123" s="34" t="s">
        <v>3632</v>
      </c>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3" t="s">
        <v>50</v>
      </c>
    </row>
    <row r="124" spans="5:270">
      <c r="E124" s="33" t="s">
        <v>18</v>
      </c>
      <c r="F124" s="79">
        <v>45140</v>
      </c>
      <c r="G124" s="33">
        <v>361044</v>
      </c>
      <c r="H124" s="33" t="s">
        <v>3633</v>
      </c>
      <c r="I124" s="33" t="s">
        <v>3634</v>
      </c>
      <c r="J124" s="33" t="s">
        <v>394</v>
      </c>
      <c r="BM124" s="1"/>
      <c r="BN124" s="213"/>
      <c r="BO124" s="33"/>
      <c r="BP124" s="33"/>
      <c r="BQ124" s="33"/>
      <c r="BR124" s="33"/>
      <c r="BS124" s="33" t="s">
        <v>394</v>
      </c>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c r="IV124" s="33"/>
      <c r="IW124" s="33"/>
      <c r="IX124" s="33"/>
      <c r="IY124" s="33"/>
      <c r="IZ124" s="33"/>
      <c r="JA124" s="33"/>
      <c r="JB124" s="33"/>
      <c r="JC124" s="33"/>
      <c r="JD124" s="33"/>
      <c r="JE124" s="33"/>
      <c r="JF124" s="33"/>
      <c r="JG124" s="33"/>
      <c r="JH124" s="33" t="s">
        <v>50</v>
      </c>
    </row>
    <row r="125" spans="5:270">
      <c r="E125" s="33" t="s">
        <v>18</v>
      </c>
      <c r="F125" s="79">
        <v>45140</v>
      </c>
      <c r="G125" s="33">
        <v>360302</v>
      </c>
      <c r="H125" s="33" t="s">
        <v>3635</v>
      </c>
      <c r="I125" s="33" t="s">
        <v>3636</v>
      </c>
      <c r="J125" s="33" t="s">
        <v>394</v>
      </c>
      <c r="BO125" s="33"/>
      <c r="BP125" s="33"/>
      <c r="BQ125" s="33"/>
      <c r="BR125" s="33"/>
      <c r="BS125" s="33" t="s">
        <v>2157</v>
      </c>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c r="IV125" s="33"/>
      <c r="IW125" s="33"/>
      <c r="IX125" s="33"/>
      <c r="IY125" s="33"/>
      <c r="IZ125" s="33"/>
      <c r="JA125" s="33"/>
      <c r="JB125" s="33"/>
      <c r="JC125" s="33"/>
      <c r="JD125" s="33"/>
      <c r="JE125" s="33"/>
      <c r="JF125" s="33"/>
      <c r="JG125" s="33"/>
      <c r="JH125" s="33" t="s">
        <v>50</v>
      </c>
    </row>
    <row r="126" spans="5:270">
      <c r="E126" s="33" t="s">
        <v>524</v>
      </c>
      <c r="F126" s="79">
        <v>45140</v>
      </c>
      <c r="G126" s="33">
        <v>361106</v>
      </c>
      <c r="H126" s="33" t="s">
        <v>1176</v>
      </c>
      <c r="I126" s="33" t="s">
        <v>3626</v>
      </c>
      <c r="J126" s="33" t="s">
        <v>394</v>
      </c>
      <c r="BO126" s="33"/>
      <c r="BP126" s="33"/>
      <c r="BQ126" s="33"/>
      <c r="BR126" s="33"/>
      <c r="BS126" s="33" t="s">
        <v>394</v>
      </c>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c r="IV126" s="33"/>
      <c r="IW126" s="33"/>
      <c r="IX126" s="33"/>
      <c r="IY126" s="33"/>
      <c r="IZ126" s="33"/>
      <c r="JA126" s="33"/>
      <c r="JB126" s="33"/>
      <c r="JC126" s="33"/>
      <c r="JD126" s="33"/>
      <c r="JE126" s="33"/>
      <c r="JF126" s="33"/>
      <c r="JG126" s="33"/>
      <c r="JH126" s="33" t="s">
        <v>50</v>
      </c>
      <c r="JJ126" s="33"/>
    </row>
    <row r="127" spans="5:270">
      <c r="E127" s="33" t="s">
        <v>524</v>
      </c>
      <c r="F127" s="79">
        <v>45141</v>
      </c>
      <c r="G127" s="33">
        <v>361135</v>
      </c>
      <c r="H127" s="33" t="s">
        <v>3639</v>
      </c>
      <c r="I127" s="33" t="s">
        <v>3640</v>
      </c>
      <c r="J127" s="33" t="s">
        <v>394</v>
      </c>
      <c r="BO127" s="33"/>
      <c r="BP127" s="33"/>
      <c r="BQ127" s="33"/>
      <c r="BR127" s="33"/>
      <c r="BS127" s="33"/>
      <c r="BT127" s="33" t="s">
        <v>394</v>
      </c>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c r="IV127" s="33"/>
      <c r="IW127" s="33"/>
      <c r="IX127" s="33"/>
      <c r="IY127" s="33"/>
      <c r="IZ127" s="33"/>
      <c r="JA127" s="33"/>
      <c r="JB127" s="33"/>
      <c r="JC127" s="33"/>
      <c r="JD127" s="33"/>
      <c r="JE127" s="33"/>
      <c r="JF127" s="33"/>
      <c r="JG127" s="33"/>
      <c r="JH127" s="33" t="s">
        <v>50</v>
      </c>
    </row>
    <row r="128" spans="5:270">
      <c r="E128" s="33" t="s">
        <v>524</v>
      </c>
      <c r="F128" s="79">
        <v>45141</v>
      </c>
      <c r="G128" s="33">
        <v>361156</v>
      </c>
      <c r="H128" s="33" t="s">
        <v>3180</v>
      </c>
      <c r="I128" s="33" t="s">
        <v>3641</v>
      </c>
      <c r="J128" s="33" t="s">
        <v>394</v>
      </c>
      <c r="BO128" s="33"/>
      <c r="BP128" s="33"/>
      <c r="BQ128" s="33"/>
      <c r="BR128" s="33"/>
      <c r="BS128" s="33"/>
      <c r="BT128" s="33" t="s">
        <v>394</v>
      </c>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c r="IV128" s="33"/>
      <c r="IW128" s="33"/>
      <c r="IX128" s="33"/>
      <c r="IY128" s="33"/>
      <c r="IZ128" s="33"/>
      <c r="JA128" s="33"/>
      <c r="JB128" s="33"/>
      <c r="JC128" s="33"/>
      <c r="JD128" s="33"/>
      <c r="JE128" s="33"/>
      <c r="JF128" s="33"/>
      <c r="JG128" s="33"/>
      <c r="JH128" s="33" t="s">
        <v>50</v>
      </c>
    </row>
    <row r="129" spans="5:270" ht="45">
      <c r="E129" s="33" t="s">
        <v>18</v>
      </c>
      <c r="F129" s="79">
        <v>45141</v>
      </c>
      <c r="G129" s="33">
        <v>361398</v>
      </c>
      <c r="H129" s="33" t="s">
        <v>3642</v>
      </c>
      <c r="I129" s="33" t="s">
        <v>3641</v>
      </c>
      <c r="J129" s="33" t="s">
        <v>394</v>
      </c>
      <c r="BO129" s="33"/>
      <c r="BP129" s="33"/>
      <c r="BQ129" s="33"/>
      <c r="BR129" s="33"/>
      <c r="BS129" s="33"/>
      <c r="BT129" s="34" t="s">
        <v>3645</v>
      </c>
      <c r="BU129" s="34" t="s">
        <v>3114</v>
      </c>
      <c r="BV129" s="34" t="s">
        <v>394</v>
      </c>
      <c r="BW129" s="34"/>
      <c r="BX129" s="33" t="s">
        <v>50</v>
      </c>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c r="IV129" s="33"/>
      <c r="IW129" s="33"/>
      <c r="IX129" s="33"/>
      <c r="IY129" s="33"/>
      <c r="IZ129" s="33"/>
      <c r="JA129" s="33"/>
      <c r="JB129" s="33"/>
      <c r="JC129" s="33"/>
      <c r="JD129" s="33"/>
      <c r="JE129" s="33"/>
      <c r="JF129" s="33"/>
      <c r="JG129" s="33"/>
      <c r="JH129" s="33" t="s">
        <v>50</v>
      </c>
    </row>
    <row r="130" spans="5:270">
      <c r="E130" s="33" t="s">
        <v>524</v>
      </c>
      <c r="F130" s="79">
        <v>45141</v>
      </c>
      <c r="G130" s="33">
        <v>360663</v>
      </c>
      <c r="H130" s="33" t="s">
        <v>3643</v>
      </c>
      <c r="I130" s="33" t="s">
        <v>3644</v>
      </c>
      <c r="J130" s="33" t="s">
        <v>394</v>
      </c>
      <c r="BO130" s="31"/>
      <c r="BP130" s="31"/>
      <c r="BQ130" s="31"/>
      <c r="BR130" s="31"/>
      <c r="BS130" s="31"/>
      <c r="BT130" s="31" t="s">
        <v>1410</v>
      </c>
      <c r="BU130" s="31"/>
      <c r="BV130" s="33"/>
      <c r="BW130" s="33"/>
      <c r="BX130" s="33" t="s">
        <v>1466</v>
      </c>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c r="IV130" s="33"/>
      <c r="IW130" s="33"/>
      <c r="IX130" s="33"/>
      <c r="IY130" s="33"/>
      <c r="IZ130" s="33"/>
      <c r="JA130" s="33"/>
      <c r="JB130" s="33"/>
      <c r="JC130" s="33"/>
      <c r="JD130" s="33"/>
      <c r="JE130" s="33"/>
      <c r="JF130" s="33"/>
      <c r="JG130" s="33"/>
      <c r="JH130" s="33" t="s">
        <v>50</v>
      </c>
      <c r="JJ130" s="33">
        <v>360663</v>
      </c>
    </row>
    <row r="131" spans="5:270">
      <c r="E131" s="33" t="s">
        <v>18</v>
      </c>
      <c r="F131" s="79">
        <v>45142</v>
      </c>
      <c r="G131" s="33">
        <v>360262</v>
      </c>
      <c r="H131" s="33" t="s">
        <v>3647</v>
      </c>
      <c r="I131" s="33" t="s">
        <v>3648</v>
      </c>
      <c r="J131" s="33" t="s">
        <v>394</v>
      </c>
      <c r="BO131" s="1"/>
      <c r="BP131" s="1"/>
      <c r="BQ131" s="1"/>
      <c r="BR131" s="33"/>
      <c r="BS131" s="33"/>
      <c r="BT131" s="33"/>
      <c r="BU131" s="33" t="s">
        <v>2062</v>
      </c>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c r="IV131" s="33"/>
      <c r="IW131" s="33"/>
      <c r="IX131" s="33"/>
      <c r="IY131" s="33"/>
      <c r="IZ131" s="33"/>
      <c r="JA131" s="33"/>
      <c r="JB131" s="33"/>
      <c r="JC131" s="33"/>
      <c r="JD131" s="33"/>
      <c r="JE131" s="33"/>
      <c r="JF131" s="33"/>
      <c r="JG131" s="33"/>
      <c r="JH131" s="33" t="s">
        <v>50</v>
      </c>
      <c r="JJ131" s="33">
        <v>361799</v>
      </c>
    </row>
    <row r="132" spans="5:270">
      <c r="E132" s="33" t="s">
        <v>18</v>
      </c>
      <c r="F132" s="79">
        <v>45142</v>
      </c>
      <c r="G132" s="33">
        <v>361623</v>
      </c>
      <c r="H132" s="33" t="s">
        <v>3647</v>
      </c>
      <c r="I132" s="33" t="s">
        <v>3649</v>
      </c>
      <c r="J132" s="33" t="s">
        <v>394</v>
      </c>
      <c r="BO132" s="1"/>
      <c r="BP132" s="1"/>
      <c r="BQ132" s="1"/>
      <c r="BR132" s="33"/>
      <c r="BS132" s="33"/>
      <c r="BT132" s="33"/>
      <c r="BU132" s="33" t="s">
        <v>2062</v>
      </c>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c r="IV132" s="33"/>
      <c r="IW132" s="33"/>
      <c r="IX132" s="33"/>
      <c r="IY132" s="33"/>
      <c r="IZ132" s="33"/>
      <c r="JA132" s="33"/>
      <c r="JB132" s="33"/>
      <c r="JC132" s="33"/>
      <c r="JD132" s="33"/>
      <c r="JE132" s="33"/>
      <c r="JF132" s="33"/>
      <c r="JG132" s="33"/>
      <c r="JH132" s="33" t="s">
        <v>50</v>
      </c>
      <c r="JJ132" s="33">
        <v>362144</v>
      </c>
    </row>
    <row r="133" spans="5:270">
      <c r="E133" s="33" t="s">
        <v>524</v>
      </c>
      <c r="F133" s="79">
        <v>45143</v>
      </c>
      <c r="G133" s="33">
        <v>361799</v>
      </c>
      <c r="H133" s="33" t="s">
        <v>3651</v>
      </c>
      <c r="I133" s="33" t="s">
        <v>3628</v>
      </c>
      <c r="J133" s="33" t="s">
        <v>394</v>
      </c>
      <c r="BO133" s="1"/>
      <c r="BP133" s="1"/>
      <c r="BQ133" s="1"/>
      <c r="BR133" s="31"/>
      <c r="BS133" s="31"/>
      <c r="BT133" s="31"/>
      <c r="BU133" s="31"/>
      <c r="BV133" s="31" t="s">
        <v>394</v>
      </c>
      <c r="BW133" s="31"/>
      <c r="BX133" s="31" t="s">
        <v>394</v>
      </c>
      <c r="BY133" s="31"/>
      <c r="BZ133" s="31"/>
      <c r="CA133" s="31" t="s">
        <v>2674</v>
      </c>
      <c r="CB133" s="33"/>
      <c r="CC133" s="33"/>
      <c r="CD133" s="33"/>
      <c r="CE133" s="33"/>
      <c r="CF133" s="33" t="s">
        <v>50</v>
      </c>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c r="IV133" s="33"/>
      <c r="IW133" s="33"/>
      <c r="IX133" s="33"/>
      <c r="IY133" s="33"/>
      <c r="IZ133" s="33"/>
      <c r="JA133" s="33"/>
      <c r="JB133" s="33"/>
      <c r="JC133" s="33"/>
      <c r="JD133" s="33"/>
      <c r="JE133" s="33"/>
      <c r="JF133" s="33"/>
      <c r="JG133" s="33"/>
      <c r="JH133" s="33" t="s">
        <v>50</v>
      </c>
      <c r="JJ133" s="33">
        <v>361281</v>
      </c>
    </row>
    <row r="134" spans="5:270">
      <c r="E134" s="33" t="s">
        <v>124</v>
      </c>
      <c r="F134" s="79">
        <v>45145</v>
      </c>
      <c r="G134" s="33">
        <v>362144</v>
      </c>
      <c r="H134" s="33" t="s">
        <v>3668</v>
      </c>
      <c r="I134" s="33" t="s">
        <v>3654</v>
      </c>
      <c r="J134" s="33" t="s">
        <v>394</v>
      </c>
      <c r="BO134" s="1"/>
      <c r="BP134" s="1"/>
      <c r="BQ134" s="1"/>
      <c r="BR134" s="1"/>
      <c r="BS134" s="1"/>
      <c r="BT134" s="1"/>
      <c r="BU134" s="33"/>
      <c r="BV134" s="33"/>
      <c r="BW134" s="33"/>
      <c r="BX134" s="33" t="s">
        <v>394</v>
      </c>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c r="IV134" s="33"/>
      <c r="IW134" s="33"/>
      <c r="IX134" s="33"/>
      <c r="IY134" s="33"/>
      <c r="IZ134" s="33"/>
      <c r="JA134" s="33"/>
      <c r="JB134" s="33"/>
      <c r="JC134" s="33"/>
      <c r="JD134" s="33"/>
      <c r="JE134" s="33"/>
      <c r="JF134" s="33"/>
      <c r="JG134" s="33"/>
      <c r="JH134" s="33" t="s">
        <v>50</v>
      </c>
      <c r="JJ134" s="33">
        <v>362284</v>
      </c>
    </row>
    <row r="135" spans="5:270">
      <c r="E135" s="33" t="s">
        <v>3039</v>
      </c>
      <c r="F135" s="79">
        <v>45145</v>
      </c>
      <c r="G135" s="33">
        <v>361281</v>
      </c>
      <c r="H135" s="33" t="s">
        <v>3655</v>
      </c>
      <c r="I135" s="33" t="s">
        <v>1898</v>
      </c>
      <c r="J135" s="33" t="s">
        <v>394</v>
      </c>
      <c r="BO135" s="1"/>
      <c r="BP135" s="1"/>
      <c r="BQ135" s="1"/>
      <c r="BR135" s="1"/>
      <c r="BS135" s="1"/>
      <c r="BT135" s="1"/>
      <c r="BU135" s="33"/>
      <c r="BV135" s="33"/>
      <c r="BW135" s="33"/>
      <c r="BX135" s="33" t="s">
        <v>394</v>
      </c>
      <c r="BY135" s="33" t="s">
        <v>394</v>
      </c>
      <c r="BZ135" s="31" t="s">
        <v>1410</v>
      </c>
      <c r="CA135" s="31"/>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c r="IV135" s="33"/>
      <c r="IW135" s="33"/>
      <c r="IX135" s="33"/>
      <c r="IY135" s="33"/>
      <c r="IZ135" s="33"/>
      <c r="JA135" s="33"/>
      <c r="JB135" s="33"/>
      <c r="JC135" s="33"/>
      <c r="JD135" s="33"/>
      <c r="JE135" s="33"/>
      <c r="JF135" s="33"/>
      <c r="JG135" s="33"/>
      <c r="JH135" s="33" t="s">
        <v>50</v>
      </c>
      <c r="JJ135" s="33">
        <v>362367</v>
      </c>
    </row>
    <row r="136" spans="5:270">
      <c r="E136" s="33" t="s">
        <v>18</v>
      </c>
      <c r="F136" s="79">
        <v>45145</v>
      </c>
      <c r="G136" s="33">
        <v>362284</v>
      </c>
      <c r="H136" s="33" t="s">
        <v>3656</v>
      </c>
      <c r="I136" s="33" t="s">
        <v>232</v>
      </c>
      <c r="J136" s="33" t="s">
        <v>394</v>
      </c>
      <c r="BO136" s="1"/>
      <c r="BP136" s="1"/>
      <c r="BQ136" s="1"/>
      <c r="BR136" s="1"/>
      <c r="BS136" s="1"/>
      <c r="BT136" s="1"/>
      <c r="BU136" s="31"/>
      <c r="BV136" s="33"/>
      <c r="BW136" s="33"/>
      <c r="BX136" s="33" t="s">
        <v>2406</v>
      </c>
      <c r="BY136" s="33" t="s">
        <v>3662</v>
      </c>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c r="IV136" s="33"/>
      <c r="IW136" s="33"/>
      <c r="IX136" s="33"/>
      <c r="IY136" s="33"/>
      <c r="IZ136" s="33"/>
      <c r="JA136" s="33"/>
      <c r="JB136" s="33"/>
      <c r="JC136" s="33"/>
      <c r="JD136" s="33"/>
      <c r="JE136" s="33"/>
      <c r="JF136" s="33"/>
      <c r="JG136" s="33"/>
      <c r="JH136" s="33" t="s">
        <v>50</v>
      </c>
      <c r="JJ136" s="33">
        <v>362376</v>
      </c>
    </row>
    <row r="137" spans="5:270">
      <c r="E137" s="33" t="s">
        <v>3039</v>
      </c>
      <c r="F137" s="79">
        <v>45145</v>
      </c>
      <c r="G137" s="33">
        <v>362367</v>
      </c>
      <c r="H137" s="33" t="s">
        <v>3657</v>
      </c>
      <c r="I137" s="33" t="s">
        <v>778</v>
      </c>
      <c r="J137" s="33" t="s">
        <v>394</v>
      </c>
      <c r="BO137" s="1"/>
      <c r="BP137" s="1"/>
      <c r="BQ137" s="1"/>
      <c r="BR137" s="1"/>
      <c r="BS137" s="1"/>
      <c r="BT137" s="1"/>
      <c r="BU137" s="31"/>
      <c r="BV137" s="31"/>
      <c r="BW137" s="31"/>
      <c r="BX137" s="31" t="s">
        <v>2755</v>
      </c>
      <c r="BY137" s="33"/>
      <c r="BZ137" s="33"/>
      <c r="CA137" s="33"/>
      <c r="CB137" s="33"/>
      <c r="CC137" s="33"/>
      <c r="CD137" s="33" t="s">
        <v>3678</v>
      </c>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c r="IV137" s="33"/>
      <c r="IW137" s="33"/>
      <c r="IX137" s="33"/>
      <c r="IY137" s="33"/>
      <c r="IZ137" s="33"/>
      <c r="JA137" s="33"/>
      <c r="JB137" s="33"/>
      <c r="JC137" s="33"/>
      <c r="JD137" s="33"/>
      <c r="JE137" s="33"/>
      <c r="JF137" s="33"/>
      <c r="JG137" s="33"/>
      <c r="JH137" s="33" t="s">
        <v>50</v>
      </c>
      <c r="JJ137" s="33">
        <v>362164</v>
      </c>
    </row>
    <row r="138" spans="5:270">
      <c r="E138" s="33" t="s">
        <v>3039</v>
      </c>
      <c r="F138" s="79">
        <v>45145</v>
      </c>
      <c r="G138" s="33">
        <v>362376</v>
      </c>
      <c r="H138" s="33" t="s">
        <v>3443</v>
      </c>
      <c r="I138" s="33" t="s">
        <v>3654</v>
      </c>
      <c r="J138" s="33" t="s">
        <v>394</v>
      </c>
      <c r="BO138" s="1"/>
      <c r="BP138" s="1"/>
      <c r="BQ138" s="1"/>
      <c r="BR138" s="1"/>
      <c r="BS138" s="1"/>
      <c r="BT138" s="1"/>
      <c r="BU138" s="31"/>
      <c r="BV138" s="31"/>
      <c r="BW138" s="31"/>
      <c r="BX138" s="31" t="s">
        <v>2406</v>
      </c>
      <c r="BY138" s="33" t="s">
        <v>2062</v>
      </c>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c r="IV138" s="33"/>
      <c r="IW138" s="33"/>
      <c r="IX138" s="33"/>
      <c r="IY138" s="33"/>
      <c r="IZ138" s="33"/>
      <c r="JA138" s="33"/>
      <c r="JB138" s="33"/>
      <c r="JC138" s="33"/>
      <c r="JD138" s="33"/>
      <c r="JE138" s="33"/>
      <c r="JF138" s="33"/>
      <c r="JG138" s="33"/>
      <c r="JH138" s="33" t="s">
        <v>1549</v>
      </c>
      <c r="JI138" s="31" t="s">
        <v>3664</v>
      </c>
    </row>
    <row r="139" spans="5:270">
      <c r="E139" s="33" t="s">
        <v>3039</v>
      </c>
      <c r="F139" s="79">
        <v>45145</v>
      </c>
      <c r="G139" s="33">
        <v>362164</v>
      </c>
      <c r="H139" s="33" t="s">
        <v>2881</v>
      </c>
      <c r="I139" s="33" t="s">
        <v>3658</v>
      </c>
      <c r="J139" s="33" t="s">
        <v>394</v>
      </c>
      <c r="BO139" s="1"/>
      <c r="BP139" s="1"/>
      <c r="BQ139" s="1"/>
      <c r="BR139" s="1"/>
      <c r="BS139" s="1"/>
      <c r="BT139" s="1"/>
      <c r="BU139" s="213"/>
      <c r="BV139" s="31"/>
      <c r="BW139" s="31"/>
      <c r="BX139" s="31" t="s">
        <v>2406</v>
      </c>
      <c r="BY139" s="33" t="s">
        <v>2062</v>
      </c>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c r="IV139" s="33"/>
      <c r="IW139" s="33"/>
      <c r="IX139" s="33"/>
      <c r="IY139" s="33"/>
      <c r="IZ139" s="33"/>
      <c r="JA139" s="33"/>
      <c r="JB139" s="33"/>
      <c r="JC139" s="33"/>
      <c r="JD139" s="33"/>
      <c r="JE139" s="33"/>
      <c r="JF139" s="33"/>
      <c r="JG139" s="33"/>
      <c r="JH139" s="33" t="s">
        <v>1549</v>
      </c>
      <c r="JI139" s="31" t="s">
        <v>3665</v>
      </c>
    </row>
    <row r="140" spans="5:270">
      <c r="E140" s="33" t="s">
        <v>3039</v>
      </c>
      <c r="F140" s="79">
        <v>45146</v>
      </c>
      <c r="G140" s="33">
        <v>362920</v>
      </c>
      <c r="H140" s="33" t="s">
        <v>3660</v>
      </c>
      <c r="I140" s="33" t="s">
        <v>3661</v>
      </c>
      <c r="J140" s="33" t="s">
        <v>394</v>
      </c>
      <c r="BV140" s="33"/>
      <c r="BW140" s="33"/>
      <c r="BX140" s="33"/>
      <c r="BY140" s="33" t="s">
        <v>2062</v>
      </c>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c r="IV140" s="33"/>
      <c r="IW140" s="33"/>
      <c r="IX140" s="33"/>
      <c r="IY140" s="33"/>
      <c r="IZ140" s="33"/>
      <c r="JA140" s="33"/>
      <c r="JB140" s="33"/>
      <c r="JC140" s="33"/>
      <c r="JD140" s="33"/>
      <c r="JE140" s="33"/>
      <c r="JF140" s="33"/>
      <c r="JG140" s="33"/>
      <c r="JH140" s="33" t="s">
        <v>1549</v>
      </c>
      <c r="JI140" s="31" t="s">
        <v>3663</v>
      </c>
    </row>
    <row r="141" spans="5:270">
      <c r="E141" s="33" t="s">
        <v>3039</v>
      </c>
      <c r="F141" s="79">
        <v>45146</v>
      </c>
      <c r="G141" s="33">
        <v>367737</v>
      </c>
      <c r="H141" s="33" t="s">
        <v>3669</v>
      </c>
      <c r="I141" s="33" t="s">
        <v>778</v>
      </c>
      <c r="J141" s="33" t="s">
        <v>394</v>
      </c>
      <c r="BV141" s="1"/>
      <c r="BW141" s="1"/>
      <c r="BX141" s="1"/>
      <c r="BY141" s="33"/>
      <c r="BZ141" s="33"/>
      <c r="CA141" s="33" t="s">
        <v>394</v>
      </c>
      <c r="CB141" s="33" t="s">
        <v>394</v>
      </c>
      <c r="CC141" s="33"/>
      <c r="CD141" s="33" t="s">
        <v>50</v>
      </c>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c r="IV141" s="33"/>
      <c r="IW141" s="33"/>
      <c r="IX141" s="33"/>
      <c r="IY141" s="33"/>
      <c r="IZ141" s="33"/>
      <c r="JA141" s="33"/>
      <c r="JB141" s="33"/>
      <c r="JC141" s="33"/>
      <c r="JD141" s="33"/>
      <c r="JE141" s="33"/>
      <c r="JF141" s="33"/>
      <c r="JG141" s="33"/>
      <c r="JH141" s="33" t="s">
        <v>50</v>
      </c>
    </row>
    <row r="142" spans="5:270" ht="60">
      <c r="E142" s="33" t="s">
        <v>18</v>
      </c>
      <c r="F142" s="79">
        <v>45149</v>
      </c>
      <c r="G142" s="33">
        <v>363682</v>
      </c>
      <c r="H142" s="33" t="s">
        <v>3501</v>
      </c>
      <c r="I142" s="33" t="s">
        <v>3618</v>
      </c>
      <c r="J142" s="33" t="s">
        <v>394</v>
      </c>
      <c r="BV142" s="1"/>
      <c r="BW142" s="1"/>
      <c r="BX142" s="1"/>
      <c r="BY142" s="33"/>
      <c r="BZ142" s="33"/>
      <c r="CA142" s="33"/>
      <c r="CB142" s="34" t="s">
        <v>3671</v>
      </c>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34"/>
      <c r="EP142" s="34"/>
      <c r="EQ142" s="34"/>
      <c r="ER142" s="34"/>
      <c r="ES142" s="34"/>
      <c r="ET142" s="34"/>
      <c r="EU142" s="34"/>
      <c r="EV142" s="34"/>
      <c r="EW142" s="34"/>
      <c r="EX142" s="34"/>
      <c r="EY142" s="34"/>
      <c r="EZ142" s="34"/>
      <c r="FA142" s="34"/>
      <c r="FB142" s="34"/>
      <c r="FC142" s="34"/>
      <c r="FD142" s="34"/>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4"/>
      <c r="IU142" s="34"/>
      <c r="IV142" s="34"/>
      <c r="IW142" s="34"/>
      <c r="IX142" s="34"/>
      <c r="IY142" s="34"/>
      <c r="IZ142" s="34"/>
      <c r="JA142" s="34"/>
      <c r="JB142" s="34"/>
      <c r="JC142" s="34"/>
      <c r="JD142" s="34"/>
      <c r="JE142" s="34"/>
      <c r="JF142" s="34"/>
      <c r="JG142" s="34"/>
      <c r="JH142" s="33" t="s">
        <v>50</v>
      </c>
    </row>
    <row r="143" spans="5:270">
      <c r="E143" s="33" t="s">
        <v>18</v>
      </c>
      <c r="F143" s="79">
        <v>45150</v>
      </c>
      <c r="G143" s="33">
        <v>364113</v>
      </c>
      <c r="H143" s="33" t="s">
        <v>3673</v>
      </c>
      <c r="I143" s="33" t="s">
        <v>3674</v>
      </c>
      <c r="J143" s="33" t="s">
        <v>394</v>
      </c>
      <c r="BV143" s="1"/>
      <c r="BW143" s="1"/>
      <c r="BX143" s="1"/>
      <c r="BY143" s="33"/>
      <c r="BZ143" s="33"/>
      <c r="CA143" s="33"/>
      <c r="CB143" s="33"/>
      <c r="CC143" s="33" t="s">
        <v>394</v>
      </c>
      <c r="CD143" s="33" t="s">
        <v>50</v>
      </c>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c r="IV143" s="33"/>
      <c r="IW143" s="33"/>
      <c r="IX143" s="33"/>
      <c r="IY143" s="33"/>
      <c r="IZ143" s="33"/>
      <c r="JA143" s="33"/>
      <c r="JB143" s="33"/>
      <c r="JC143" s="33"/>
      <c r="JD143" s="33"/>
      <c r="JE143" s="33"/>
      <c r="JF143" s="33"/>
      <c r="JG143" s="33"/>
      <c r="JH143" s="33" t="s">
        <v>50</v>
      </c>
    </row>
    <row r="144" spans="5:270">
      <c r="E144" s="33" t="s">
        <v>3039</v>
      </c>
      <c r="F144" s="79">
        <v>45150</v>
      </c>
      <c r="G144" s="33">
        <v>364269</v>
      </c>
      <c r="H144" s="33" t="s">
        <v>3675</v>
      </c>
      <c r="I144" s="33" t="s">
        <v>3618</v>
      </c>
      <c r="J144" s="33" t="s">
        <v>394</v>
      </c>
      <c r="BV144" s="1"/>
      <c r="BW144" s="1"/>
      <c r="BX144" s="1"/>
      <c r="BY144" s="33"/>
      <c r="BZ144" s="33"/>
      <c r="CA144" s="33"/>
      <c r="CB144" s="33"/>
      <c r="CC144" s="33" t="s">
        <v>394</v>
      </c>
      <c r="CD144" s="33" t="s">
        <v>2501</v>
      </c>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c r="IV144" s="33"/>
      <c r="IW144" s="33"/>
      <c r="IX144" s="33"/>
      <c r="IY144" s="33"/>
      <c r="IZ144" s="33"/>
      <c r="JA144" s="33"/>
      <c r="JB144" s="33"/>
      <c r="JC144" s="33"/>
      <c r="JD144" s="33"/>
      <c r="JE144" s="33"/>
      <c r="JF144" s="33"/>
      <c r="JG144" s="33"/>
      <c r="JH144" s="33" t="s">
        <v>50</v>
      </c>
    </row>
    <row r="145" spans="5:270">
      <c r="E145" s="33" t="s">
        <v>18</v>
      </c>
      <c r="F145" s="79">
        <v>45150</v>
      </c>
      <c r="G145" s="33">
        <v>364326</v>
      </c>
      <c r="H145" s="33" t="s">
        <v>3558</v>
      </c>
      <c r="I145" s="33" t="s">
        <v>778</v>
      </c>
      <c r="J145" s="33" t="s">
        <v>394</v>
      </c>
      <c r="BV145" s="1"/>
      <c r="BW145" s="1"/>
      <c r="BX145" s="1"/>
      <c r="BY145" s="33"/>
      <c r="BZ145" s="33"/>
      <c r="CA145" s="33"/>
      <c r="CB145" s="33"/>
      <c r="CC145" s="33" t="s">
        <v>394</v>
      </c>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c r="IV145" s="33"/>
      <c r="IW145" s="33"/>
      <c r="IX145" s="33"/>
      <c r="IY145" s="33"/>
      <c r="IZ145" s="33"/>
      <c r="JA145" s="33"/>
      <c r="JB145" s="33"/>
      <c r="JC145" s="33"/>
      <c r="JD145" s="33"/>
      <c r="JE145" s="33"/>
      <c r="JF145" s="33"/>
      <c r="JG145" s="33"/>
      <c r="JH145" s="33" t="s">
        <v>50</v>
      </c>
    </row>
    <row r="146" spans="5:270">
      <c r="E146" s="33" t="s">
        <v>18</v>
      </c>
      <c r="F146" s="79">
        <v>45152</v>
      </c>
      <c r="G146" s="33">
        <v>364638</v>
      </c>
      <c r="H146" s="33" t="s">
        <v>3669</v>
      </c>
      <c r="I146" s="33" t="s">
        <v>3677</v>
      </c>
      <c r="J146" s="33" t="s">
        <v>394</v>
      </c>
      <c r="BV146" s="1"/>
      <c r="BW146" s="1"/>
      <c r="BX146" s="1"/>
      <c r="BY146" s="33"/>
      <c r="BZ146" s="33"/>
      <c r="CA146" s="33"/>
      <c r="CB146" s="33"/>
      <c r="CC146" s="33"/>
      <c r="CD146" s="33" t="s">
        <v>394</v>
      </c>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c r="IV146" s="33"/>
      <c r="IW146" s="33"/>
      <c r="IX146" s="33"/>
      <c r="IY146" s="33"/>
      <c r="IZ146" s="33"/>
      <c r="JA146" s="33"/>
      <c r="JB146" s="33"/>
      <c r="JC146" s="33"/>
      <c r="JD146" s="33"/>
      <c r="JE146" s="33"/>
      <c r="JF146" s="33"/>
      <c r="JG146" s="33"/>
      <c r="JH146" s="33" t="s">
        <v>50</v>
      </c>
    </row>
    <row r="147" spans="5:270">
      <c r="E147" s="33" t="s">
        <v>524</v>
      </c>
      <c r="F147" s="79">
        <v>45152</v>
      </c>
      <c r="G147" s="33">
        <v>364992</v>
      </c>
      <c r="H147" s="33" t="s">
        <v>3679</v>
      </c>
      <c r="I147" s="33" t="s">
        <v>2756</v>
      </c>
      <c r="J147" s="33" t="s">
        <v>394</v>
      </c>
      <c r="BV147" s="1"/>
      <c r="BW147" s="1"/>
      <c r="BX147" s="1"/>
      <c r="BY147" s="31"/>
      <c r="BZ147" s="31"/>
      <c r="CA147" s="31"/>
      <c r="CB147" s="33"/>
      <c r="CC147" s="33"/>
      <c r="CD147" s="33" t="s">
        <v>1410</v>
      </c>
      <c r="CE147" s="33"/>
      <c r="CF147" s="33" t="s">
        <v>394</v>
      </c>
      <c r="CG147" s="33" t="s">
        <v>394</v>
      </c>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c r="IV147" s="33"/>
      <c r="IW147" s="33"/>
      <c r="IX147" s="33"/>
      <c r="IY147" s="33"/>
      <c r="IZ147" s="33"/>
      <c r="JA147" s="33"/>
      <c r="JB147" s="33"/>
      <c r="JC147" s="33"/>
      <c r="JD147" s="33"/>
      <c r="JE147" s="33"/>
      <c r="JF147" s="33"/>
      <c r="JG147" s="33"/>
      <c r="JH147" s="33" t="s">
        <v>50</v>
      </c>
      <c r="JJ147" s="33"/>
    </row>
    <row r="148" spans="5:270">
      <c r="E148" s="33" t="s">
        <v>18</v>
      </c>
      <c r="F148" s="79">
        <v>45152</v>
      </c>
      <c r="G148" s="33">
        <v>364897</v>
      </c>
      <c r="H148" s="33" t="s">
        <v>3642</v>
      </c>
      <c r="I148" s="33" t="s">
        <v>1944</v>
      </c>
      <c r="J148" s="33" t="s">
        <v>394</v>
      </c>
      <c r="BV148" s="1"/>
      <c r="BW148" s="1"/>
      <c r="BX148" s="1"/>
      <c r="BY148" s="33"/>
      <c r="BZ148" s="33"/>
      <c r="CA148" s="33"/>
      <c r="CB148" s="33"/>
      <c r="CC148" s="33"/>
      <c r="CD148" s="33" t="s">
        <v>394</v>
      </c>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c r="IV148" s="33"/>
      <c r="IW148" s="33"/>
      <c r="IX148" s="33"/>
      <c r="IY148" s="33"/>
      <c r="IZ148" s="33"/>
      <c r="JA148" s="33"/>
      <c r="JB148" s="33"/>
      <c r="JC148" s="33"/>
      <c r="JD148" s="33"/>
      <c r="JE148" s="33"/>
      <c r="JF148" s="33"/>
      <c r="JG148" s="33"/>
      <c r="JH148" s="33" t="s">
        <v>50</v>
      </c>
      <c r="JJ148" s="33"/>
    </row>
    <row r="149" spans="5:270">
      <c r="E149" s="33" t="s">
        <v>524</v>
      </c>
      <c r="F149" s="79">
        <v>45154</v>
      </c>
      <c r="G149" s="33">
        <v>365390</v>
      </c>
      <c r="H149" s="33" t="s">
        <v>3175</v>
      </c>
      <c r="I149" s="33" t="s">
        <v>778</v>
      </c>
      <c r="J149" s="33" t="s">
        <v>394</v>
      </c>
      <c r="BV149" s="1"/>
      <c r="BW149" s="1"/>
      <c r="BX149" s="1"/>
      <c r="BY149" s="33"/>
      <c r="BZ149" s="33"/>
      <c r="CA149" s="33"/>
      <c r="CB149" s="33"/>
      <c r="CC149" s="33"/>
      <c r="CD149" s="33"/>
      <c r="CE149" s="33" t="s">
        <v>3549</v>
      </c>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c r="IV149" s="33"/>
      <c r="IW149" s="33"/>
      <c r="IX149" s="33"/>
      <c r="IY149" s="33"/>
      <c r="IZ149" s="33"/>
      <c r="JA149" s="33"/>
      <c r="JB149" s="33"/>
      <c r="JC149" s="33"/>
      <c r="JD149" s="33"/>
      <c r="JE149" s="33"/>
      <c r="JF149" s="33"/>
      <c r="JG149" s="33"/>
      <c r="JH149" s="33" t="s">
        <v>50</v>
      </c>
      <c r="JJ149" s="33"/>
    </row>
    <row r="150" spans="5:270">
      <c r="E150" s="33" t="s">
        <v>18</v>
      </c>
      <c r="F150" s="79">
        <v>45154</v>
      </c>
      <c r="G150" s="33">
        <v>365568</v>
      </c>
      <c r="H150" s="33" t="s">
        <v>3681</v>
      </c>
      <c r="I150" s="33" t="s">
        <v>3682</v>
      </c>
      <c r="J150" s="33" t="s">
        <v>394</v>
      </c>
      <c r="BV150" s="1"/>
      <c r="BW150" s="1"/>
      <c r="BX150" s="1"/>
      <c r="BY150" s="33"/>
      <c r="BZ150" s="33"/>
      <c r="CA150" s="33"/>
      <c r="CB150" s="33"/>
      <c r="CC150" s="33"/>
      <c r="CD150" s="33"/>
      <c r="CE150" s="33" t="s">
        <v>2674</v>
      </c>
      <c r="CF150" s="33" t="s">
        <v>2442</v>
      </c>
      <c r="CG150" s="33" t="s">
        <v>2062</v>
      </c>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c r="IV150" s="33"/>
      <c r="IW150" s="33"/>
      <c r="IX150" s="33"/>
      <c r="IY150" s="33"/>
      <c r="IZ150" s="33"/>
      <c r="JA150" s="33"/>
      <c r="JB150" s="33"/>
      <c r="JC150" s="33"/>
      <c r="JD150" s="33"/>
      <c r="JE150" s="33"/>
      <c r="JF150" s="33"/>
      <c r="JG150" s="33"/>
      <c r="JH150" s="33" t="s">
        <v>50</v>
      </c>
      <c r="JJ150" s="33"/>
    </row>
    <row r="151" spans="5:270">
      <c r="E151" s="33" t="s">
        <v>18</v>
      </c>
      <c r="F151" s="79">
        <v>45154</v>
      </c>
      <c r="G151" s="33">
        <v>365100</v>
      </c>
      <c r="H151" s="33" t="s">
        <v>3683</v>
      </c>
      <c r="I151" s="33" t="s">
        <v>232</v>
      </c>
      <c r="J151" s="33" t="s">
        <v>394</v>
      </c>
      <c r="BV151" s="1"/>
      <c r="BW151" s="1"/>
      <c r="BX151" s="1"/>
      <c r="BY151" s="33"/>
      <c r="BZ151" s="33"/>
      <c r="CA151" s="33"/>
      <c r="CB151" s="33"/>
      <c r="CC151" s="33"/>
      <c r="CD151" s="33"/>
      <c r="CE151" s="33" t="s">
        <v>394</v>
      </c>
      <c r="CF151" s="33" t="s">
        <v>2246</v>
      </c>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c r="IV151" s="33"/>
      <c r="IW151" s="33"/>
      <c r="IX151" s="33"/>
      <c r="IY151" s="33"/>
      <c r="IZ151" s="33"/>
      <c r="JA151" s="33"/>
      <c r="JB151" s="33"/>
      <c r="JC151" s="33"/>
      <c r="JD151" s="33"/>
      <c r="JE151" s="33"/>
      <c r="JF151" s="33"/>
      <c r="JG151" s="33"/>
      <c r="JH151" s="33" t="s">
        <v>50</v>
      </c>
    </row>
    <row r="152" spans="5:270">
      <c r="E152" s="33" t="s">
        <v>18</v>
      </c>
      <c r="F152" s="79">
        <v>45155</v>
      </c>
      <c r="G152" s="33">
        <v>366044</v>
      </c>
      <c r="H152" s="33" t="s">
        <v>3705</v>
      </c>
      <c r="I152" s="33" t="s">
        <v>778</v>
      </c>
      <c r="J152" s="33" t="s">
        <v>394</v>
      </c>
      <c r="BV152" s="1"/>
      <c r="BW152" s="1"/>
      <c r="BX152" s="1"/>
      <c r="BY152" s="1"/>
      <c r="BZ152" s="1"/>
      <c r="CA152" s="1"/>
      <c r="CB152" s="33"/>
      <c r="CC152" s="33"/>
      <c r="CD152" s="33"/>
      <c r="CE152" s="33"/>
      <c r="CF152" s="33" t="s">
        <v>394</v>
      </c>
      <c r="CG152" s="33" t="s">
        <v>394</v>
      </c>
      <c r="CH152" s="33"/>
      <c r="CI152" s="33"/>
      <c r="CJ152" s="33" t="s">
        <v>2062</v>
      </c>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c r="IV152" s="33"/>
      <c r="IW152" s="33"/>
      <c r="IX152" s="33"/>
      <c r="IY152" s="33"/>
      <c r="IZ152" s="33"/>
      <c r="JA152" s="33"/>
      <c r="JB152" s="33"/>
      <c r="JC152" s="33"/>
      <c r="JD152" s="33"/>
      <c r="JE152" s="33"/>
      <c r="JF152" s="33"/>
      <c r="JG152" s="33"/>
      <c r="JH152" s="33" t="s">
        <v>50</v>
      </c>
      <c r="JJ152" s="33"/>
    </row>
    <row r="153" spans="5:270">
      <c r="E153" s="33" t="s">
        <v>18</v>
      </c>
      <c r="F153" s="79">
        <v>45155</v>
      </c>
      <c r="G153" s="33">
        <v>366011</v>
      </c>
      <c r="H153" s="33" t="s">
        <v>3115</v>
      </c>
      <c r="I153" s="33" t="s">
        <v>232</v>
      </c>
      <c r="J153" s="33" t="s">
        <v>394</v>
      </c>
      <c r="BV153" s="1"/>
      <c r="BW153" s="1"/>
      <c r="BX153" s="1"/>
      <c r="BY153" s="1"/>
      <c r="BZ153" s="1"/>
      <c r="CA153" s="1"/>
      <c r="CB153" s="33"/>
      <c r="CC153" s="33"/>
      <c r="CD153" s="33"/>
      <c r="CE153" s="33"/>
      <c r="CF153" s="33" t="s">
        <v>394</v>
      </c>
      <c r="CG153" s="33"/>
      <c r="CH153" s="33"/>
      <c r="CI153" s="33" t="s">
        <v>2406</v>
      </c>
      <c r="CJ153" s="33" t="s">
        <v>2062</v>
      </c>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c r="IV153" s="33"/>
      <c r="IW153" s="33"/>
      <c r="IX153" s="33"/>
      <c r="IY153" s="33"/>
      <c r="IZ153" s="33"/>
      <c r="JA153" s="33"/>
      <c r="JB153" s="33"/>
      <c r="JC153" s="33"/>
      <c r="JD153" s="33"/>
      <c r="JE153" s="33"/>
      <c r="JF153" s="33"/>
      <c r="JG153" s="33"/>
      <c r="JH153" s="33" t="s">
        <v>50</v>
      </c>
      <c r="JJ153" s="33"/>
    </row>
    <row r="154" spans="5:270">
      <c r="E154" s="33" t="s">
        <v>18</v>
      </c>
      <c r="F154" s="79">
        <v>45155</v>
      </c>
      <c r="G154" s="33">
        <v>366119</v>
      </c>
      <c r="H154" s="33" t="s">
        <v>3603</v>
      </c>
      <c r="I154" s="33" t="s">
        <v>778</v>
      </c>
      <c r="J154" s="33" t="s">
        <v>394</v>
      </c>
      <c r="BV154" s="1"/>
      <c r="BW154" s="1"/>
      <c r="BX154" s="1"/>
      <c r="BY154" s="1"/>
      <c r="BZ154" s="1"/>
      <c r="CA154" s="1"/>
      <c r="CB154" s="31"/>
      <c r="CC154" s="31"/>
      <c r="CD154" s="31"/>
      <c r="CE154" s="33"/>
      <c r="CF154" s="33" t="s">
        <v>2755</v>
      </c>
      <c r="CG154" s="33" t="s">
        <v>1410</v>
      </c>
      <c r="CH154" s="33"/>
      <c r="CI154" s="33" t="s">
        <v>1466</v>
      </c>
      <c r="CJ154" s="33" t="s">
        <v>2062</v>
      </c>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c r="IV154" s="33"/>
      <c r="IW154" s="33"/>
      <c r="IX154" s="33"/>
      <c r="IY154" s="33"/>
      <c r="IZ154" s="33"/>
      <c r="JA154" s="33"/>
      <c r="JB154" s="33"/>
      <c r="JC154" s="33"/>
      <c r="JD154" s="33"/>
      <c r="JE154" s="33"/>
      <c r="JF154" s="33"/>
      <c r="JG154" s="33"/>
      <c r="JH154" s="33" t="s">
        <v>50</v>
      </c>
      <c r="JJ154" s="33"/>
    </row>
    <row r="155" spans="5:270" ht="30">
      <c r="E155" s="33" t="s">
        <v>3039</v>
      </c>
      <c r="F155" s="79">
        <v>45156</v>
      </c>
      <c r="G155" s="33">
        <v>366143</v>
      </c>
      <c r="H155" s="33" t="s">
        <v>3101</v>
      </c>
      <c r="I155" s="33" t="s">
        <v>3707</v>
      </c>
      <c r="J155" s="33" t="s">
        <v>394</v>
      </c>
      <c r="BV155" s="1"/>
      <c r="BW155" s="1"/>
      <c r="BX155" s="1"/>
      <c r="BY155" s="1"/>
      <c r="BZ155" s="1"/>
      <c r="CA155" s="1"/>
      <c r="CB155" s="31"/>
      <c r="CC155" s="31"/>
      <c r="CD155" s="31"/>
      <c r="CE155" s="33"/>
      <c r="CF155" s="33"/>
      <c r="CG155" s="34" t="s">
        <v>3708</v>
      </c>
      <c r="CH155" s="34"/>
      <c r="CI155" s="34"/>
      <c r="CJ155" s="34" t="s">
        <v>3727</v>
      </c>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34"/>
      <c r="EP155" s="34"/>
      <c r="EQ155" s="34"/>
      <c r="ER155" s="34"/>
      <c r="ES155" s="34"/>
      <c r="ET155" s="34"/>
      <c r="EU155" s="34"/>
      <c r="EV155" s="34"/>
      <c r="EW155" s="34"/>
      <c r="EX155" s="34"/>
      <c r="EY155" s="34"/>
      <c r="EZ155" s="34"/>
      <c r="FA155" s="34"/>
      <c r="FB155" s="34"/>
      <c r="FC155" s="34"/>
      <c r="FD155" s="34"/>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4"/>
      <c r="IU155" s="34"/>
      <c r="IV155" s="34"/>
      <c r="IW155" s="34"/>
      <c r="IX155" s="34"/>
      <c r="IY155" s="34"/>
      <c r="IZ155" s="34"/>
      <c r="JA155" s="34"/>
      <c r="JB155" s="34"/>
      <c r="JC155" s="34"/>
      <c r="JD155" s="34"/>
      <c r="JE155" s="34"/>
      <c r="JF155" s="34"/>
      <c r="JG155" s="34"/>
      <c r="JH155" s="33" t="s">
        <v>50</v>
      </c>
      <c r="JJ155" s="33"/>
    </row>
    <row r="156" spans="5:270">
      <c r="E156" s="33" t="s">
        <v>3039</v>
      </c>
      <c r="F156" s="79">
        <v>45157</v>
      </c>
      <c r="G156" s="33">
        <v>366471</v>
      </c>
      <c r="H156" s="33" t="s">
        <v>1202</v>
      </c>
      <c r="I156" s="33" t="s">
        <v>440</v>
      </c>
      <c r="J156" s="33" t="s">
        <v>394</v>
      </c>
      <c r="BV156" s="1"/>
      <c r="BW156" s="1"/>
      <c r="BX156" s="1"/>
      <c r="BY156" s="1"/>
      <c r="BZ156" s="1"/>
      <c r="CA156" s="1"/>
      <c r="CB156" s="31"/>
      <c r="CC156" s="31"/>
      <c r="CD156" s="219"/>
      <c r="CE156" s="33"/>
      <c r="CF156" s="33"/>
      <c r="CG156" s="33"/>
      <c r="CH156" s="33" t="s">
        <v>2755</v>
      </c>
      <c r="CI156" s="33" t="s">
        <v>1410</v>
      </c>
      <c r="CJ156" s="33" t="s">
        <v>3729</v>
      </c>
      <c r="CK156" s="33" t="s">
        <v>1466</v>
      </c>
      <c r="CL156" s="31" t="s">
        <v>400</v>
      </c>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c r="IV156" s="33"/>
      <c r="IW156" s="33"/>
      <c r="IX156" s="33"/>
      <c r="IY156" s="33"/>
      <c r="IZ156" s="33"/>
      <c r="JA156" s="33"/>
      <c r="JB156" s="33"/>
      <c r="JC156" s="33"/>
      <c r="JD156" s="33"/>
      <c r="JE156" s="33"/>
      <c r="JF156" s="33"/>
      <c r="JG156" s="33"/>
      <c r="JH156" s="33" t="s">
        <v>50</v>
      </c>
      <c r="JJ156" s="33"/>
    </row>
    <row r="157" spans="5:270">
      <c r="E157" s="33" t="s">
        <v>18</v>
      </c>
      <c r="F157" s="79">
        <v>45159</v>
      </c>
      <c r="G157" s="33">
        <v>367276</v>
      </c>
      <c r="H157" s="33" t="s">
        <v>3717</v>
      </c>
      <c r="I157" s="33" t="s">
        <v>778</v>
      </c>
      <c r="J157" s="33" t="s">
        <v>394</v>
      </c>
      <c r="BV157" s="1"/>
      <c r="BW157" s="1"/>
      <c r="BX157" s="1"/>
      <c r="BY157" s="1"/>
      <c r="BZ157" s="1"/>
      <c r="CA157" s="1"/>
      <c r="CB157" s="1"/>
      <c r="CC157" s="1"/>
      <c r="CD157" s="213"/>
      <c r="CE157" s="33"/>
      <c r="CF157" s="33"/>
      <c r="CG157" s="33"/>
      <c r="CH157" s="33"/>
      <c r="CI157" s="33" t="s">
        <v>2645</v>
      </c>
      <c r="CJ157" s="33" t="s">
        <v>1410</v>
      </c>
      <c r="CK157" s="33" t="s">
        <v>394</v>
      </c>
      <c r="CL157" s="33"/>
      <c r="CM157" s="33" t="s">
        <v>394</v>
      </c>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c r="IV157" s="33"/>
      <c r="IW157" s="33"/>
      <c r="IX157" s="33"/>
      <c r="IY157" s="33"/>
      <c r="IZ157" s="33"/>
      <c r="JA157" s="33"/>
      <c r="JB157" s="33"/>
      <c r="JC157" s="33"/>
      <c r="JD157" s="33"/>
      <c r="JE157" s="33"/>
      <c r="JF157" s="33"/>
      <c r="JG157" s="33"/>
      <c r="JH157" s="33" t="s">
        <v>50</v>
      </c>
      <c r="JJ157" s="33"/>
    </row>
    <row r="158" spans="5:270">
      <c r="E158" s="111" t="s">
        <v>3039</v>
      </c>
      <c r="F158" s="157">
        <v>45159</v>
      </c>
      <c r="G158" s="111">
        <v>367072</v>
      </c>
      <c r="H158" s="111" t="s">
        <v>3718</v>
      </c>
      <c r="I158" s="111" t="s">
        <v>778</v>
      </c>
      <c r="J158" s="111" t="s">
        <v>394</v>
      </c>
      <c r="CE158" s="31"/>
      <c r="CF158" s="31"/>
      <c r="CG158" s="31"/>
      <c r="CH158" s="33"/>
      <c r="CI158" s="33" t="s">
        <v>3719</v>
      </c>
      <c r="CJ158" s="33"/>
      <c r="CK158" s="33"/>
      <c r="CL158" s="33" t="s">
        <v>1466</v>
      </c>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c r="IV158" s="33"/>
      <c r="IW158" s="33"/>
      <c r="IX158" s="33"/>
      <c r="IY158" s="33"/>
      <c r="IZ158" s="33"/>
      <c r="JA158" s="33"/>
      <c r="JB158" s="33"/>
      <c r="JC158" s="33"/>
      <c r="JD158" s="33"/>
      <c r="JE158" s="33"/>
      <c r="JF158" s="33"/>
      <c r="JG158" s="33"/>
      <c r="JH158" s="33" t="s">
        <v>50</v>
      </c>
    </row>
    <row r="159" spans="5:270">
      <c r="E159" s="33" t="s">
        <v>18</v>
      </c>
      <c r="F159" s="79">
        <v>45160</v>
      </c>
      <c r="G159" s="33">
        <v>367745</v>
      </c>
      <c r="H159" s="33" t="s">
        <v>3725</v>
      </c>
      <c r="I159" s="33" t="s">
        <v>3726</v>
      </c>
      <c r="J159" s="33" t="s">
        <v>394</v>
      </c>
      <c r="CE159" s="33"/>
      <c r="CF159" s="33"/>
      <c r="CG159" s="33"/>
      <c r="CH159" s="33"/>
      <c r="CI159" s="33"/>
      <c r="CJ159" s="33" t="s">
        <v>394</v>
      </c>
      <c r="CK159" s="33" t="s">
        <v>2246</v>
      </c>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c r="IV159" s="33"/>
      <c r="IW159" s="33"/>
      <c r="IX159" s="33"/>
      <c r="IY159" s="33"/>
      <c r="IZ159" s="33"/>
      <c r="JA159" s="33"/>
      <c r="JB159" s="33"/>
      <c r="JC159" s="33"/>
      <c r="JD159" s="33"/>
      <c r="JE159" s="33"/>
      <c r="JF159" s="33"/>
      <c r="JG159" s="33"/>
      <c r="JH159" s="33" t="s">
        <v>50</v>
      </c>
    </row>
    <row r="160" spans="5:270">
      <c r="E160" s="33" t="s">
        <v>18</v>
      </c>
      <c r="F160" s="79">
        <v>45160</v>
      </c>
      <c r="G160" s="33">
        <v>367858</v>
      </c>
      <c r="H160" s="33" t="s">
        <v>3728</v>
      </c>
      <c r="I160" s="33" t="s">
        <v>778</v>
      </c>
      <c r="J160" s="33" t="s">
        <v>394</v>
      </c>
      <c r="CE160" s="33"/>
      <c r="CF160" s="33"/>
      <c r="CG160" s="33"/>
      <c r="CH160" s="33"/>
      <c r="CI160" s="33"/>
      <c r="CJ160" s="33" t="s">
        <v>394</v>
      </c>
      <c r="CK160" s="33" t="s">
        <v>50</v>
      </c>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c r="IV160" s="33"/>
      <c r="IW160" s="33"/>
      <c r="IX160" s="33"/>
      <c r="IY160" s="33"/>
      <c r="IZ160" s="33"/>
      <c r="JA160" s="33"/>
      <c r="JB160" s="33"/>
      <c r="JC160" s="33"/>
      <c r="JD160" s="33"/>
      <c r="JE160" s="33"/>
      <c r="JF160" s="33"/>
      <c r="JG160" s="33"/>
      <c r="JH160" s="33" t="s">
        <v>50</v>
      </c>
    </row>
    <row r="161" spans="5:270">
      <c r="E161" s="33" t="s">
        <v>18</v>
      </c>
      <c r="F161" s="79">
        <v>45162</v>
      </c>
      <c r="G161" s="33">
        <v>367813</v>
      </c>
      <c r="H161" s="33" t="s">
        <v>3732</v>
      </c>
      <c r="I161" s="33" t="s">
        <v>778</v>
      </c>
      <c r="J161" s="33" t="s">
        <v>394</v>
      </c>
      <c r="CE161" s="1"/>
      <c r="CF161" s="1"/>
      <c r="CG161" s="1"/>
      <c r="CH161" s="33"/>
      <c r="CI161" s="33"/>
      <c r="CJ161" s="33"/>
      <c r="CK161" s="33"/>
      <c r="CL161" s="33" t="s">
        <v>394</v>
      </c>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c r="IV161" s="33"/>
      <c r="IW161" s="33"/>
      <c r="IX161" s="33"/>
      <c r="IY161" s="33"/>
      <c r="IZ161" s="33"/>
      <c r="JA161" s="33"/>
      <c r="JB161" s="33"/>
      <c r="JC161" s="33"/>
      <c r="JD161" s="33"/>
      <c r="JE161" s="33"/>
      <c r="JF161" s="33"/>
      <c r="JG161" s="33"/>
      <c r="JH161" s="33" t="s">
        <v>50</v>
      </c>
    </row>
    <row r="162" spans="5:270">
      <c r="E162" s="33" t="s">
        <v>124</v>
      </c>
      <c r="F162" s="79">
        <v>45162</v>
      </c>
      <c r="G162" s="33">
        <v>368227</v>
      </c>
      <c r="H162" s="33" t="s">
        <v>3736</v>
      </c>
      <c r="I162" s="33" t="s">
        <v>3733</v>
      </c>
      <c r="J162" s="33" t="s">
        <v>394</v>
      </c>
      <c r="CE162" s="1"/>
      <c r="CF162" s="1"/>
      <c r="CG162" s="1"/>
      <c r="CH162" s="33"/>
      <c r="CI162" s="33"/>
      <c r="CJ162" s="33"/>
      <c r="CK162" s="33"/>
      <c r="CL162" s="33" t="s">
        <v>394</v>
      </c>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c r="IV162" s="33"/>
      <c r="IW162" s="33"/>
      <c r="IX162" s="33"/>
      <c r="IY162" s="33"/>
      <c r="IZ162" s="33"/>
      <c r="JA162" s="33"/>
      <c r="JB162" s="33"/>
      <c r="JC162" s="33"/>
      <c r="JD162" s="33"/>
      <c r="JE162" s="33"/>
      <c r="JF162" s="33"/>
      <c r="JG162" s="33"/>
      <c r="JH162" s="33" t="s">
        <v>50</v>
      </c>
    </row>
    <row r="163" spans="5:270">
      <c r="E163" s="33" t="s">
        <v>18</v>
      </c>
      <c r="F163" s="79">
        <v>45163</v>
      </c>
      <c r="G163" s="33">
        <v>368722</v>
      </c>
      <c r="H163" s="33" t="s">
        <v>3735</v>
      </c>
      <c r="I163" s="33" t="s">
        <v>2911</v>
      </c>
      <c r="J163" s="33" t="s">
        <v>394</v>
      </c>
      <c r="CE163" s="1"/>
      <c r="CF163" s="1"/>
      <c r="CG163" s="1"/>
      <c r="CH163" s="33"/>
      <c r="CI163" s="33"/>
      <c r="CJ163" s="33"/>
      <c r="CK163" s="33"/>
      <c r="CL163" s="33"/>
      <c r="CM163" s="33" t="s">
        <v>1466</v>
      </c>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c r="IV163" s="33"/>
      <c r="IW163" s="33"/>
      <c r="IX163" s="33"/>
      <c r="IY163" s="33"/>
      <c r="IZ163" s="33"/>
      <c r="JA163" s="33"/>
      <c r="JB163" s="33"/>
      <c r="JC163" s="33"/>
      <c r="JD163" s="33"/>
      <c r="JE163" s="33"/>
      <c r="JF163" s="33"/>
      <c r="JG163" s="33"/>
      <c r="JH163" s="33" t="s">
        <v>50</v>
      </c>
    </row>
    <row r="164" spans="5:270">
      <c r="E164" s="33" t="s">
        <v>3039</v>
      </c>
      <c r="F164" s="79">
        <v>45166</v>
      </c>
      <c r="G164" s="33">
        <v>369196</v>
      </c>
      <c r="H164" s="33" t="s">
        <v>3739</v>
      </c>
      <c r="I164" s="33" t="s">
        <v>3740</v>
      </c>
      <c r="J164" s="33" t="s">
        <v>394</v>
      </c>
      <c r="CE164" s="1"/>
      <c r="CF164" s="1"/>
      <c r="CG164" s="1"/>
      <c r="CH164" s="33"/>
      <c r="CI164" s="33"/>
      <c r="CJ164" s="33"/>
      <c r="CK164" s="33"/>
      <c r="CL164" s="33"/>
      <c r="CM164" s="33"/>
      <c r="CN164" s="33"/>
      <c r="CO164" s="33" t="s">
        <v>394</v>
      </c>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c r="IV164" s="33"/>
      <c r="IW164" s="33"/>
      <c r="IX164" s="33"/>
      <c r="IY164" s="33"/>
      <c r="IZ164" s="33"/>
      <c r="JA164" s="33"/>
      <c r="JB164" s="33"/>
      <c r="JC164" s="33"/>
      <c r="JD164" s="33"/>
      <c r="JE164" s="33"/>
      <c r="JF164" s="33"/>
      <c r="JG164" s="33"/>
      <c r="JH164" s="33" t="s">
        <v>50</v>
      </c>
    </row>
    <row r="165" spans="5:270">
      <c r="E165" s="33" t="s">
        <v>524</v>
      </c>
      <c r="F165" s="79">
        <v>45166</v>
      </c>
      <c r="G165" s="33">
        <v>369722</v>
      </c>
      <c r="H165" s="33" t="s">
        <v>3741</v>
      </c>
      <c r="I165" s="33" t="s">
        <v>1645</v>
      </c>
      <c r="J165" s="33" t="s">
        <v>394</v>
      </c>
      <c r="CE165" s="1"/>
      <c r="CF165" s="1"/>
      <c r="CG165" s="1"/>
      <c r="CH165" s="1"/>
      <c r="CI165" s="1"/>
      <c r="CJ165" s="1"/>
      <c r="CK165" s="33"/>
      <c r="CL165" s="33"/>
      <c r="CM165" s="33"/>
      <c r="CN165" s="33"/>
      <c r="CO165" s="33" t="s">
        <v>394</v>
      </c>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c r="IV165" s="33"/>
      <c r="IW165" s="33"/>
      <c r="IX165" s="33"/>
      <c r="IY165" s="33"/>
      <c r="IZ165" s="33"/>
      <c r="JA165" s="33"/>
      <c r="JB165" s="33"/>
      <c r="JC165" s="33"/>
      <c r="JD165" s="33"/>
      <c r="JE165" s="33"/>
      <c r="JF165" s="33"/>
      <c r="JG165" s="33"/>
      <c r="JH165" s="33" t="s">
        <v>50</v>
      </c>
    </row>
    <row r="166" spans="5:270">
      <c r="E166" s="33" t="s">
        <v>524</v>
      </c>
      <c r="F166" s="79">
        <v>45166</v>
      </c>
      <c r="G166" s="33">
        <v>369754</v>
      </c>
      <c r="H166" s="33" t="s">
        <v>3742</v>
      </c>
      <c r="I166" s="33" t="s">
        <v>1704</v>
      </c>
      <c r="J166" s="33" t="s">
        <v>394</v>
      </c>
      <c r="CE166" s="1"/>
      <c r="CF166" s="1"/>
      <c r="CG166" s="1"/>
      <c r="CH166" s="1"/>
      <c r="CI166" s="1"/>
      <c r="CJ166" s="1"/>
      <c r="CK166" s="31"/>
      <c r="CL166" s="31"/>
      <c r="CM166" s="31"/>
      <c r="CN166" s="31"/>
      <c r="CO166" s="31" t="s">
        <v>3743</v>
      </c>
      <c r="CP166" s="31"/>
      <c r="CQ166" s="33"/>
      <c r="CR166" s="33"/>
      <c r="CS166" s="33"/>
      <c r="CT166" s="34" t="s">
        <v>1466</v>
      </c>
      <c r="CU166" s="34"/>
      <c r="CV166" s="34" t="s">
        <v>50</v>
      </c>
      <c r="CW166" s="34"/>
      <c r="CX166" s="34"/>
      <c r="CY166" s="34"/>
      <c r="CZ166" s="34"/>
      <c r="DA166" s="34"/>
      <c r="DB166" s="34"/>
      <c r="DC166" s="34"/>
      <c r="DD166" s="34"/>
      <c r="DE166" s="34"/>
      <c r="DF166" s="34"/>
      <c r="DG166" s="34"/>
      <c r="DH166" s="34"/>
      <c r="DI166" s="34"/>
      <c r="DJ166" s="34"/>
      <c r="DK166" s="34"/>
      <c r="DL166" s="34"/>
      <c r="DM166" s="34"/>
      <c r="DN166" s="34"/>
      <c r="DO166" s="34"/>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4"/>
      <c r="EL166" s="34"/>
      <c r="EM166" s="34"/>
      <c r="EN166" s="34"/>
      <c r="EO166" s="34"/>
      <c r="EP166" s="34"/>
      <c r="EQ166" s="34"/>
      <c r="ER166" s="34"/>
      <c r="ES166" s="34"/>
      <c r="ET166" s="34"/>
      <c r="EU166" s="34"/>
      <c r="EV166" s="34"/>
      <c r="EW166" s="34"/>
      <c r="EX166" s="34"/>
      <c r="EY166" s="34"/>
      <c r="EZ166" s="34"/>
      <c r="FA166" s="34"/>
      <c r="FB166" s="34"/>
      <c r="FC166" s="34"/>
      <c r="FD166" s="34"/>
      <c r="FE166" s="34"/>
      <c r="FF166" s="34"/>
      <c r="FG166" s="34"/>
      <c r="FH166" s="34"/>
      <c r="FI166" s="34"/>
      <c r="FJ166" s="34"/>
      <c r="FK166" s="34"/>
      <c r="FL166" s="34"/>
      <c r="FM166" s="34"/>
      <c r="FN166" s="34"/>
      <c r="FO166" s="34"/>
      <c r="FP166" s="34"/>
      <c r="FQ166" s="34"/>
      <c r="FR166" s="34"/>
      <c r="FS166" s="34"/>
      <c r="FT166" s="34"/>
      <c r="FU166" s="34"/>
      <c r="FV166" s="34"/>
      <c r="FW166" s="34"/>
      <c r="FX166" s="34"/>
      <c r="FY166" s="34"/>
      <c r="FZ166" s="34"/>
      <c r="GA166" s="34"/>
      <c r="GB166" s="34"/>
      <c r="GC166" s="34"/>
      <c r="GD166" s="34"/>
      <c r="GE166" s="34"/>
      <c r="GF166" s="34"/>
      <c r="GG166" s="34"/>
      <c r="GH166" s="34"/>
      <c r="GI166" s="34"/>
      <c r="GJ166" s="34"/>
      <c r="GK166" s="34"/>
      <c r="GL166" s="34"/>
      <c r="GM166" s="34"/>
      <c r="GN166" s="34"/>
      <c r="GO166" s="34"/>
      <c r="GP166" s="34"/>
      <c r="GQ166" s="34"/>
      <c r="GR166" s="34"/>
      <c r="GS166" s="34"/>
      <c r="GT166" s="34"/>
      <c r="GU166" s="34"/>
      <c r="GV166" s="34"/>
      <c r="GW166" s="34"/>
      <c r="GX166" s="34"/>
      <c r="GY166" s="34"/>
      <c r="GZ166" s="34"/>
      <c r="HA166" s="34"/>
      <c r="HB166" s="34"/>
      <c r="HC166" s="34"/>
      <c r="HD166" s="34"/>
      <c r="HE166" s="34"/>
      <c r="HF166" s="34"/>
      <c r="HG166" s="34"/>
      <c r="HH166" s="34"/>
      <c r="HI166" s="34"/>
      <c r="HJ166" s="34"/>
      <c r="HK166" s="34"/>
      <c r="HL166" s="34"/>
      <c r="HM166" s="34"/>
      <c r="HN166" s="34"/>
      <c r="HO166" s="34"/>
      <c r="HP166" s="34"/>
      <c r="HQ166" s="34"/>
      <c r="HR166" s="34"/>
      <c r="HS166" s="34"/>
      <c r="HT166" s="34"/>
      <c r="HU166" s="34"/>
      <c r="HV166" s="34"/>
      <c r="HW166" s="34"/>
      <c r="HX166" s="34"/>
      <c r="HY166" s="34"/>
      <c r="HZ166" s="34"/>
      <c r="IA166" s="34"/>
      <c r="IB166" s="34"/>
      <c r="IC166" s="34"/>
      <c r="ID166" s="34"/>
      <c r="IE166" s="34"/>
      <c r="IF166" s="34"/>
      <c r="IG166" s="34"/>
      <c r="IH166" s="34"/>
      <c r="II166" s="34"/>
      <c r="IJ166" s="34"/>
      <c r="IK166" s="34"/>
      <c r="IL166" s="34"/>
      <c r="IM166" s="34"/>
      <c r="IN166" s="34"/>
      <c r="IO166" s="34"/>
      <c r="IP166" s="34"/>
      <c r="IQ166" s="34"/>
      <c r="IR166" s="34"/>
      <c r="IS166" s="34"/>
      <c r="IT166" s="34"/>
      <c r="IU166" s="34"/>
      <c r="IV166" s="34"/>
      <c r="IW166" s="34"/>
      <c r="IX166" s="34"/>
      <c r="IY166" s="34"/>
      <c r="IZ166" s="34"/>
      <c r="JA166" s="34"/>
      <c r="JB166" s="34"/>
      <c r="JC166" s="34"/>
      <c r="JD166" s="34"/>
      <c r="JE166" s="34"/>
      <c r="JF166" s="34"/>
      <c r="JG166" s="34"/>
      <c r="JH166" s="33" t="s">
        <v>50</v>
      </c>
      <c r="JJ166" s="33">
        <v>369754</v>
      </c>
    </row>
    <row r="167" spans="5:270" ht="30">
      <c r="E167" s="33" t="s">
        <v>55</v>
      </c>
      <c r="F167" s="79">
        <v>45166</v>
      </c>
      <c r="G167" s="33">
        <v>369856</v>
      </c>
      <c r="H167" s="33" t="s">
        <v>3786</v>
      </c>
      <c r="I167" s="33" t="s">
        <v>3787</v>
      </c>
      <c r="J167" s="33" t="s">
        <v>394</v>
      </c>
      <c r="CE167" s="1"/>
      <c r="CF167" s="1"/>
      <c r="CG167" s="1"/>
      <c r="CH167" s="1"/>
      <c r="CI167" s="1"/>
      <c r="CJ167" s="1"/>
      <c r="CK167" s="33"/>
      <c r="CL167" s="207"/>
      <c r="CM167" s="33"/>
      <c r="CN167" s="33"/>
      <c r="CO167" s="34" t="s">
        <v>3788</v>
      </c>
      <c r="CP167" s="34"/>
      <c r="CQ167" s="34"/>
      <c r="CR167" s="34"/>
      <c r="CS167" s="34"/>
      <c r="CT167" s="34"/>
      <c r="CU167" s="34"/>
      <c r="CV167" s="34"/>
      <c r="CW167" s="34"/>
      <c r="CX167" s="34"/>
      <c r="CY167" s="34"/>
      <c r="CZ167" s="34"/>
      <c r="DA167" s="34"/>
      <c r="DB167" s="34"/>
      <c r="DC167" s="34"/>
      <c r="DD167" s="34"/>
      <c r="DE167" s="34"/>
      <c r="DF167" s="34"/>
      <c r="DG167" s="34"/>
      <c r="DH167" s="34"/>
      <c r="DI167" s="34"/>
      <c r="DJ167" s="34"/>
      <c r="DK167" s="34"/>
      <c r="DL167" s="34"/>
      <c r="DM167" s="34"/>
      <c r="DN167" s="34"/>
      <c r="DO167" s="34"/>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4"/>
      <c r="EL167" s="34"/>
      <c r="EM167" s="34"/>
      <c r="EN167" s="34"/>
      <c r="EO167" s="34"/>
      <c r="EP167" s="34"/>
      <c r="EQ167" s="34"/>
      <c r="ER167" s="34"/>
      <c r="ES167" s="34"/>
      <c r="ET167" s="34"/>
      <c r="EU167" s="34"/>
      <c r="EV167" s="34"/>
      <c r="EW167" s="34"/>
      <c r="EX167" s="34"/>
      <c r="EY167" s="34"/>
      <c r="EZ167" s="34"/>
      <c r="FA167" s="34"/>
      <c r="FB167" s="34"/>
      <c r="FC167" s="34"/>
      <c r="FD167" s="34"/>
      <c r="FE167" s="34"/>
      <c r="FF167" s="34"/>
      <c r="FG167" s="34"/>
      <c r="FH167" s="34"/>
      <c r="FI167" s="34"/>
      <c r="FJ167" s="34"/>
      <c r="FK167" s="34"/>
      <c r="FL167" s="34"/>
      <c r="FM167" s="34"/>
      <c r="FN167" s="34"/>
      <c r="FO167" s="34"/>
      <c r="FP167" s="34"/>
      <c r="FQ167" s="34"/>
      <c r="FR167" s="34"/>
      <c r="FS167" s="34"/>
      <c r="FT167" s="34"/>
      <c r="FU167" s="34"/>
      <c r="FV167" s="34"/>
      <c r="FW167" s="34"/>
      <c r="FX167" s="34"/>
      <c r="FY167" s="34"/>
      <c r="FZ167" s="34"/>
      <c r="GA167" s="34"/>
      <c r="GB167" s="34"/>
      <c r="GC167" s="34"/>
      <c r="GD167" s="34"/>
      <c r="GE167" s="34"/>
      <c r="GF167" s="34"/>
      <c r="GG167" s="34"/>
      <c r="GH167" s="34"/>
      <c r="GI167" s="34"/>
      <c r="GJ167" s="34"/>
      <c r="GK167" s="34"/>
      <c r="GL167" s="34"/>
      <c r="GM167" s="34"/>
      <c r="GN167" s="34"/>
      <c r="GO167" s="34"/>
      <c r="GP167" s="34"/>
      <c r="GQ167" s="34"/>
      <c r="GR167" s="34"/>
      <c r="GS167" s="34"/>
      <c r="GT167" s="34"/>
      <c r="GU167" s="34"/>
      <c r="GV167" s="34"/>
      <c r="GW167" s="34"/>
      <c r="GX167" s="34"/>
      <c r="GY167" s="34"/>
      <c r="GZ167" s="34"/>
      <c r="HA167" s="34"/>
      <c r="HB167" s="34"/>
      <c r="HC167" s="34"/>
      <c r="HD167" s="34"/>
      <c r="HE167" s="34"/>
      <c r="HF167" s="34"/>
      <c r="HG167" s="34"/>
      <c r="HH167" s="34"/>
      <c r="HI167" s="34"/>
      <c r="HJ167" s="34"/>
      <c r="HK167" s="34"/>
      <c r="HL167" s="34"/>
      <c r="HM167" s="34"/>
      <c r="HN167" s="34"/>
      <c r="HO167" s="34"/>
      <c r="HP167" s="34"/>
      <c r="HQ167" s="34"/>
      <c r="HR167" s="34"/>
      <c r="HS167" s="34"/>
      <c r="HT167" s="34"/>
      <c r="HU167" s="34"/>
      <c r="HV167" s="34"/>
      <c r="HW167" s="34"/>
      <c r="HX167" s="34"/>
      <c r="HY167" s="34"/>
      <c r="HZ167" s="34"/>
      <c r="IA167" s="34"/>
      <c r="IB167" s="34"/>
      <c r="IC167" s="34"/>
      <c r="ID167" s="34"/>
      <c r="IE167" s="34"/>
      <c r="IF167" s="34"/>
      <c r="IG167" s="34"/>
      <c r="IH167" s="34"/>
      <c r="II167" s="34"/>
      <c r="IJ167" s="34"/>
      <c r="IK167" s="34"/>
      <c r="IL167" s="34"/>
      <c r="IM167" s="34"/>
      <c r="IN167" s="34"/>
      <c r="IO167" s="34"/>
      <c r="IP167" s="34"/>
      <c r="IQ167" s="34"/>
      <c r="IR167" s="34"/>
      <c r="IS167" s="34"/>
      <c r="IT167" s="34"/>
      <c r="IU167" s="34"/>
      <c r="IV167" s="34"/>
      <c r="IW167" s="34"/>
      <c r="IX167" s="34"/>
      <c r="IY167" s="34"/>
      <c r="IZ167" s="34"/>
      <c r="JA167" s="34"/>
      <c r="JB167" s="34"/>
      <c r="JC167" s="34"/>
      <c r="JD167" s="34"/>
      <c r="JE167" s="34"/>
      <c r="JF167" s="34"/>
      <c r="JG167" s="34"/>
      <c r="JH167" s="33" t="s">
        <v>3798</v>
      </c>
      <c r="JJ167" s="33">
        <v>370162</v>
      </c>
    </row>
    <row r="168" spans="5:270" ht="45">
      <c r="E168" s="33" t="s">
        <v>18</v>
      </c>
      <c r="F168" s="79">
        <v>45167</v>
      </c>
      <c r="G168" s="33">
        <v>370108</v>
      </c>
      <c r="H168" s="33" t="s">
        <v>3725</v>
      </c>
      <c r="I168" s="33" t="s">
        <v>3790</v>
      </c>
      <c r="J168" s="33" t="s">
        <v>394</v>
      </c>
      <c r="CE168" s="1"/>
      <c r="CF168" s="1"/>
      <c r="CG168" s="1"/>
      <c r="CH168" s="1"/>
      <c r="CI168" s="1"/>
      <c r="CJ168" s="1"/>
      <c r="CK168" s="1"/>
      <c r="CL168" s="213"/>
      <c r="CM168" s="33"/>
      <c r="CN168" s="33"/>
      <c r="CO168" s="33"/>
      <c r="CP168" s="34" t="s">
        <v>3793</v>
      </c>
      <c r="CQ168" s="34"/>
      <c r="CR168" s="34"/>
      <c r="CS168" s="34"/>
      <c r="CT168" s="34"/>
      <c r="CU168" s="34"/>
      <c r="CV168" s="34"/>
      <c r="CW168" s="34"/>
      <c r="CX168" s="34"/>
      <c r="CY168" s="34"/>
      <c r="CZ168" s="34"/>
      <c r="DA168" s="34"/>
      <c r="DB168" s="34"/>
      <c r="DC168" s="34"/>
      <c r="DD168" s="34"/>
      <c r="DE168" s="34"/>
      <c r="DF168" s="34"/>
      <c r="DG168" s="34"/>
      <c r="DH168" s="34"/>
      <c r="DI168" s="34"/>
      <c r="DJ168" s="34"/>
      <c r="DK168" s="34"/>
      <c r="DL168" s="34"/>
      <c r="DM168" s="34"/>
      <c r="DN168" s="34"/>
      <c r="DO168" s="34"/>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4"/>
      <c r="EL168" s="34"/>
      <c r="EM168" s="34"/>
      <c r="EN168" s="34"/>
      <c r="EO168" s="34"/>
      <c r="EP168" s="34"/>
      <c r="EQ168" s="34"/>
      <c r="ER168" s="34"/>
      <c r="ES168" s="34"/>
      <c r="ET168" s="34"/>
      <c r="EU168" s="34"/>
      <c r="EV168" s="34"/>
      <c r="EW168" s="34"/>
      <c r="EX168" s="34"/>
      <c r="EY168" s="34"/>
      <c r="EZ168" s="34"/>
      <c r="FA168" s="34"/>
      <c r="FB168" s="34"/>
      <c r="FC168" s="34"/>
      <c r="FD168" s="34"/>
      <c r="FE168" s="34"/>
      <c r="FF168" s="34"/>
      <c r="FG168" s="34"/>
      <c r="FH168" s="34"/>
      <c r="FI168" s="34"/>
      <c r="FJ168" s="34"/>
      <c r="FK168" s="34"/>
      <c r="FL168" s="34"/>
      <c r="FM168" s="34"/>
      <c r="FN168" s="34"/>
      <c r="FO168" s="34"/>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4"/>
      <c r="HD168" s="34"/>
      <c r="HE168" s="34"/>
      <c r="HF168" s="34"/>
      <c r="HG168" s="34"/>
      <c r="HH168" s="34"/>
      <c r="HI168" s="34"/>
      <c r="HJ168" s="34"/>
      <c r="HK168" s="34"/>
      <c r="HL168" s="34"/>
      <c r="HM168" s="34"/>
      <c r="HN168" s="34"/>
      <c r="HO168" s="34"/>
      <c r="HP168" s="34"/>
      <c r="HQ168" s="34"/>
      <c r="HR168" s="34"/>
      <c r="HS168" s="34"/>
      <c r="HT168" s="34"/>
      <c r="HU168" s="34"/>
      <c r="HV168" s="34"/>
      <c r="HW168" s="34"/>
      <c r="HX168" s="34"/>
      <c r="HY168" s="34"/>
      <c r="HZ168" s="34"/>
      <c r="IA168" s="34"/>
      <c r="IB168" s="34"/>
      <c r="IC168" s="34"/>
      <c r="ID168" s="34"/>
      <c r="IE168" s="34"/>
      <c r="IF168" s="34"/>
      <c r="IG168" s="34"/>
      <c r="IH168" s="34"/>
      <c r="II168" s="34"/>
      <c r="IJ168" s="34"/>
      <c r="IK168" s="34"/>
      <c r="IL168" s="34"/>
      <c r="IM168" s="34"/>
      <c r="IN168" s="34"/>
      <c r="IO168" s="34"/>
      <c r="IP168" s="34"/>
      <c r="IQ168" s="34"/>
      <c r="IR168" s="34"/>
      <c r="IS168" s="34"/>
      <c r="IT168" s="34"/>
      <c r="IU168" s="34"/>
      <c r="IV168" s="34"/>
      <c r="IW168" s="34"/>
      <c r="IX168" s="34"/>
      <c r="IY168" s="34"/>
      <c r="IZ168" s="34"/>
      <c r="JA168" s="34"/>
      <c r="JB168" s="34"/>
      <c r="JC168" s="34"/>
      <c r="JD168" s="34"/>
      <c r="JE168" s="34"/>
      <c r="JF168" s="34"/>
      <c r="JG168" s="34"/>
      <c r="JH168" s="33" t="s">
        <v>50</v>
      </c>
      <c r="JJ168" s="33">
        <v>370621</v>
      </c>
    </row>
    <row r="169" spans="5:270">
      <c r="E169" s="33" t="s">
        <v>18</v>
      </c>
      <c r="F169" s="79">
        <v>45167</v>
      </c>
      <c r="G169" s="33">
        <v>370139</v>
      </c>
      <c r="H169" s="33" t="s">
        <v>3791</v>
      </c>
      <c r="I169" s="33" t="s">
        <v>232</v>
      </c>
      <c r="J169" s="33" t="s">
        <v>394</v>
      </c>
      <c r="CM169" s="33"/>
      <c r="CN169" s="33"/>
      <c r="CO169" s="33"/>
      <c r="CP169" s="33" t="s">
        <v>3792</v>
      </c>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t="s">
        <v>3881</v>
      </c>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c r="IV169" s="33"/>
      <c r="IW169" s="33"/>
      <c r="IX169" s="33"/>
      <c r="IY169" s="33"/>
      <c r="IZ169" s="33"/>
      <c r="JA169" s="33"/>
      <c r="JB169" s="33"/>
      <c r="JC169" s="33"/>
      <c r="JD169" s="33"/>
      <c r="JE169" s="33"/>
      <c r="JF169" s="33"/>
      <c r="JG169" s="33"/>
      <c r="JH169" s="33" t="s">
        <v>50</v>
      </c>
      <c r="JJ169" s="33">
        <v>370710</v>
      </c>
    </row>
    <row r="170" spans="5:270">
      <c r="E170" s="33" t="s">
        <v>3039</v>
      </c>
      <c r="F170" s="79">
        <v>45168</v>
      </c>
      <c r="G170" s="33">
        <v>370348</v>
      </c>
      <c r="H170" s="33" t="s">
        <v>3655</v>
      </c>
      <c r="I170" s="33" t="s">
        <v>440</v>
      </c>
      <c r="J170" s="33" t="s">
        <v>394</v>
      </c>
      <c r="CM170" s="33"/>
      <c r="CN170" s="33"/>
      <c r="CO170" s="33"/>
      <c r="CP170" s="33"/>
      <c r="CQ170" s="33" t="s">
        <v>394</v>
      </c>
      <c r="CR170" s="33"/>
      <c r="CS170" s="33"/>
      <c r="CT170" s="33" t="s">
        <v>50</v>
      </c>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c r="IV170" s="33"/>
      <c r="IW170" s="33"/>
      <c r="IX170" s="33"/>
      <c r="IY170" s="33"/>
      <c r="IZ170" s="33"/>
      <c r="JA170" s="33"/>
      <c r="JB170" s="33"/>
      <c r="JC170" s="33"/>
      <c r="JD170" s="33"/>
      <c r="JE170" s="33"/>
      <c r="JF170" s="33"/>
      <c r="JG170" s="33"/>
      <c r="JH170" s="33" t="s">
        <v>50</v>
      </c>
      <c r="JJ170" s="33">
        <v>371200</v>
      </c>
    </row>
    <row r="171" spans="5:270">
      <c r="E171" s="33" t="s">
        <v>3039</v>
      </c>
      <c r="F171" s="79">
        <v>45168</v>
      </c>
      <c r="G171" s="33">
        <v>370190</v>
      </c>
      <c r="H171" s="33" t="s">
        <v>3736</v>
      </c>
      <c r="I171" s="33" t="s">
        <v>1388</v>
      </c>
      <c r="J171" s="33" t="s">
        <v>394</v>
      </c>
      <c r="CM171" s="33"/>
      <c r="CN171" s="33"/>
      <c r="CO171" s="33"/>
      <c r="CP171" s="33"/>
      <c r="CQ171" s="33" t="s">
        <v>3799</v>
      </c>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c r="IV171" s="33"/>
      <c r="IW171" s="33"/>
      <c r="IX171" s="33"/>
      <c r="IY171" s="33"/>
      <c r="IZ171" s="33"/>
      <c r="JA171" s="33"/>
      <c r="JB171" s="33"/>
      <c r="JC171" s="33"/>
      <c r="JD171" s="33"/>
      <c r="JE171" s="33"/>
      <c r="JF171" s="33"/>
      <c r="JG171" s="33"/>
      <c r="JH171" s="33" t="s">
        <v>50</v>
      </c>
    </row>
    <row r="172" spans="5:270">
      <c r="E172" s="33" t="s">
        <v>55</v>
      </c>
      <c r="F172" s="79">
        <v>45168</v>
      </c>
      <c r="G172" s="33">
        <v>369735</v>
      </c>
      <c r="H172" s="33" t="s">
        <v>3795</v>
      </c>
      <c r="I172" s="33" t="s">
        <v>2301</v>
      </c>
      <c r="J172" s="33" t="s">
        <v>394</v>
      </c>
      <c r="CM172" s="33"/>
      <c r="CN172" s="33"/>
      <c r="CO172" s="33"/>
      <c r="CP172" s="33"/>
      <c r="CQ172" s="33" t="s">
        <v>3796</v>
      </c>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c r="IV172" s="33"/>
      <c r="IW172" s="33"/>
      <c r="IX172" s="33"/>
      <c r="IY172" s="33"/>
      <c r="IZ172" s="33"/>
      <c r="JA172" s="33"/>
      <c r="JB172" s="33"/>
      <c r="JC172" s="33"/>
      <c r="JD172" s="33"/>
      <c r="JE172" s="33"/>
      <c r="JF172" s="33"/>
      <c r="JG172" s="33"/>
      <c r="JH172" s="33" t="s">
        <v>50</v>
      </c>
      <c r="JJ172" s="33"/>
    </row>
    <row r="173" spans="5:270">
      <c r="E173" s="33" t="s">
        <v>55</v>
      </c>
      <c r="F173" s="79">
        <v>45168</v>
      </c>
      <c r="G173" s="33">
        <v>370162</v>
      </c>
      <c r="H173" s="33" t="s">
        <v>3797</v>
      </c>
      <c r="I173" s="33" t="s">
        <v>1135</v>
      </c>
      <c r="J173" s="33" t="s">
        <v>394</v>
      </c>
      <c r="CM173" s="33"/>
      <c r="CN173" s="33"/>
      <c r="CO173" s="33"/>
      <c r="CP173" s="33"/>
      <c r="CQ173" s="33" t="s">
        <v>394</v>
      </c>
      <c r="CR173" s="33"/>
      <c r="CS173" s="33"/>
      <c r="CT173" s="33" t="s">
        <v>394</v>
      </c>
      <c r="CU173" s="33" t="s">
        <v>50</v>
      </c>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c r="IV173" s="33"/>
      <c r="IW173" s="33"/>
      <c r="IX173" s="33"/>
      <c r="IY173" s="33"/>
      <c r="IZ173" s="33"/>
      <c r="JA173" s="33"/>
      <c r="JB173" s="33"/>
      <c r="JC173" s="33"/>
      <c r="JD173" s="33"/>
      <c r="JE173" s="33"/>
      <c r="JF173" s="33"/>
      <c r="JG173" s="33"/>
      <c r="JH173" s="33" t="s">
        <v>50</v>
      </c>
    </row>
    <row r="174" spans="5:270">
      <c r="E174" s="33" t="s">
        <v>18</v>
      </c>
      <c r="F174" s="79">
        <v>45169</v>
      </c>
      <c r="G174" s="33">
        <v>370436</v>
      </c>
      <c r="H174" s="33" t="s">
        <v>3728</v>
      </c>
      <c r="I174" s="33" t="s">
        <v>3800</v>
      </c>
      <c r="J174" s="33" t="s">
        <v>394</v>
      </c>
      <c r="CM174" s="33"/>
      <c r="CN174" s="33"/>
      <c r="CO174" s="33"/>
      <c r="CP174" s="33"/>
      <c r="CQ174" s="33"/>
      <c r="CR174" s="33" t="s">
        <v>394</v>
      </c>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c r="IV174" s="33"/>
      <c r="IW174" s="33"/>
      <c r="IX174" s="33"/>
      <c r="IY174" s="33"/>
      <c r="IZ174" s="33"/>
      <c r="JA174" s="33"/>
      <c r="JB174" s="33"/>
      <c r="JC174" s="33"/>
      <c r="JD174" s="33"/>
      <c r="JE174" s="33"/>
      <c r="JF174" s="33"/>
      <c r="JG174" s="33"/>
      <c r="JH174" s="33" t="s">
        <v>50</v>
      </c>
    </row>
    <row r="175" spans="5:270">
      <c r="E175" s="33" t="s">
        <v>55</v>
      </c>
      <c r="F175" s="79">
        <v>45169</v>
      </c>
      <c r="G175" s="33">
        <v>370621</v>
      </c>
      <c r="H175" s="33" t="s">
        <v>1202</v>
      </c>
      <c r="I175" s="33" t="s">
        <v>1450</v>
      </c>
      <c r="J175" s="33" t="s">
        <v>394</v>
      </c>
      <c r="CM175" s="31"/>
      <c r="CN175" s="31"/>
      <c r="CO175" s="31"/>
      <c r="CP175" s="31"/>
      <c r="CQ175" s="33"/>
      <c r="CR175" s="33" t="s">
        <v>2645</v>
      </c>
      <c r="CS175" s="33"/>
      <c r="CT175" s="33" t="s">
        <v>3802</v>
      </c>
      <c r="CU175" s="33"/>
      <c r="CV175" s="33"/>
      <c r="CW175" s="33"/>
      <c r="CX175" s="33" t="s">
        <v>50</v>
      </c>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c r="IV175" s="33"/>
      <c r="IW175" s="33"/>
      <c r="IX175" s="33"/>
      <c r="IY175" s="33"/>
      <c r="IZ175" s="33"/>
      <c r="JA175" s="33"/>
      <c r="JB175" s="33"/>
      <c r="JC175" s="33"/>
      <c r="JD175" s="33"/>
      <c r="JE175" s="33"/>
      <c r="JF175" s="33"/>
      <c r="JG175" s="33"/>
      <c r="JH175" s="33" t="s">
        <v>50</v>
      </c>
    </row>
    <row r="176" spans="5:270" ht="45">
      <c r="E176" s="33" t="s">
        <v>18</v>
      </c>
      <c r="F176" s="79">
        <v>45169</v>
      </c>
      <c r="G176" s="33">
        <v>370710</v>
      </c>
      <c r="H176" s="33" t="s">
        <v>3655</v>
      </c>
      <c r="I176" s="33" t="s">
        <v>3801</v>
      </c>
      <c r="J176" s="33" t="s">
        <v>394</v>
      </c>
      <c r="CM176" s="31"/>
      <c r="CN176" s="31"/>
      <c r="CO176" s="31"/>
      <c r="CP176" s="31"/>
      <c r="CQ176" s="33"/>
      <c r="CR176" s="33" t="s">
        <v>2645</v>
      </c>
      <c r="CS176" s="33"/>
      <c r="CT176" s="34" t="s">
        <v>3815</v>
      </c>
      <c r="CU176" s="34"/>
      <c r="CV176" s="34"/>
      <c r="CW176" s="34"/>
      <c r="CX176" s="34"/>
      <c r="CY176" s="34"/>
      <c r="CZ176" s="34"/>
      <c r="DA176" s="34"/>
      <c r="DB176" s="34"/>
      <c r="DC176" s="34"/>
      <c r="DD176" s="34"/>
      <c r="DE176" s="34"/>
      <c r="DF176" s="34"/>
      <c r="DG176" s="34"/>
      <c r="DH176" s="34"/>
      <c r="DI176" s="34"/>
      <c r="DJ176" s="34"/>
      <c r="DK176" s="34"/>
      <c r="DL176" s="34"/>
      <c r="DM176" s="34"/>
      <c r="DN176" s="34"/>
      <c r="DO176" s="34"/>
      <c r="DP176" s="34"/>
      <c r="DQ176" s="34"/>
      <c r="DR176" s="34"/>
      <c r="DS176" s="34"/>
      <c r="DT176" s="34"/>
      <c r="DU176" s="34"/>
      <c r="DV176" s="34"/>
      <c r="DW176" s="34"/>
      <c r="DX176" s="34"/>
      <c r="DY176" s="34"/>
      <c r="DZ176" s="34"/>
      <c r="EA176" s="34"/>
      <c r="EB176" s="34"/>
      <c r="EC176" s="34"/>
      <c r="ED176" s="34"/>
      <c r="EE176" s="34"/>
      <c r="EF176" s="34"/>
      <c r="EG176" s="34"/>
      <c r="EH176" s="34"/>
      <c r="EI176" s="34"/>
      <c r="EJ176" s="34"/>
      <c r="EK176" s="34"/>
      <c r="EL176" s="34"/>
      <c r="EM176" s="34"/>
      <c r="EN176" s="34"/>
      <c r="EO176" s="34"/>
      <c r="EP176" s="34"/>
      <c r="EQ176" s="34"/>
      <c r="ER176" s="34"/>
      <c r="ES176" s="34"/>
      <c r="ET176" s="34"/>
      <c r="EU176" s="34"/>
      <c r="EV176" s="34"/>
      <c r="EW176" s="34"/>
      <c r="EX176" s="34"/>
      <c r="EY176" s="34"/>
      <c r="EZ176" s="34"/>
      <c r="FA176" s="34"/>
      <c r="FB176" s="34"/>
      <c r="FC176" s="34"/>
      <c r="FD176" s="34"/>
      <c r="FE176" s="34"/>
      <c r="FF176" s="34"/>
      <c r="FG176" s="34"/>
      <c r="FH176" s="34"/>
      <c r="FI176" s="34"/>
      <c r="FJ176" s="34"/>
      <c r="FK176" s="34"/>
      <c r="FL176" s="34"/>
      <c r="FM176" s="34"/>
      <c r="FN176" s="34"/>
      <c r="FO176" s="34"/>
      <c r="FP176" s="34"/>
      <c r="FQ176" s="34"/>
      <c r="FR176" s="34"/>
      <c r="FS176" s="34"/>
      <c r="FT176" s="34"/>
      <c r="FU176" s="34"/>
      <c r="FV176" s="34"/>
      <c r="FW176" s="34"/>
      <c r="FX176" s="34"/>
      <c r="FY176" s="34"/>
      <c r="FZ176" s="34"/>
      <c r="GA176" s="34"/>
      <c r="GB176" s="34"/>
      <c r="GC176" s="34"/>
      <c r="GD176" s="34"/>
      <c r="GE176" s="34"/>
      <c r="GF176" s="34"/>
      <c r="GG176" s="34"/>
      <c r="GH176" s="34"/>
      <c r="GI176" s="34"/>
      <c r="GJ176" s="34"/>
      <c r="GK176" s="34"/>
      <c r="GL176" s="34"/>
      <c r="GM176" s="34"/>
      <c r="GN176" s="34"/>
      <c r="GO176" s="34"/>
      <c r="GP176" s="34"/>
      <c r="GQ176" s="34"/>
      <c r="GR176" s="34"/>
      <c r="GS176" s="34"/>
      <c r="GT176" s="34"/>
      <c r="GU176" s="34"/>
      <c r="GV176" s="34"/>
      <c r="GW176" s="34"/>
      <c r="GX176" s="34"/>
      <c r="GY176" s="34"/>
      <c r="GZ176" s="34"/>
      <c r="HA176" s="34"/>
      <c r="HB176" s="34"/>
      <c r="HC176" s="34"/>
      <c r="HD176" s="34"/>
      <c r="HE176" s="34"/>
      <c r="HF176" s="34"/>
      <c r="HG176" s="34"/>
      <c r="HH176" s="34"/>
      <c r="HI176" s="34"/>
      <c r="HJ176" s="34"/>
      <c r="HK176" s="34"/>
      <c r="HL176" s="34"/>
      <c r="HM176" s="34"/>
      <c r="HN176" s="34"/>
      <c r="HO176" s="34"/>
      <c r="HP176" s="34"/>
      <c r="HQ176" s="34"/>
      <c r="HR176" s="34"/>
      <c r="HS176" s="34"/>
      <c r="HT176" s="34"/>
      <c r="HU176" s="34"/>
      <c r="HV176" s="34"/>
      <c r="HW176" s="34"/>
      <c r="HX176" s="34"/>
      <c r="HY176" s="34"/>
      <c r="HZ176" s="34"/>
      <c r="IA176" s="34"/>
      <c r="IB176" s="34"/>
      <c r="IC176" s="34"/>
      <c r="ID176" s="34"/>
      <c r="IE176" s="34"/>
      <c r="IF176" s="34"/>
      <c r="IG176" s="34"/>
      <c r="IH176" s="34"/>
      <c r="II176" s="34"/>
      <c r="IJ176" s="34"/>
      <c r="IK176" s="34"/>
      <c r="IL176" s="34"/>
      <c r="IM176" s="34"/>
      <c r="IN176" s="34"/>
      <c r="IO176" s="34"/>
      <c r="IP176" s="34"/>
      <c r="IQ176" s="34"/>
      <c r="IR176" s="34"/>
      <c r="IS176" s="34"/>
      <c r="IT176" s="34"/>
      <c r="IU176" s="34"/>
      <c r="IV176" s="34"/>
      <c r="IW176" s="34"/>
      <c r="IX176" s="34"/>
      <c r="IY176" s="34"/>
      <c r="IZ176" s="34"/>
      <c r="JA176" s="34"/>
      <c r="JB176" s="34"/>
      <c r="JC176" s="34"/>
      <c r="JD176" s="34"/>
      <c r="JE176" s="34"/>
      <c r="JF176" s="34"/>
      <c r="JG176" s="34"/>
      <c r="JH176" s="33" t="s">
        <v>50</v>
      </c>
    </row>
    <row r="177" spans="5:269">
      <c r="E177" s="33" t="s">
        <v>18</v>
      </c>
      <c r="F177" s="79">
        <v>45171</v>
      </c>
      <c r="G177" s="33">
        <v>371200</v>
      </c>
      <c r="H177" s="33" t="s">
        <v>3814</v>
      </c>
      <c r="I177" s="33" t="s">
        <v>641</v>
      </c>
      <c r="J177" s="33" t="s">
        <v>394</v>
      </c>
      <c r="CM177" s="1"/>
      <c r="CN177" s="1"/>
      <c r="CO177" s="1"/>
      <c r="CP177" s="1"/>
      <c r="CQ177" s="33"/>
      <c r="CR177" s="33"/>
      <c r="CS177" s="33"/>
      <c r="CT177" s="33" t="s">
        <v>1466</v>
      </c>
      <c r="CU177" s="33"/>
      <c r="CV177" s="33" t="s">
        <v>2501</v>
      </c>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c r="IV177" s="33"/>
      <c r="IW177" s="33"/>
      <c r="IX177" s="33"/>
      <c r="IY177" s="33"/>
      <c r="IZ177" s="33"/>
      <c r="JA177" s="33"/>
      <c r="JB177" s="33"/>
      <c r="JC177" s="33"/>
      <c r="JD177" s="33"/>
      <c r="JE177" s="33"/>
      <c r="JF177" s="33"/>
      <c r="JG177" s="33"/>
      <c r="JH177" s="33" t="s">
        <v>50</v>
      </c>
    </row>
    <row r="178" spans="5:269">
      <c r="E178" s="33" t="s">
        <v>18</v>
      </c>
      <c r="F178" s="79">
        <v>45172</v>
      </c>
      <c r="G178" s="33">
        <v>371474</v>
      </c>
      <c r="H178" s="33" t="s">
        <v>3669</v>
      </c>
      <c r="I178" s="33" t="s">
        <v>641</v>
      </c>
      <c r="J178" s="33" t="s">
        <v>394</v>
      </c>
      <c r="CM178" s="1"/>
      <c r="CN178" s="1"/>
      <c r="CO178" s="1"/>
      <c r="CP178" s="1"/>
      <c r="CQ178" s="33"/>
      <c r="CR178" s="33"/>
      <c r="CS178" s="33"/>
      <c r="CT178" s="33"/>
      <c r="CU178" s="33" t="s">
        <v>2541</v>
      </c>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c r="IV178" s="33"/>
      <c r="IW178" s="33"/>
      <c r="IX178" s="33"/>
      <c r="IY178" s="33"/>
      <c r="IZ178" s="33"/>
      <c r="JA178" s="33"/>
      <c r="JB178" s="33"/>
      <c r="JC178" s="33"/>
      <c r="JD178" s="33"/>
      <c r="JE178" s="33"/>
      <c r="JF178" s="33"/>
      <c r="JG178" s="33"/>
      <c r="JH178" s="33" t="s">
        <v>50</v>
      </c>
    </row>
    <row r="179" spans="5:269">
      <c r="E179" s="33" t="s">
        <v>3039</v>
      </c>
      <c r="F179" s="79">
        <v>45172</v>
      </c>
      <c r="G179" s="33">
        <v>371335</v>
      </c>
      <c r="H179" s="33" t="s">
        <v>3817</v>
      </c>
      <c r="I179" s="33" t="s">
        <v>3818</v>
      </c>
      <c r="J179" s="33" t="s">
        <v>394</v>
      </c>
      <c r="CM179" s="1"/>
      <c r="CN179" s="1"/>
      <c r="CO179" s="1"/>
      <c r="CP179" s="1"/>
      <c r="CQ179" s="33"/>
      <c r="CR179" s="33"/>
      <c r="CS179" s="33"/>
      <c r="CT179" s="33"/>
      <c r="CU179" s="33" t="s">
        <v>2541</v>
      </c>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c r="IV179" s="33"/>
      <c r="IW179" s="33"/>
      <c r="IX179" s="33"/>
      <c r="IY179" s="33"/>
      <c r="IZ179" s="33"/>
      <c r="JA179" s="33"/>
      <c r="JB179" s="33"/>
      <c r="JC179" s="33"/>
      <c r="JD179" s="33"/>
      <c r="JE179" s="33"/>
      <c r="JF179" s="33"/>
      <c r="JG179" s="33"/>
      <c r="JH179" s="33" t="s">
        <v>50</v>
      </c>
    </row>
    <row r="180" spans="5:269">
      <c r="E180" s="33" t="s">
        <v>524</v>
      </c>
      <c r="F180" s="79">
        <v>45172</v>
      </c>
      <c r="G180" s="33">
        <v>371773</v>
      </c>
      <c r="H180" s="33" t="s">
        <v>3569</v>
      </c>
      <c r="I180" s="33" t="s">
        <v>2663</v>
      </c>
      <c r="J180" s="33" t="s">
        <v>394</v>
      </c>
      <c r="CM180" s="1"/>
      <c r="CN180" s="1"/>
      <c r="CO180" s="1"/>
      <c r="CP180" s="1"/>
      <c r="CQ180" s="33"/>
      <c r="CR180" s="33"/>
      <c r="CS180" s="33"/>
      <c r="CT180" s="33"/>
      <c r="CU180" s="33" t="s">
        <v>3270</v>
      </c>
      <c r="CV180" s="33" t="s">
        <v>50</v>
      </c>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c r="IV180" s="33"/>
      <c r="IW180" s="33"/>
      <c r="IX180" s="33"/>
      <c r="IY180" s="33"/>
      <c r="IZ180" s="33"/>
      <c r="JA180" s="33"/>
      <c r="JB180" s="33"/>
      <c r="JC180" s="33"/>
      <c r="JD180" s="33"/>
      <c r="JE180" s="33"/>
      <c r="JF180" s="33"/>
      <c r="JG180" s="33"/>
      <c r="JH180" s="33" t="s">
        <v>50</v>
      </c>
    </row>
    <row r="181" spans="5:269" ht="45">
      <c r="E181" s="33" t="s">
        <v>3039</v>
      </c>
      <c r="F181" s="79">
        <v>45172</v>
      </c>
      <c r="G181" s="33">
        <v>371654</v>
      </c>
      <c r="H181" s="33" t="s">
        <v>3819</v>
      </c>
      <c r="I181" s="33" t="s">
        <v>3820</v>
      </c>
      <c r="J181" s="33" t="s">
        <v>394</v>
      </c>
      <c r="CM181" s="1"/>
      <c r="CN181" s="1"/>
      <c r="CO181" s="1"/>
      <c r="CP181" s="1"/>
      <c r="CQ181" s="33"/>
      <c r="CR181" s="33"/>
      <c r="CS181" s="33"/>
      <c r="CT181" s="33"/>
      <c r="CU181" s="34" t="s">
        <v>3821</v>
      </c>
      <c r="CV181" s="34" t="s">
        <v>3549</v>
      </c>
      <c r="CW181" s="34"/>
      <c r="CX181" s="34" t="s">
        <v>3835</v>
      </c>
      <c r="CY181" s="33" t="s">
        <v>50</v>
      </c>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c r="IV181" s="33"/>
      <c r="IW181" s="33"/>
      <c r="IX181" s="33"/>
      <c r="IY181" s="33"/>
      <c r="IZ181" s="33"/>
      <c r="JA181" s="33"/>
      <c r="JB181" s="33"/>
      <c r="JC181" s="33"/>
      <c r="JD181" s="33"/>
      <c r="JE181" s="33"/>
      <c r="JF181" s="33"/>
      <c r="JG181" s="33"/>
      <c r="JH181" s="33" t="s">
        <v>50</v>
      </c>
    </row>
    <row r="182" spans="5:269" ht="90">
      <c r="E182" s="33" t="s">
        <v>3039</v>
      </c>
      <c r="F182" s="79">
        <v>45174</v>
      </c>
      <c r="G182" s="33">
        <v>371972</v>
      </c>
      <c r="H182" s="33" t="s">
        <v>3735</v>
      </c>
      <c r="I182" s="33" t="s">
        <v>2258</v>
      </c>
      <c r="J182" s="33" t="s">
        <v>394</v>
      </c>
      <c r="CM182" s="1"/>
      <c r="CN182" s="1"/>
      <c r="CO182" s="1"/>
      <c r="CP182" s="1"/>
      <c r="CQ182" s="33"/>
      <c r="CR182" s="33"/>
      <c r="CS182" s="33"/>
      <c r="CT182" s="33"/>
      <c r="CU182" s="33"/>
      <c r="CV182" s="33" t="s">
        <v>1466</v>
      </c>
      <c r="CW182" s="33"/>
      <c r="CX182" s="33"/>
      <c r="CY182" s="33"/>
      <c r="CZ182" s="33"/>
      <c r="DA182" s="33" t="s">
        <v>50</v>
      </c>
      <c r="DB182" s="33"/>
      <c r="DC182" s="33"/>
      <c r="DD182" s="34" t="s">
        <v>3845</v>
      </c>
      <c r="DE182" s="34"/>
      <c r="DF182" s="33" t="s">
        <v>50</v>
      </c>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c r="IV182" s="33"/>
      <c r="IW182" s="33"/>
      <c r="IX182" s="33"/>
      <c r="IY182" s="33"/>
      <c r="IZ182" s="33"/>
      <c r="JA182" s="33"/>
      <c r="JB182" s="33"/>
      <c r="JC182" s="33"/>
      <c r="JD182" s="33"/>
      <c r="JE182" s="33"/>
      <c r="JF182" s="33"/>
      <c r="JG182" s="33"/>
      <c r="JH182" s="33" t="s">
        <v>50</v>
      </c>
    </row>
    <row r="183" spans="5:269">
      <c r="E183" s="33" t="s">
        <v>124</v>
      </c>
      <c r="F183" s="79">
        <v>45174</v>
      </c>
      <c r="G183" s="33">
        <v>372118</v>
      </c>
      <c r="H183" s="33" t="s">
        <v>3728</v>
      </c>
      <c r="I183" s="33" t="s">
        <v>2258</v>
      </c>
      <c r="J183" s="33" t="s">
        <v>394</v>
      </c>
      <c r="CM183" s="1"/>
      <c r="CN183" s="1"/>
      <c r="CO183" s="1"/>
      <c r="CP183" s="1"/>
      <c r="CQ183" s="31"/>
      <c r="CR183" s="31"/>
      <c r="CS183" s="31"/>
      <c r="CT183" s="33"/>
      <c r="CU183" s="33"/>
      <c r="CV183" s="33" t="s">
        <v>1410</v>
      </c>
      <c r="CW183" s="33" t="s">
        <v>1466</v>
      </c>
      <c r="CX183" s="33"/>
      <c r="CY183" s="33" t="s">
        <v>2406</v>
      </c>
      <c r="CZ183" s="33" t="s">
        <v>2062</v>
      </c>
      <c r="DA183" s="33" t="s">
        <v>394</v>
      </c>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c r="IV183" s="33"/>
      <c r="IW183" s="33"/>
      <c r="IX183" s="33"/>
      <c r="IY183" s="33"/>
      <c r="IZ183" s="33"/>
      <c r="JA183" s="33"/>
      <c r="JB183" s="33"/>
      <c r="JC183" s="33"/>
      <c r="JD183" s="33"/>
      <c r="JE183" s="33"/>
      <c r="JF183" s="33"/>
      <c r="JG183" s="33"/>
      <c r="JH183" s="33" t="s">
        <v>50</v>
      </c>
      <c r="JI183" s="33">
        <v>372118</v>
      </c>
    </row>
    <row r="184" spans="5:269">
      <c r="E184" s="33" t="s">
        <v>3039</v>
      </c>
      <c r="F184" s="79">
        <v>45175</v>
      </c>
      <c r="G184" s="33">
        <v>372301</v>
      </c>
      <c r="H184" s="33" t="s">
        <v>3819</v>
      </c>
      <c r="I184" s="33" t="s">
        <v>3833</v>
      </c>
      <c r="J184" s="33" t="s">
        <v>394</v>
      </c>
      <c r="CM184" s="1"/>
      <c r="CN184" s="1"/>
      <c r="CO184" s="1"/>
      <c r="CP184" s="1"/>
      <c r="CQ184" s="1"/>
      <c r="CR184" s="1"/>
      <c r="CS184" s="1"/>
      <c r="CT184" s="33"/>
      <c r="CU184" s="33"/>
      <c r="CV184" s="33"/>
      <c r="CW184" s="33" t="s">
        <v>394</v>
      </c>
      <c r="CX184" s="33" t="s">
        <v>50</v>
      </c>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c r="IV184" s="33"/>
      <c r="IW184" s="33"/>
      <c r="IX184" s="33"/>
      <c r="IY184" s="33"/>
      <c r="IZ184" s="33"/>
      <c r="JA184" s="33"/>
      <c r="JB184" s="33"/>
      <c r="JC184" s="33"/>
      <c r="JD184" s="33"/>
      <c r="JE184" s="33"/>
      <c r="JF184" s="33"/>
      <c r="JG184" s="33"/>
      <c r="JH184" s="33" t="s">
        <v>50</v>
      </c>
      <c r="JI184" s="33">
        <v>374291</v>
      </c>
    </row>
    <row r="185" spans="5:269">
      <c r="E185" s="33" t="s">
        <v>3039</v>
      </c>
      <c r="F185" s="79">
        <v>45175</v>
      </c>
      <c r="G185" s="33">
        <v>372356</v>
      </c>
      <c r="H185" s="33" t="s">
        <v>3655</v>
      </c>
      <c r="I185" s="33" t="s">
        <v>440</v>
      </c>
      <c r="J185" s="33" t="s">
        <v>394</v>
      </c>
      <c r="CM185" s="1"/>
      <c r="CN185" s="1"/>
      <c r="CO185" s="1"/>
      <c r="CP185" s="1"/>
      <c r="CQ185" s="1"/>
      <c r="CR185" s="1"/>
      <c r="CS185" s="1"/>
      <c r="CT185" s="33"/>
      <c r="CU185" s="33"/>
      <c r="CV185" s="33"/>
      <c r="CW185" s="33" t="s">
        <v>1466</v>
      </c>
      <c r="CX185" s="33" t="s">
        <v>394</v>
      </c>
      <c r="CY185" s="33"/>
      <c r="CZ185" s="33"/>
      <c r="DA185" s="33" t="s">
        <v>50</v>
      </c>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c r="IV185" s="33"/>
      <c r="IW185" s="33"/>
      <c r="IX185" s="33"/>
      <c r="IY185" s="33"/>
      <c r="IZ185" s="33"/>
      <c r="JA185" s="33"/>
      <c r="JB185" s="33"/>
      <c r="JC185" s="33"/>
      <c r="JD185" s="33"/>
      <c r="JE185" s="33"/>
      <c r="JF185" s="33"/>
      <c r="JG185" s="33"/>
      <c r="JH185" s="33" t="s">
        <v>50</v>
      </c>
      <c r="JI185" s="33">
        <v>373508</v>
      </c>
    </row>
    <row r="186" spans="5:269">
      <c r="E186" s="33" t="s">
        <v>3039</v>
      </c>
      <c r="F186" s="79">
        <v>45175</v>
      </c>
      <c r="G186" s="33">
        <v>371820</v>
      </c>
      <c r="H186" s="33" t="s">
        <v>3817</v>
      </c>
      <c r="I186" s="33" t="s">
        <v>440</v>
      </c>
      <c r="J186" s="33" t="s">
        <v>394</v>
      </c>
      <c r="CM186" s="1"/>
      <c r="CN186" s="1"/>
      <c r="CO186" s="1"/>
      <c r="CP186" s="1"/>
      <c r="CQ186" s="1"/>
      <c r="CR186" s="1"/>
      <c r="CS186" s="1"/>
      <c r="CT186" s="33"/>
      <c r="CU186" s="33"/>
      <c r="CV186" s="33"/>
      <c r="CW186" s="33" t="s">
        <v>394</v>
      </c>
      <c r="CX186" s="33"/>
      <c r="CY186" s="33"/>
      <c r="CZ186" s="33" t="s">
        <v>50</v>
      </c>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c r="IV186" s="33"/>
      <c r="IW186" s="33"/>
      <c r="IX186" s="33"/>
      <c r="IY186" s="33"/>
      <c r="IZ186" s="33"/>
      <c r="JA186" s="33"/>
      <c r="JB186" s="33"/>
      <c r="JC186" s="33"/>
      <c r="JD186" s="33"/>
      <c r="JE186" s="33"/>
      <c r="JF186" s="33"/>
      <c r="JG186" s="33"/>
      <c r="JH186" s="33" t="s">
        <v>50</v>
      </c>
      <c r="JI186" s="409">
        <v>373808</v>
      </c>
    </row>
    <row r="187" spans="5:269">
      <c r="E187" s="33" t="s">
        <v>3838</v>
      </c>
      <c r="F187" s="79">
        <v>45176</v>
      </c>
      <c r="G187" s="33">
        <v>372297</v>
      </c>
      <c r="H187" s="33" t="s">
        <v>3836</v>
      </c>
      <c r="I187" s="33" t="s">
        <v>3837</v>
      </c>
      <c r="J187" s="33" t="s">
        <v>394</v>
      </c>
      <c r="CM187" s="1"/>
      <c r="CN187" s="1"/>
      <c r="CO187" s="1"/>
      <c r="CP187" s="1"/>
      <c r="CQ187" s="1"/>
      <c r="CR187" s="1"/>
      <c r="CS187" s="1"/>
      <c r="CT187" s="33"/>
      <c r="CU187" s="33"/>
      <c r="CV187" s="33"/>
      <c r="CW187" s="33"/>
      <c r="CX187" s="33" t="s">
        <v>394</v>
      </c>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c r="IV187" s="33"/>
      <c r="IW187" s="33"/>
      <c r="IX187" s="33"/>
      <c r="IY187" s="33"/>
      <c r="IZ187" s="33"/>
      <c r="JA187" s="33"/>
      <c r="JB187" s="33"/>
      <c r="JC187" s="33"/>
      <c r="JD187" s="33"/>
      <c r="JE187" s="33"/>
      <c r="JF187" s="33"/>
      <c r="JG187" s="33"/>
      <c r="JH187" s="33" t="s">
        <v>50</v>
      </c>
      <c r="JI187" s="33"/>
    </row>
    <row r="188" spans="5:269">
      <c r="E188" s="33" t="s">
        <v>18</v>
      </c>
      <c r="F188" s="79">
        <v>45176</v>
      </c>
      <c r="G188" s="33">
        <v>372767</v>
      </c>
      <c r="H188" s="33" t="s">
        <v>3839</v>
      </c>
      <c r="I188" s="33" t="s">
        <v>1619</v>
      </c>
      <c r="J188" s="33" t="s">
        <v>394</v>
      </c>
      <c r="CM188" s="1"/>
      <c r="CN188" s="1"/>
      <c r="CO188" s="1"/>
      <c r="CP188" s="1"/>
      <c r="CQ188" s="1"/>
      <c r="CR188" s="1"/>
      <c r="CS188" s="1"/>
      <c r="CT188" s="33"/>
      <c r="CU188" s="33"/>
      <c r="CV188" s="33"/>
      <c r="CW188" s="33"/>
      <c r="CX188" s="33" t="s">
        <v>394</v>
      </c>
      <c r="CY188" s="33"/>
      <c r="CZ188" s="33"/>
      <c r="DA188" s="33" t="s">
        <v>50</v>
      </c>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c r="IV188" s="33"/>
      <c r="IW188" s="33"/>
      <c r="IX188" s="33"/>
      <c r="IY188" s="33"/>
      <c r="IZ188" s="33"/>
      <c r="JA188" s="33"/>
      <c r="JB188" s="33"/>
      <c r="JC188" s="33"/>
      <c r="JD188" s="33"/>
      <c r="JE188" s="33"/>
      <c r="JF188" s="33"/>
      <c r="JG188" s="33"/>
      <c r="JH188" s="33" t="s">
        <v>50</v>
      </c>
      <c r="JI188" s="33"/>
    </row>
    <row r="189" spans="5:269">
      <c r="E189" s="33" t="s">
        <v>3039</v>
      </c>
      <c r="F189" s="79">
        <v>45177</v>
      </c>
      <c r="G189" s="33">
        <v>372618</v>
      </c>
      <c r="H189" s="33" t="s">
        <v>3819</v>
      </c>
      <c r="I189" s="33" t="s">
        <v>440</v>
      </c>
      <c r="J189" s="33" t="s">
        <v>394</v>
      </c>
      <c r="CM189" s="1"/>
      <c r="CN189" s="1"/>
      <c r="CO189" s="1"/>
      <c r="CP189" s="1"/>
      <c r="CQ189" s="1"/>
      <c r="CR189" s="1"/>
      <c r="CS189" s="1"/>
      <c r="CT189" s="1"/>
      <c r="CU189" s="1"/>
      <c r="CV189" s="1"/>
      <c r="CW189" s="1"/>
      <c r="CX189" s="33"/>
      <c r="CY189" s="33" t="s">
        <v>2541</v>
      </c>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c r="IV189" s="33"/>
      <c r="IW189" s="33"/>
      <c r="IX189" s="33"/>
      <c r="IY189" s="33"/>
      <c r="IZ189" s="33"/>
      <c r="JA189" s="33"/>
      <c r="JB189" s="33"/>
      <c r="JC189" s="33"/>
      <c r="JD189" s="33"/>
      <c r="JE189" s="33"/>
      <c r="JF189" s="33"/>
      <c r="JG189" s="33"/>
      <c r="JH189" s="33" t="s">
        <v>50</v>
      </c>
      <c r="JI189" s="33"/>
    </row>
    <row r="190" spans="5:269">
      <c r="E190" s="33" t="s">
        <v>3039</v>
      </c>
      <c r="F190" s="79">
        <v>45177</v>
      </c>
      <c r="G190" s="33">
        <v>372936</v>
      </c>
      <c r="H190" s="33" t="s">
        <v>3725</v>
      </c>
      <c r="I190" s="33" t="s">
        <v>778</v>
      </c>
      <c r="J190" s="33" t="s">
        <v>394</v>
      </c>
      <c r="CM190" s="1"/>
      <c r="CN190" s="1"/>
      <c r="CO190" s="1"/>
      <c r="CP190" s="1"/>
      <c r="CQ190" s="1"/>
      <c r="CR190" s="1"/>
      <c r="CS190" s="1"/>
      <c r="CT190" s="1"/>
      <c r="CU190" s="1"/>
      <c r="CV190" s="1"/>
      <c r="CW190" s="1"/>
      <c r="CX190" s="33"/>
      <c r="CY190" s="33" t="s">
        <v>394</v>
      </c>
      <c r="CZ190" s="33"/>
      <c r="DA190" s="33" t="s">
        <v>50</v>
      </c>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c r="IV190" s="33"/>
      <c r="IW190" s="33"/>
      <c r="IX190" s="33"/>
      <c r="IY190" s="33"/>
      <c r="IZ190" s="33"/>
      <c r="JA190" s="33"/>
      <c r="JB190" s="33"/>
      <c r="JC190" s="33"/>
      <c r="JD190" s="33"/>
      <c r="JE190" s="33"/>
      <c r="JF190" s="33"/>
      <c r="JG190" s="33"/>
      <c r="JH190" s="33" t="s">
        <v>50</v>
      </c>
      <c r="JI190" s="33"/>
    </row>
    <row r="191" spans="5:269">
      <c r="E191" s="33" t="s">
        <v>18</v>
      </c>
      <c r="F191" s="79">
        <v>45178</v>
      </c>
      <c r="G191" s="33">
        <v>373007</v>
      </c>
      <c r="H191" s="33" t="s">
        <v>3603</v>
      </c>
      <c r="I191" s="33" t="s">
        <v>778</v>
      </c>
      <c r="J191" s="33" t="s">
        <v>394</v>
      </c>
      <c r="CX191" s="33"/>
      <c r="CY191" s="33"/>
      <c r="CZ191" s="33" t="s">
        <v>394</v>
      </c>
      <c r="DA191" s="33" t="s">
        <v>50</v>
      </c>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c r="IV191" s="33"/>
      <c r="IW191" s="33"/>
      <c r="IX191" s="33"/>
      <c r="IY191" s="33"/>
      <c r="IZ191" s="33"/>
      <c r="JA191" s="33"/>
      <c r="JB191" s="33"/>
      <c r="JC191" s="33"/>
      <c r="JD191" s="33"/>
      <c r="JE191" s="33"/>
      <c r="JF191" s="33"/>
      <c r="JG191" s="33"/>
      <c r="JH191" s="33" t="s">
        <v>50</v>
      </c>
      <c r="JI191" s="33"/>
    </row>
    <row r="192" spans="5:269" ht="30">
      <c r="E192" s="33" t="s">
        <v>18</v>
      </c>
      <c r="F192" s="79">
        <v>45181</v>
      </c>
      <c r="G192" s="33">
        <v>374291</v>
      </c>
      <c r="H192" s="33" t="s">
        <v>3819</v>
      </c>
      <c r="I192" s="33" t="s">
        <v>440</v>
      </c>
      <c r="J192" s="33" t="s">
        <v>394</v>
      </c>
      <c r="CX192" s="33"/>
      <c r="CY192" s="33"/>
      <c r="CZ192" s="33"/>
      <c r="DA192" s="34" t="s">
        <v>3587</v>
      </c>
      <c r="DB192" s="34"/>
      <c r="DC192" s="33" t="s">
        <v>50</v>
      </c>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c r="IV192" s="33"/>
      <c r="IW192" s="33"/>
      <c r="IX192" s="33"/>
      <c r="IY192" s="33"/>
      <c r="IZ192" s="33"/>
      <c r="JA192" s="33"/>
      <c r="JB192" s="33"/>
      <c r="JC192" s="33"/>
      <c r="JD192" s="33"/>
      <c r="JE192" s="33"/>
      <c r="JF192" s="33"/>
      <c r="JG192" s="33"/>
      <c r="JH192" s="33" t="s">
        <v>50</v>
      </c>
      <c r="JI192" s="33"/>
    </row>
    <row r="193" spans="5:269" ht="20.45" customHeight="1">
      <c r="E193" s="33" t="s">
        <v>18</v>
      </c>
      <c r="F193" s="79">
        <v>45181</v>
      </c>
      <c r="G193" s="33">
        <v>373508</v>
      </c>
      <c r="H193" s="33" t="s">
        <v>3819</v>
      </c>
      <c r="I193" s="33" t="s">
        <v>440</v>
      </c>
      <c r="J193" s="33" t="s">
        <v>394</v>
      </c>
      <c r="CX193" s="33"/>
      <c r="CY193" s="33"/>
      <c r="CZ193" s="33"/>
      <c r="DA193" s="34" t="s">
        <v>3842</v>
      </c>
      <c r="DB193" s="34"/>
      <c r="DC193" s="34"/>
      <c r="DD193" s="34"/>
      <c r="DE193" s="34"/>
      <c r="DF193" s="34"/>
      <c r="DG193" s="34"/>
      <c r="DH193" s="34"/>
      <c r="DI193" s="34"/>
      <c r="DJ193" s="34"/>
      <c r="DK193" s="34"/>
      <c r="DL193" s="34"/>
      <c r="DM193" s="34"/>
      <c r="DN193" s="34"/>
      <c r="DO193" s="34"/>
      <c r="DP193" s="34"/>
      <c r="DQ193" s="34"/>
      <c r="DR193" s="34"/>
      <c r="DS193" s="34"/>
      <c r="DT193" s="34"/>
      <c r="DU193" s="34"/>
      <c r="DV193" s="34"/>
      <c r="DW193" s="34"/>
      <c r="DX193" s="34"/>
      <c r="DY193" s="34"/>
      <c r="DZ193" s="34"/>
      <c r="EA193" s="34"/>
      <c r="EB193" s="34"/>
      <c r="EC193" s="34"/>
      <c r="ED193" s="34"/>
      <c r="EE193" s="34"/>
      <c r="EF193" s="34"/>
      <c r="EG193" s="34"/>
      <c r="EH193" s="34"/>
      <c r="EI193" s="34"/>
      <c r="EJ193" s="34"/>
      <c r="EK193" s="34"/>
      <c r="EL193" s="34"/>
      <c r="EM193" s="34"/>
      <c r="EN193" s="34"/>
      <c r="EO193" s="34"/>
      <c r="EP193" s="34"/>
      <c r="EQ193" s="34"/>
      <c r="ER193" s="34"/>
      <c r="ES193" s="34"/>
      <c r="ET193" s="34"/>
      <c r="EU193" s="34"/>
      <c r="EV193" s="34"/>
      <c r="EW193" s="34"/>
      <c r="EX193" s="34"/>
      <c r="EY193" s="34"/>
      <c r="EZ193" s="34"/>
      <c r="FA193" s="34"/>
      <c r="FB193" s="34"/>
      <c r="FC193" s="34"/>
      <c r="FD193" s="34"/>
      <c r="FE193" s="34"/>
      <c r="FF193" s="34"/>
      <c r="FG193" s="34"/>
      <c r="FH193" s="34"/>
      <c r="FI193" s="34"/>
      <c r="FJ193" s="34"/>
      <c r="FK193" s="34"/>
      <c r="FL193" s="34"/>
      <c r="FM193" s="34"/>
      <c r="FN193" s="34"/>
      <c r="FO193" s="34"/>
      <c r="FP193" s="34"/>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34"/>
      <c r="GS193" s="34"/>
      <c r="GT193" s="34"/>
      <c r="GU193" s="34"/>
      <c r="GV193" s="34"/>
      <c r="GW193" s="34"/>
      <c r="GX193" s="34"/>
      <c r="GY193" s="34"/>
      <c r="GZ193" s="34"/>
      <c r="HA193" s="34"/>
      <c r="HB193" s="34"/>
      <c r="HC193" s="34"/>
      <c r="HD193" s="34"/>
      <c r="HE193" s="34"/>
      <c r="HF193" s="34"/>
      <c r="HG193" s="34"/>
      <c r="HH193" s="34"/>
      <c r="HI193" s="34"/>
      <c r="HJ193" s="34"/>
      <c r="HK193" s="34"/>
      <c r="HL193" s="34"/>
      <c r="HM193" s="34"/>
      <c r="HN193" s="34"/>
      <c r="HO193" s="34"/>
      <c r="HP193" s="34"/>
      <c r="HQ193" s="34"/>
      <c r="HR193" s="34"/>
      <c r="HS193" s="34"/>
      <c r="HT193" s="34"/>
      <c r="HU193" s="34"/>
      <c r="HV193" s="34"/>
      <c r="HW193" s="34"/>
      <c r="HX193" s="34"/>
      <c r="HY193" s="34"/>
      <c r="HZ193" s="34"/>
      <c r="IA193" s="34"/>
      <c r="IB193" s="34"/>
      <c r="IC193" s="34"/>
      <c r="ID193" s="34"/>
      <c r="IE193" s="34"/>
      <c r="IF193" s="34"/>
      <c r="IG193" s="34"/>
      <c r="IH193" s="34"/>
      <c r="II193" s="34"/>
      <c r="IJ193" s="34"/>
      <c r="IK193" s="34"/>
      <c r="IL193" s="34"/>
      <c r="IM193" s="34"/>
      <c r="IN193" s="34"/>
      <c r="IO193" s="34"/>
      <c r="IP193" s="34"/>
      <c r="IQ193" s="34"/>
      <c r="IR193" s="34"/>
      <c r="IS193" s="34"/>
      <c r="IT193" s="34"/>
      <c r="IU193" s="34"/>
      <c r="IV193" s="34"/>
      <c r="IW193" s="34"/>
      <c r="IX193" s="34"/>
      <c r="IY193" s="34"/>
      <c r="IZ193" s="34"/>
      <c r="JA193" s="34"/>
      <c r="JB193" s="34"/>
      <c r="JC193" s="34"/>
      <c r="JD193" s="34"/>
      <c r="JE193" s="34"/>
      <c r="JF193" s="34"/>
      <c r="JG193" s="34"/>
      <c r="JH193" s="33" t="s">
        <v>50</v>
      </c>
      <c r="JI193" s="33"/>
    </row>
    <row r="194" spans="5:269">
      <c r="E194" s="33" t="s">
        <v>18</v>
      </c>
      <c r="F194" s="79">
        <v>45181</v>
      </c>
      <c r="G194" s="409">
        <v>373808</v>
      </c>
      <c r="H194" s="33" t="s">
        <v>3728</v>
      </c>
      <c r="I194" s="33" t="s">
        <v>440</v>
      </c>
      <c r="J194" s="33" t="s">
        <v>394</v>
      </c>
      <c r="CX194" s="33"/>
      <c r="CY194" s="33"/>
      <c r="CZ194" s="33"/>
      <c r="DA194" s="33" t="s">
        <v>394</v>
      </c>
      <c r="DB194" s="33" t="s">
        <v>394</v>
      </c>
      <c r="DC194" s="33"/>
      <c r="DD194" s="33" t="s">
        <v>3847</v>
      </c>
      <c r="DE194" s="33"/>
      <c r="DF194" s="33" t="s">
        <v>1410</v>
      </c>
      <c r="DG194" s="33" t="s">
        <v>394</v>
      </c>
      <c r="DH194" s="33"/>
      <c r="DI194" s="33"/>
      <c r="DJ194" s="33" t="s">
        <v>3549</v>
      </c>
      <c r="DK194" s="33" t="s">
        <v>2246</v>
      </c>
      <c r="DL194" s="33"/>
      <c r="DM194" s="33" t="s">
        <v>50</v>
      </c>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c r="IV194" s="33"/>
      <c r="IW194" s="33"/>
      <c r="IX194" s="33"/>
      <c r="IY194" s="33"/>
      <c r="IZ194" s="33"/>
      <c r="JA194" s="33"/>
      <c r="JB194" s="33"/>
      <c r="JC194" s="33"/>
      <c r="JD194" s="33"/>
      <c r="JE194" s="33"/>
      <c r="JF194" s="33"/>
      <c r="JG194" s="33"/>
      <c r="JH194" s="33" t="s">
        <v>50</v>
      </c>
      <c r="JI194" s="409"/>
    </row>
    <row r="195" spans="5:269" ht="18.600000000000001" customHeight="1">
      <c r="E195" s="33" t="s">
        <v>18</v>
      </c>
      <c r="F195" s="79">
        <v>45182</v>
      </c>
      <c r="G195" s="33">
        <v>374455</v>
      </c>
      <c r="H195" s="33" t="s">
        <v>3843</v>
      </c>
      <c r="I195" s="33" t="s">
        <v>2749</v>
      </c>
      <c r="J195" s="33" t="s">
        <v>394</v>
      </c>
      <c r="CX195" s="33"/>
      <c r="CY195" s="33"/>
      <c r="CZ195" s="33"/>
      <c r="DA195" s="33"/>
      <c r="DB195" s="34" t="s">
        <v>3844</v>
      </c>
      <c r="DC195" s="33" t="s">
        <v>50</v>
      </c>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c r="IV195" s="33"/>
      <c r="IW195" s="33"/>
      <c r="IX195" s="33"/>
      <c r="IY195" s="33"/>
      <c r="IZ195" s="33"/>
      <c r="JA195" s="33"/>
      <c r="JB195" s="33"/>
      <c r="JC195" s="33"/>
      <c r="JD195" s="33"/>
      <c r="JE195" s="33"/>
      <c r="JF195" s="33"/>
      <c r="JG195" s="33"/>
      <c r="JH195" s="33" t="s">
        <v>50</v>
      </c>
      <c r="JI195" s="409">
        <v>373808</v>
      </c>
    </row>
    <row r="196" spans="5:269">
      <c r="E196" s="33" t="s">
        <v>18</v>
      </c>
      <c r="F196" s="79">
        <v>45183</v>
      </c>
      <c r="G196" s="33">
        <v>374915</v>
      </c>
      <c r="H196" s="33" t="s">
        <v>3819</v>
      </c>
      <c r="I196" s="33" t="s">
        <v>440</v>
      </c>
      <c r="J196" s="33" t="s">
        <v>394</v>
      </c>
      <c r="CX196" s="1"/>
      <c r="CY196" s="1"/>
      <c r="CZ196" s="1"/>
      <c r="DA196" s="33"/>
      <c r="DB196" s="33"/>
      <c r="DC196" s="33" t="s">
        <v>2541</v>
      </c>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c r="IV196" s="33"/>
      <c r="IW196" s="33"/>
      <c r="IX196" s="33"/>
      <c r="IY196" s="33"/>
      <c r="IZ196" s="33"/>
      <c r="JA196" s="33"/>
      <c r="JB196" s="33"/>
      <c r="JC196" s="33"/>
      <c r="JD196" s="33"/>
      <c r="JE196" s="33"/>
      <c r="JF196" s="33"/>
      <c r="JG196" s="33"/>
      <c r="JH196" s="33" t="s">
        <v>50</v>
      </c>
      <c r="JI196" s="33">
        <v>375754</v>
      </c>
    </row>
    <row r="197" spans="5:269">
      <c r="E197" s="33" t="s">
        <v>18</v>
      </c>
      <c r="F197" s="79">
        <v>45183</v>
      </c>
      <c r="G197" s="33">
        <v>374876</v>
      </c>
      <c r="H197" s="33" t="s">
        <v>3681</v>
      </c>
      <c r="I197" s="33" t="s">
        <v>2247</v>
      </c>
      <c r="J197" s="33" t="s">
        <v>394</v>
      </c>
      <c r="CX197" s="1"/>
      <c r="CY197" s="1"/>
      <c r="CZ197" s="1"/>
      <c r="DA197" s="33"/>
      <c r="DB197" s="33"/>
      <c r="DC197" s="33" t="s">
        <v>394</v>
      </c>
      <c r="DD197" s="33" t="s">
        <v>50</v>
      </c>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c r="IV197" s="33"/>
      <c r="IW197" s="33"/>
      <c r="IX197" s="33"/>
      <c r="IY197" s="33"/>
      <c r="IZ197" s="33"/>
      <c r="JA197" s="33"/>
      <c r="JB197" s="33"/>
      <c r="JC197" s="33"/>
      <c r="JD197" s="33"/>
      <c r="JE197" s="33"/>
      <c r="JF197" s="33"/>
      <c r="JG197" s="33"/>
      <c r="JH197" s="33" t="s">
        <v>50</v>
      </c>
      <c r="JI197" s="33">
        <v>375366</v>
      </c>
    </row>
    <row r="198" spans="5:269">
      <c r="E198" s="33" t="s">
        <v>18</v>
      </c>
      <c r="F198" s="79">
        <v>45184</v>
      </c>
      <c r="G198" s="33">
        <v>375313</v>
      </c>
      <c r="H198" s="33" t="s">
        <v>3814</v>
      </c>
      <c r="I198" s="33" t="s">
        <v>3846</v>
      </c>
      <c r="J198" s="33" t="s">
        <v>394</v>
      </c>
      <c r="CX198" s="1"/>
      <c r="CY198" s="1"/>
      <c r="CZ198" s="1"/>
      <c r="DA198" s="1"/>
      <c r="DB198" s="33"/>
      <c r="DC198" s="33"/>
      <c r="DD198" s="33" t="s">
        <v>1466</v>
      </c>
      <c r="DE198" s="33"/>
      <c r="DF198" s="33" t="s">
        <v>50</v>
      </c>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c r="IV198" s="33"/>
      <c r="IW198" s="33"/>
      <c r="IX198" s="33"/>
      <c r="IY198" s="33"/>
      <c r="IZ198" s="33"/>
      <c r="JA198" s="33"/>
      <c r="JB198" s="33"/>
      <c r="JC198" s="33"/>
      <c r="JD198" s="33"/>
      <c r="JE198" s="33"/>
      <c r="JF198" s="33"/>
      <c r="JG198" s="33"/>
      <c r="JH198" s="33" t="s">
        <v>50</v>
      </c>
      <c r="JI198" s="33">
        <v>376028</v>
      </c>
    </row>
    <row r="199" spans="5:269">
      <c r="E199" s="33" t="s">
        <v>18</v>
      </c>
      <c r="F199" s="79">
        <v>45185</v>
      </c>
      <c r="G199" s="33">
        <v>375754</v>
      </c>
      <c r="H199" s="33" t="s">
        <v>3819</v>
      </c>
      <c r="I199" s="33" t="s">
        <v>3848</v>
      </c>
      <c r="J199" s="33" t="s">
        <v>394</v>
      </c>
      <c r="CX199" s="1"/>
      <c r="CY199" s="1"/>
      <c r="CZ199" s="1"/>
      <c r="DA199" s="1"/>
      <c r="DB199" s="33"/>
      <c r="DC199" s="33"/>
      <c r="DD199" s="33"/>
      <c r="DE199" s="33" t="s">
        <v>394</v>
      </c>
      <c r="DF199" s="33" t="s">
        <v>1410</v>
      </c>
      <c r="DG199" s="33" t="s">
        <v>2541</v>
      </c>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c r="IV199" s="33"/>
      <c r="IW199" s="33"/>
      <c r="IX199" s="33"/>
      <c r="IY199" s="33"/>
      <c r="IZ199" s="33"/>
      <c r="JA199" s="33"/>
      <c r="JB199" s="33"/>
      <c r="JC199" s="33"/>
      <c r="JD199" s="33"/>
      <c r="JE199" s="33"/>
      <c r="JF199" s="33"/>
      <c r="JG199" s="33"/>
      <c r="JH199" s="33" t="s">
        <v>50</v>
      </c>
      <c r="JI199" s="33">
        <v>375438</v>
      </c>
    </row>
    <row r="200" spans="5:269">
      <c r="E200" s="33" t="s">
        <v>18</v>
      </c>
      <c r="F200" s="79">
        <v>45186</v>
      </c>
      <c r="G200" s="33">
        <v>375366</v>
      </c>
      <c r="H200" s="33" t="s">
        <v>3560</v>
      </c>
      <c r="I200" s="33" t="s">
        <v>3444</v>
      </c>
      <c r="J200" s="33" t="s">
        <v>394</v>
      </c>
      <c r="CX200" s="1"/>
      <c r="CY200" s="1"/>
      <c r="CZ200" s="1"/>
      <c r="DA200" s="1"/>
      <c r="DB200" s="33"/>
      <c r="DC200" s="33"/>
      <c r="DD200" s="33"/>
      <c r="DE200" s="33"/>
      <c r="DF200" s="33" t="s">
        <v>394</v>
      </c>
      <c r="DG200" s="33" t="s">
        <v>2246</v>
      </c>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c r="IV200" s="33"/>
      <c r="IW200" s="33"/>
      <c r="IX200" s="33"/>
      <c r="IY200" s="33"/>
      <c r="IZ200" s="33"/>
      <c r="JA200" s="33"/>
      <c r="JB200" s="33"/>
      <c r="JC200" s="33"/>
      <c r="JD200" s="33"/>
      <c r="JE200" s="33"/>
      <c r="JF200" s="33"/>
      <c r="JG200" s="33"/>
      <c r="JH200" s="33" t="s">
        <v>50</v>
      </c>
      <c r="JI200" s="33">
        <v>376810</v>
      </c>
    </row>
    <row r="201" spans="5:269">
      <c r="E201" s="33" t="s">
        <v>18</v>
      </c>
      <c r="F201" s="79">
        <v>45186</v>
      </c>
      <c r="G201" s="33">
        <v>376028</v>
      </c>
      <c r="H201" s="33" t="s">
        <v>3819</v>
      </c>
      <c r="I201" s="33" t="s">
        <v>2258</v>
      </c>
      <c r="J201" s="33" t="s">
        <v>394</v>
      </c>
      <c r="CX201" s="1"/>
      <c r="CY201" s="1"/>
      <c r="CZ201" s="1"/>
      <c r="DA201" s="1"/>
      <c r="DB201" s="33"/>
      <c r="DC201" s="33"/>
      <c r="DD201" s="33"/>
      <c r="DE201" s="33"/>
      <c r="DF201" s="33" t="s">
        <v>2645</v>
      </c>
      <c r="DG201" s="33" t="s">
        <v>2541</v>
      </c>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c r="IV201" s="33"/>
      <c r="IW201" s="33"/>
      <c r="IX201" s="33"/>
      <c r="IY201" s="33"/>
      <c r="IZ201" s="33"/>
      <c r="JA201" s="33"/>
      <c r="JB201" s="33"/>
      <c r="JC201" s="33"/>
      <c r="JD201" s="33"/>
      <c r="JE201" s="33"/>
      <c r="JF201" s="33"/>
      <c r="JG201" s="33"/>
      <c r="JH201" s="33" t="s">
        <v>50</v>
      </c>
    </row>
    <row r="202" spans="5:269">
      <c r="E202" s="33" t="s">
        <v>18</v>
      </c>
      <c r="F202" s="79">
        <v>45186</v>
      </c>
      <c r="G202" s="33">
        <v>375438</v>
      </c>
      <c r="H202" s="33" t="s">
        <v>3819</v>
      </c>
      <c r="I202" s="33" t="s">
        <v>2258</v>
      </c>
      <c r="J202" s="33" t="s">
        <v>394</v>
      </c>
      <c r="CX202" s="1"/>
      <c r="CY202" s="1"/>
      <c r="CZ202" s="1"/>
      <c r="DA202" s="1"/>
      <c r="DB202" s="33"/>
      <c r="DC202" s="33"/>
      <c r="DD202" s="33"/>
      <c r="DE202" s="33"/>
      <c r="DF202" s="33" t="s">
        <v>1410</v>
      </c>
      <c r="DG202" s="33" t="s">
        <v>2541</v>
      </c>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c r="IV202" s="33"/>
      <c r="IW202" s="33"/>
      <c r="IX202" s="33"/>
      <c r="IY202" s="33"/>
      <c r="IZ202" s="33"/>
      <c r="JA202" s="33"/>
      <c r="JB202" s="33"/>
      <c r="JC202" s="33"/>
      <c r="JD202" s="33"/>
      <c r="JE202" s="33"/>
      <c r="JF202" s="33"/>
      <c r="JG202" s="33"/>
      <c r="JH202" s="33" t="s">
        <v>50</v>
      </c>
    </row>
    <row r="203" spans="5:269" ht="18.75" customHeight="1">
      <c r="E203" s="33" t="s">
        <v>3039</v>
      </c>
      <c r="F203" s="79">
        <v>45188</v>
      </c>
      <c r="G203" s="33">
        <v>376810</v>
      </c>
      <c r="H203" s="33" t="s">
        <v>3560</v>
      </c>
      <c r="I203" s="33" t="s">
        <v>1450</v>
      </c>
      <c r="J203" s="33" t="s">
        <v>394</v>
      </c>
      <c r="CX203" s="1"/>
      <c r="CY203" s="1"/>
      <c r="CZ203" s="1"/>
      <c r="DA203" s="1"/>
      <c r="DB203" s="31"/>
      <c r="DC203" s="31"/>
      <c r="DD203" s="31"/>
      <c r="DE203" s="33"/>
      <c r="DF203" s="33"/>
      <c r="DG203" s="33" t="s">
        <v>2645</v>
      </c>
      <c r="DH203" s="240" t="s">
        <v>3862</v>
      </c>
      <c r="DI203" s="240"/>
      <c r="DJ203" s="240"/>
      <c r="DK203" s="240"/>
      <c r="DL203" s="240" t="s">
        <v>2406</v>
      </c>
      <c r="DM203" s="34" t="s">
        <v>3871</v>
      </c>
      <c r="DN203" s="34" t="s">
        <v>1410</v>
      </c>
      <c r="DO203" s="34" t="s">
        <v>1466</v>
      </c>
      <c r="DP203" s="34"/>
      <c r="DQ203" s="34"/>
      <c r="DR203" s="34"/>
      <c r="DS203" s="34"/>
      <c r="DT203" s="34"/>
      <c r="DU203" s="34"/>
      <c r="DV203" s="34"/>
      <c r="DW203" s="34"/>
      <c r="DX203" s="34"/>
      <c r="DY203" s="34"/>
      <c r="DZ203" s="34"/>
      <c r="EA203" s="34"/>
      <c r="EB203" s="34"/>
      <c r="EC203" s="34"/>
      <c r="ED203" s="34"/>
      <c r="EE203" s="34"/>
      <c r="EF203" s="34"/>
      <c r="EG203" s="34"/>
      <c r="EH203" s="34"/>
      <c r="EI203" s="34"/>
      <c r="EJ203" s="34"/>
      <c r="EK203" s="34"/>
      <c r="EL203" s="34"/>
      <c r="EM203" s="34"/>
      <c r="EN203" s="34"/>
      <c r="EO203" s="34"/>
      <c r="EP203" s="34"/>
      <c r="EQ203" s="34"/>
      <c r="ER203" s="34"/>
      <c r="ES203" s="34"/>
      <c r="ET203" s="34"/>
      <c r="EU203" s="34"/>
      <c r="EV203" s="34"/>
      <c r="EW203" s="34"/>
      <c r="EX203" s="34"/>
      <c r="EY203" s="34"/>
      <c r="EZ203" s="34"/>
      <c r="FA203" s="34"/>
      <c r="FB203" s="34"/>
      <c r="FC203" s="34"/>
      <c r="FD203" s="34"/>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34"/>
      <c r="GS203" s="34"/>
      <c r="GT203" s="34"/>
      <c r="GU203" s="34"/>
      <c r="GV203" s="34"/>
      <c r="GW203" s="34"/>
      <c r="GX203" s="34"/>
      <c r="GY203" s="34"/>
      <c r="GZ203" s="34"/>
      <c r="HA203" s="34"/>
      <c r="HB203" s="34"/>
      <c r="HC203" s="34"/>
      <c r="HD203" s="34"/>
      <c r="HE203" s="34"/>
      <c r="HF203" s="34"/>
      <c r="HG203" s="34"/>
      <c r="HH203" s="34"/>
      <c r="HI203" s="34"/>
      <c r="HJ203" s="34"/>
      <c r="HK203" s="34"/>
      <c r="HL203" s="34"/>
      <c r="HM203" s="34"/>
      <c r="HN203" s="34"/>
      <c r="HO203" s="34"/>
      <c r="HP203" s="34"/>
      <c r="HQ203" s="34"/>
      <c r="HR203" s="34"/>
      <c r="HS203" s="34"/>
      <c r="HT203" s="34"/>
      <c r="HU203" s="34"/>
      <c r="HV203" s="34"/>
      <c r="HW203" s="34"/>
      <c r="HX203" s="34"/>
      <c r="HY203" s="34"/>
      <c r="HZ203" s="34"/>
      <c r="IA203" s="34"/>
      <c r="IB203" s="34"/>
      <c r="IC203" s="34"/>
      <c r="ID203" s="34"/>
      <c r="IE203" s="34"/>
      <c r="IF203" s="34"/>
      <c r="IG203" s="34"/>
      <c r="IH203" s="34"/>
      <c r="II203" s="34"/>
      <c r="IJ203" s="34"/>
      <c r="IK203" s="34"/>
      <c r="IL203" s="34"/>
      <c r="IM203" s="34"/>
      <c r="IN203" s="34"/>
      <c r="IO203" s="34"/>
      <c r="IP203" s="34"/>
      <c r="IQ203" s="34"/>
      <c r="IR203" s="34"/>
      <c r="IS203" s="34"/>
      <c r="IT203" s="34"/>
      <c r="IU203" s="34"/>
      <c r="IV203" s="34"/>
      <c r="IW203" s="34"/>
      <c r="IX203" s="34"/>
      <c r="IY203" s="34"/>
      <c r="IZ203" s="34"/>
      <c r="JA203" s="34"/>
      <c r="JB203" s="34"/>
      <c r="JC203" s="34"/>
      <c r="JD203" s="34"/>
      <c r="JE203" s="34"/>
      <c r="JF203" s="34"/>
      <c r="JG203" s="34"/>
      <c r="JH203" s="33" t="s">
        <v>50</v>
      </c>
      <c r="JI203" s="33">
        <v>376810</v>
      </c>
    </row>
    <row r="204" spans="5:269" ht="21" customHeight="1">
      <c r="E204" s="33" t="s">
        <v>3039</v>
      </c>
      <c r="F204" s="79">
        <v>45189</v>
      </c>
      <c r="G204" s="33">
        <v>376996</v>
      </c>
      <c r="H204" s="33" t="s">
        <v>3817</v>
      </c>
      <c r="I204" s="33" t="s">
        <v>440</v>
      </c>
      <c r="J204" s="33" t="s">
        <v>394</v>
      </c>
      <c r="CX204" s="1"/>
      <c r="CY204" s="1"/>
      <c r="CZ204" s="1"/>
      <c r="DA204" s="1"/>
      <c r="DB204" s="1"/>
      <c r="DC204" s="1"/>
      <c r="DD204" s="1"/>
      <c r="DE204" s="33"/>
      <c r="DF204" s="33"/>
      <c r="DG204" s="33"/>
      <c r="DH204" s="34" t="s">
        <v>3861</v>
      </c>
      <c r="DI204" s="33" t="s">
        <v>394</v>
      </c>
      <c r="DJ204" s="34" t="s">
        <v>3863</v>
      </c>
      <c r="DK204" s="34"/>
      <c r="DL204" s="34" t="s">
        <v>3869</v>
      </c>
      <c r="DM204" s="34" t="s">
        <v>50</v>
      </c>
      <c r="DN204" s="34"/>
      <c r="DO204" s="34"/>
      <c r="DP204" s="34"/>
      <c r="DQ204" s="34"/>
      <c r="DR204" s="34"/>
      <c r="DS204" s="34"/>
      <c r="DT204" s="34"/>
      <c r="DU204" s="34"/>
      <c r="DV204" s="34"/>
      <c r="DW204" s="34"/>
      <c r="DX204" s="34"/>
      <c r="DY204" s="34"/>
      <c r="DZ204" s="34"/>
      <c r="EA204" s="34"/>
      <c r="EB204" s="34"/>
      <c r="EC204" s="34"/>
      <c r="ED204" s="34"/>
      <c r="EE204" s="34"/>
      <c r="EF204" s="34"/>
      <c r="EG204" s="34"/>
      <c r="EH204" s="34"/>
      <c r="EI204" s="34"/>
      <c r="EJ204" s="34"/>
      <c r="EK204" s="34"/>
      <c r="EL204" s="34"/>
      <c r="EM204" s="34"/>
      <c r="EN204" s="34"/>
      <c r="EO204" s="34"/>
      <c r="EP204" s="34"/>
      <c r="EQ204" s="34"/>
      <c r="ER204" s="34"/>
      <c r="ES204" s="34"/>
      <c r="ET204" s="34"/>
      <c r="EU204" s="34"/>
      <c r="EV204" s="34"/>
      <c r="EW204" s="34"/>
      <c r="EX204" s="34"/>
      <c r="EY204" s="34"/>
      <c r="EZ204" s="34"/>
      <c r="FA204" s="34"/>
      <c r="FB204" s="34"/>
      <c r="FC204" s="34"/>
      <c r="FD204" s="34"/>
      <c r="FE204" s="34"/>
      <c r="FF204" s="34"/>
      <c r="FG204" s="34"/>
      <c r="FH204" s="34"/>
      <c r="FI204" s="34"/>
      <c r="FJ204" s="34"/>
      <c r="FK204" s="34"/>
      <c r="FL204" s="34"/>
      <c r="FM204" s="34"/>
      <c r="FN204" s="34"/>
      <c r="FO204" s="34"/>
      <c r="FP204" s="34"/>
      <c r="FQ204" s="34"/>
      <c r="FR204" s="34"/>
      <c r="FS204" s="34"/>
      <c r="FT204" s="34"/>
      <c r="FU204" s="34"/>
      <c r="FV204" s="34"/>
      <c r="FW204" s="34"/>
      <c r="FX204" s="34"/>
      <c r="FY204" s="34"/>
      <c r="FZ204" s="34"/>
      <c r="GA204" s="34"/>
      <c r="GB204" s="34"/>
      <c r="GC204" s="34"/>
      <c r="GD204" s="34"/>
      <c r="GE204" s="34"/>
      <c r="GF204" s="34"/>
      <c r="GG204" s="34"/>
      <c r="GH204" s="34"/>
      <c r="GI204" s="34"/>
      <c r="GJ204" s="34"/>
      <c r="GK204" s="34"/>
      <c r="GL204" s="34"/>
      <c r="GM204" s="34"/>
      <c r="GN204" s="34"/>
      <c r="GO204" s="34"/>
      <c r="GP204" s="34"/>
      <c r="GQ204" s="34"/>
      <c r="GR204" s="34"/>
      <c r="GS204" s="34"/>
      <c r="GT204" s="34"/>
      <c r="GU204" s="34"/>
      <c r="GV204" s="34"/>
      <c r="GW204" s="34"/>
      <c r="GX204" s="34"/>
      <c r="GY204" s="34"/>
      <c r="GZ204" s="34"/>
      <c r="HA204" s="34"/>
      <c r="HB204" s="34"/>
      <c r="HC204" s="34"/>
      <c r="HD204" s="34"/>
      <c r="HE204" s="34"/>
      <c r="HF204" s="34"/>
      <c r="HG204" s="34"/>
      <c r="HH204" s="34"/>
      <c r="HI204" s="34"/>
      <c r="HJ204" s="34"/>
      <c r="HK204" s="34"/>
      <c r="HL204" s="34"/>
      <c r="HM204" s="34"/>
      <c r="HN204" s="34"/>
      <c r="HO204" s="34"/>
      <c r="HP204" s="34"/>
      <c r="HQ204" s="34"/>
      <c r="HR204" s="34"/>
      <c r="HS204" s="34"/>
      <c r="HT204" s="34"/>
      <c r="HU204" s="34"/>
      <c r="HV204" s="34"/>
      <c r="HW204" s="34"/>
      <c r="HX204" s="34"/>
      <c r="HY204" s="34"/>
      <c r="HZ204" s="34"/>
      <c r="IA204" s="34"/>
      <c r="IB204" s="34"/>
      <c r="IC204" s="34"/>
      <c r="ID204" s="34"/>
      <c r="IE204" s="34"/>
      <c r="IF204" s="34"/>
      <c r="IG204" s="34"/>
      <c r="IH204" s="34"/>
      <c r="II204" s="34"/>
      <c r="IJ204" s="34"/>
      <c r="IK204" s="34"/>
      <c r="IL204" s="34"/>
      <c r="IM204" s="34"/>
      <c r="IN204" s="34"/>
      <c r="IO204" s="34"/>
      <c r="IP204" s="34"/>
      <c r="IQ204" s="34"/>
      <c r="IR204" s="34"/>
      <c r="IS204" s="34"/>
      <c r="IT204" s="34"/>
      <c r="IU204" s="34"/>
      <c r="IV204" s="34"/>
      <c r="IW204" s="34"/>
      <c r="IX204" s="34"/>
      <c r="IY204" s="34"/>
      <c r="IZ204" s="34"/>
      <c r="JA204" s="34"/>
      <c r="JB204" s="34"/>
      <c r="JC204" s="34"/>
      <c r="JD204" s="34"/>
      <c r="JE204" s="34"/>
      <c r="JF204" s="34"/>
      <c r="JG204" s="34"/>
      <c r="JH204" s="33" t="s">
        <v>50</v>
      </c>
      <c r="JI204" s="33">
        <v>376996</v>
      </c>
    </row>
    <row r="205" spans="5:269">
      <c r="E205" s="33" t="s">
        <v>3039</v>
      </c>
      <c r="F205" s="79">
        <v>45189</v>
      </c>
      <c r="G205" s="33">
        <v>376990</v>
      </c>
      <c r="H205" s="33" t="s">
        <v>3814</v>
      </c>
      <c r="I205" s="33" t="s">
        <v>1450</v>
      </c>
      <c r="J205" s="33" t="s">
        <v>394</v>
      </c>
      <c r="CX205" s="1"/>
      <c r="CY205" s="1"/>
      <c r="CZ205" s="1"/>
      <c r="DA205" s="1"/>
      <c r="DB205" s="1"/>
      <c r="DC205" s="1"/>
      <c r="DD205" s="1"/>
      <c r="DE205" s="33"/>
      <c r="DF205" s="33"/>
      <c r="DG205" s="33"/>
      <c r="DH205" s="33" t="s">
        <v>2645</v>
      </c>
      <c r="DI205" s="33" t="s">
        <v>2541</v>
      </c>
      <c r="DJ205" s="33" t="s">
        <v>366</v>
      </c>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c r="IV205" s="33"/>
      <c r="IW205" s="33"/>
      <c r="IX205" s="33"/>
      <c r="IY205" s="33"/>
      <c r="IZ205" s="33"/>
      <c r="JA205" s="33"/>
      <c r="JB205" s="33"/>
      <c r="JC205" s="33"/>
      <c r="JD205" s="33"/>
      <c r="JE205" s="33"/>
      <c r="JF205" s="33"/>
      <c r="JG205" s="33"/>
      <c r="JH205" s="33" t="s">
        <v>50</v>
      </c>
      <c r="JI205" s="33">
        <v>377072</v>
      </c>
    </row>
    <row r="206" spans="5:269">
      <c r="E206" s="33" t="s">
        <v>18</v>
      </c>
      <c r="F206" s="79">
        <v>45189</v>
      </c>
      <c r="G206" s="33">
        <v>377069</v>
      </c>
      <c r="H206" s="33" t="s">
        <v>3819</v>
      </c>
      <c r="I206" s="33" t="s">
        <v>2258</v>
      </c>
      <c r="J206" s="33" t="s">
        <v>394</v>
      </c>
      <c r="CX206" s="1"/>
      <c r="CY206" s="1"/>
      <c r="CZ206" s="1"/>
      <c r="DA206" s="1"/>
      <c r="DB206" s="1"/>
      <c r="DC206" s="1"/>
      <c r="DD206" s="1"/>
      <c r="DE206" s="33"/>
      <c r="DF206" s="33"/>
      <c r="DG206" s="33"/>
      <c r="DH206" s="33" t="s">
        <v>2062</v>
      </c>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c r="IV206" s="33"/>
      <c r="IW206" s="33"/>
      <c r="IX206" s="33"/>
      <c r="IY206" s="33"/>
      <c r="IZ206" s="33"/>
      <c r="JA206" s="33"/>
      <c r="JB206" s="33"/>
      <c r="JC206" s="33"/>
      <c r="JD206" s="33"/>
      <c r="JE206" s="33"/>
      <c r="JF206" s="33"/>
      <c r="JG206" s="33"/>
      <c r="JH206" s="33" t="s">
        <v>50</v>
      </c>
      <c r="JI206" s="33">
        <v>378150</v>
      </c>
    </row>
    <row r="207" spans="5:269" ht="14.25" customHeight="1">
      <c r="E207" s="33" t="s">
        <v>18</v>
      </c>
      <c r="F207" s="79">
        <v>45189</v>
      </c>
      <c r="G207" s="33">
        <v>377072</v>
      </c>
      <c r="H207" s="33" t="s">
        <v>3560</v>
      </c>
      <c r="I207" s="33" t="s">
        <v>2258</v>
      </c>
      <c r="J207" s="33" t="s">
        <v>394</v>
      </c>
      <c r="CX207" s="1"/>
      <c r="CY207" s="1"/>
      <c r="CZ207" s="1"/>
      <c r="DA207" s="1"/>
      <c r="DB207" s="1"/>
      <c r="DC207" s="1"/>
      <c r="DD207" s="1"/>
      <c r="DE207" s="33"/>
      <c r="DF207" s="33"/>
      <c r="DG207" s="33"/>
      <c r="DH207" s="240" t="s">
        <v>3862</v>
      </c>
      <c r="DI207" s="240"/>
      <c r="DJ207" s="240"/>
      <c r="DK207" s="240"/>
      <c r="DL207" s="240" t="s">
        <v>2406</v>
      </c>
      <c r="DM207" s="34" t="s">
        <v>3871</v>
      </c>
      <c r="DN207" s="34" t="s">
        <v>1410</v>
      </c>
      <c r="DO207" s="34" t="s">
        <v>1466</v>
      </c>
      <c r="DP207" s="34"/>
      <c r="DQ207" s="34"/>
      <c r="DR207" s="34"/>
      <c r="DS207" s="34"/>
      <c r="DT207" s="34"/>
      <c r="DU207" s="34"/>
      <c r="DV207" s="34"/>
      <c r="DW207" s="34"/>
      <c r="DX207" s="34"/>
      <c r="DY207" s="34"/>
      <c r="DZ207" s="34"/>
      <c r="EA207" s="34"/>
      <c r="EB207" s="34"/>
      <c r="EC207" s="34"/>
      <c r="ED207" s="34"/>
      <c r="EE207" s="34"/>
      <c r="EF207" s="34"/>
      <c r="EG207" s="34"/>
      <c r="EH207" s="34"/>
      <c r="EI207" s="34"/>
      <c r="EJ207" s="34"/>
      <c r="EK207" s="34"/>
      <c r="EL207" s="34"/>
      <c r="EM207" s="34"/>
      <c r="EN207" s="34"/>
      <c r="EO207" s="34"/>
      <c r="EP207" s="34"/>
      <c r="EQ207" s="34"/>
      <c r="ER207" s="34"/>
      <c r="ES207" s="34"/>
      <c r="ET207" s="34"/>
      <c r="EU207" s="34"/>
      <c r="EV207" s="34"/>
      <c r="EW207" s="34"/>
      <c r="EX207" s="34"/>
      <c r="EY207" s="34"/>
      <c r="EZ207" s="34"/>
      <c r="FA207" s="34"/>
      <c r="FB207" s="34"/>
      <c r="FC207" s="34"/>
      <c r="FD207" s="34"/>
      <c r="FE207" s="34"/>
      <c r="FF207" s="34"/>
      <c r="FG207" s="34"/>
      <c r="FH207" s="34"/>
      <c r="FI207" s="34"/>
      <c r="FJ207" s="34"/>
      <c r="FK207" s="34"/>
      <c r="FL207" s="34"/>
      <c r="FM207" s="34"/>
      <c r="FN207" s="34"/>
      <c r="FO207" s="34"/>
      <c r="FP207" s="34"/>
      <c r="FQ207" s="34"/>
      <c r="FR207" s="34"/>
      <c r="FS207" s="34"/>
      <c r="FT207" s="34"/>
      <c r="FU207" s="34"/>
      <c r="FV207" s="34"/>
      <c r="FW207" s="34"/>
      <c r="FX207" s="34"/>
      <c r="FY207" s="34"/>
      <c r="FZ207" s="34"/>
      <c r="GA207" s="34"/>
      <c r="GB207" s="34"/>
      <c r="GC207" s="34"/>
      <c r="GD207" s="34"/>
      <c r="GE207" s="34"/>
      <c r="GF207" s="34"/>
      <c r="GG207" s="34"/>
      <c r="GH207" s="34"/>
      <c r="GI207" s="34"/>
      <c r="GJ207" s="34"/>
      <c r="GK207" s="34"/>
      <c r="GL207" s="34"/>
      <c r="GM207" s="34"/>
      <c r="GN207" s="34"/>
      <c r="GO207" s="34"/>
      <c r="GP207" s="34"/>
      <c r="GQ207" s="34"/>
      <c r="GR207" s="34"/>
      <c r="GS207" s="34"/>
      <c r="GT207" s="34"/>
      <c r="GU207" s="34"/>
      <c r="GV207" s="34"/>
      <c r="GW207" s="34"/>
      <c r="GX207" s="34"/>
      <c r="GY207" s="34"/>
      <c r="GZ207" s="34"/>
      <c r="HA207" s="34"/>
      <c r="HB207" s="34"/>
      <c r="HC207" s="34"/>
      <c r="HD207" s="34"/>
      <c r="HE207" s="34"/>
      <c r="HF207" s="34"/>
      <c r="HG207" s="34"/>
      <c r="HH207" s="34"/>
      <c r="HI207" s="34"/>
      <c r="HJ207" s="34"/>
      <c r="HK207" s="34"/>
      <c r="HL207" s="34"/>
      <c r="HM207" s="34"/>
      <c r="HN207" s="34"/>
      <c r="HO207" s="34"/>
      <c r="HP207" s="34"/>
      <c r="HQ207" s="34"/>
      <c r="HR207" s="34"/>
      <c r="HS207" s="34"/>
      <c r="HT207" s="34"/>
      <c r="HU207" s="34"/>
      <c r="HV207" s="34"/>
      <c r="HW207" s="34"/>
      <c r="HX207" s="34"/>
      <c r="HY207" s="34"/>
      <c r="HZ207" s="34"/>
      <c r="IA207" s="34"/>
      <c r="IB207" s="34"/>
      <c r="IC207" s="34"/>
      <c r="ID207" s="34"/>
      <c r="IE207" s="34"/>
      <c r="IF207" s="34"/>
      <c r="IG207" s="34"/>
      <c r="IH207" s="34"/>
      <c r="II207" s="34"/>
      <c r="IJ207" s="34"/>
      <c r="IK207" s="34"/>
      <c r="IL207" s="34"/>
      <c r="IM207" s="34"/>
      <c r="IN207" s="34"/>
      <c r="IO207" s="34"/>
      <c r="IP207" s="34"/>
      <c r="IQ207" s="34"/>
      <c r="IR207" s="34"/>
      <c r="IS207" s="34"/>
      <c r="IT207" s="34"/>
      <c r="IU207" s="34"/>
      <c r="IV207" s="34"/>
      <c r="IW207" s="34"/>
      <c r="IX207" s="34"/>
      <c r="IY207" s="34"/>
      <c r="IZ207" s="34"/>
      <c r="JA207" s="34"/>
      <c r="JB207" s="34"/>
      <c r="JC207" s="34"/>
      <c r="JD207" s="34"/>
      <c r="JE207" s="34"/>
      <c r="JF207" s="34"/>
      <c r="JG207" s="34"/>
      <c r="JH207" s="33" t="s">
        <v>50</v>
      </c>
      <c r="JI207" s="33"/>
    </row>
    <row r="208" spans="5:269">
      <c r="E208" s="33" t="s">
        <v>18</v>
      </c>
      <c r="F208" s="79">
        <v>45189</v>
      </c>
      <c r="G208" s="33">
        <v>377180</v>
      </c>
      <c r="H208" s="33" t="s">
        <v>3819</v>
      </c>
      <c r="I208" s="33" t="s">
        <v>2258</v>
      </c>
      <c r="J208" s="33" t="s">
        <v>394</v>
      </c>
      <c r="CX208" s="1"/>
      <c r="CY208" s="1"/>
      <c r="CZ208" s="1"/>
      <c r="DA208" s="1"/>
      <c r="DB208" s="1"/>
      <c r="DC208" s="1"/>
      <c r="DD208" s="1"/>
      <c r="DE208" s="33"/>
      <c r="DF208" s="33"/>
      <c r="DG208" s="33"/>
      <c r="DH208" s="33" t="s">
        <v>1410</v>
      </c>
      <c r="DI208" s="33" t="s">
        <v>1466</v>
      </c>
      <c r="DJ208" s="33" t="s">
        <v>366</v>
      </c>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c r="IV208" s="33"/>
      <c r="IW208" s="33"/>
      <c r="IX208" s="33"/>
      <c r="IY208" s="33"/>
      <c r="IZ208" s="33"/>
      <c r="JA208" s="33"/>
      <c r="JB208" s="33"/>
      <c r="JC208" s="33"/>
      <c r="JD208" s="33"/>
      <c r="JE208" s="33"/>
      <c r="JF208" s="33"/>
      <c r="JG208" s="33"/>
      <c r="JH208" s="33" t="s">
        <v>50</v>
      </c>
      <c r="JI208" s="33"/>
    </row>
    <row r="209" spans="5:269" ht="16.5" customHeight="1">
      <c r="E209" s="33" t="s">
        <v>18</v>
      </c>
      <c r="F209" s="79">
        <v>45189</v>
      </c>
      <c r="G209" s="33">
        <v>377117</v>
      </c>
      <c r="H209" s="33" t="s">
        <v>3819</v>
      </c>
      <c r="I209" s="33" t="s">
        <v>2258</v>
      </c>
      <c r="J209" s="33" t="s">
        <v>394</v>
      </c>
      <c r="CX209" s="1"/>
      <c r="CY209" s="1"/>
      <c r="CZ209" s="1"/>
      <c r="DA209" s="1"/>
      <c r="DB209" s="1"/>
      <c r="DC209" s="1"/>
      <c r="DD209" s="1"/>
      <c r="DE209" s="33"/>
      <c r="DF209" s="33"/>
      <c r="DG209" s="33"/>
      <c r="DH209" s="33" t="s">
        <v>1410</v>
      </c>
      <c r="DI209" s="33" t="s">
        <v>1466</v>
      </c>
      <c r="DJ209" s="33" t="s">
        <v>3270</v>
      </c>
      <c r="DK209" s="34" t="s">
        <v>3866</v>
      </c>
      <c r="DL209" s="154"/>
      <c r="DM209" s="154" t="s">
        <v>3873</v>
      </c>
      <c r="DN209" s="154"/>
      <c r="DO209" s="154"/>
      <c r="DP209" s="154"/>
      <c r="DQ209" s="154"/>
      <c r="DR209" s="154"/>
      <c r="DS209" s="154"/>
      <c r="DT209" s="154"/>
      <c r="DU209" s="154"/>
      <c r="DV209" s="154"/>
      <c r="DW209" s="154"/>
      <c r="DX209" s="154"/>
      <c r="DY209" s="154"/>
      <c r="DZ209" s="154"/>
      <c r="EA209" s="154"/>
      <c r="EB209" s="154"/>
      <c r="EC209" s="154"/>
      <c r="ED209" s="154"/>
      <c r="EE209" s="154"/>
      <c r="EF209" s="154"/>
      <c r="EG209" s="154"/>
      <c r="EH209" s="154"/>
      <c r="EI209" s="154"/>
      <c r="EJ209" s="154"/>
      <c r="EK209" s="154"/>
      <c r="EL209" s="154"/>
      <c r="EM209" s="154"/>
      <c r="EN209" s="154"/>
      <c r="EO209" s="154"/>
      <c r="EP209" s="154"/>
      <c r="EQ209" s="154"/>
      <c r="ER209" s="154"/>
      <c r="ES209" s="154"/>
      <c r="ET209" s="154"/>
      <c r="EU209" s="154"/>
      <c r="EV209" s="154"/>
      <c r="EW209" s="154"/>
      <c r="EX209" s="154"/>
      <c r="EY209" s="154"/>
      <c r="EZ209" s="154"/>
      <c r="FA209" s="154"/>
      <c r="FB209" s="154"/>
      <c r="FC209" s="154"/>
      <c r="FD209" s="154"/>
      <c r="FE209" s="154"/>
      <c r="FF209" s="154"/>
      <c r="FG209" s="154"/>
      <c r="FH209" s="154"/>
      <c r="FI209" s="154"/>
      <c r="FJ209" s="154"/>
      <c r="FK209" s="154"/>
      <c r="FL209" s="154"/>
      <c r="FM209" s="154"/>
      <c r="FN209" s="154"/>
      <c r="FO209" s="154"/>
      <c r="FP209" s="154"/>
      <c r="FQ209" s="154"/>
      <c r="FR209" s="154"/>
      <c r="FS209" s="154"/>
      <c r="FT209" s="154"/>
      <c r="FU209" s="154"/>
      <c r="FV209" s="154"/>
      <c r="FW209" s="154"/>
      <c r="FX209" s="154"/>
      <c r="FY209" s="154"/>
      <c r="FZ209" s="154"/>
      <c r="GA209" s="154"/>
      <c r="GB209" s="154"/>
      <c r="GC209" s="154"/>
      <c r="GD209" s="154"/>
      <c r="GE209" s="154"/>
      <c r="GF209" s="154"/>
      <c r="GG209" s="154"/>
      <c r="GH209" s="154"/>
      <c r="GI209" s="154"/>
      <c r="GJ209" s="154"/>
      <c r="GK209" s="154"/>
      <c r="GL209" s="154"/>
      <c r="GM209" s="154"/>
      <c r="GN209" s="154"/>
      <c r="GO209" s="154"/>
      <c r="GP209" s="154"/>
      <c r="GQ209" s="154"/>
      <c r="GR209" s="154"/>
      <c r="GS209" s="154"/>
      <c r="GT209" s="154"/>
      <c r="GU209" s="154"/>
      <c r="GV209" s="154"/>
      <c r="GW209" s="154"/>
      <c r="GX209" s="154"/>
      <c r="GY209" s="154"/>
      <c r="GZ209" s="154"/>
      <c r="HA209" s="154"/>
      <c r="HB209" s="154"/>
      <c r="HC209" s="154"/>
      <c r="HD209" s="154"/>
      <c r="HE209" s="154"/>
      <c r="HF209" s="154"/>
      <c r="HG209" s="154"/>
      <c r="HH209" s="154"/>
      <c r="HI209" s="154"/>
      <c r="HJ209" s="154"/>
      <c r="HK209" s="154"/>
      <c r="HL209" s="154"/>
      <c r="HM209" s="154"/>
      <c r="HN209" s="154"/>
      <c r="HO209" s="154"/>
      <c r="HP209" s="154"/>
      <c r="HQ209" s="154"/>
      <c r="HR209" s="154"/>
      <c r="HS209" s="154"/>
      <c r="HT209" s="154"/>
      <c r="HU209" s="154"/>
      <c r="HV209" s="154"/>
      <c r="HW209" s="154"/>
      <c r="HX209" s="154"/>
      <c r="HY209" s="154"/>
      <c r="HZ209" s="154"/>
      <c r="IA209" s="154"/>
      <c r="IB209" s="154"/>
      <c r="IC209" s="154"/>
      <c r="ID209" s="154"/>
      <c r="IE209" s="154"/>
      <c r="IF209" s="154"/>
      <c r="IG209" s="154"/>
      <c r="IH209" s="154"/>
      <c r="II209" s="154"/>
      <c r="IJ209" s="154"/>
      <c r="IK209" s="154"/>
      <c r="IL209" s="154"/>
      <c r="IM209" s="154"/>
      <c r="IN209" s="154"/>
      <c r="IO209" s="154"/>
      <c r="IP209" s="154"/>
      <c r="IQ209" s="154"/>
      <c r="IR209" s="154"/>
      <c r="IS209" s="154"/>
      <c r="IT209" s="154"/>
      <c r="IU209" s="154"/>
      <c r="IV209" s="154"/>
      <c r="IW209" s="154"/>
      <c r="IX209" s="154"/>
      <c r="IY209" s="154"/>
      <c r="IZ209" s="154"/>
      <c r="JA209" s="154"/>
      <c r="JB209" s="154"/>
      <c r="JC209" s="154"/>
      <c r="JD209" s="154"/>
      <c r="JE209" s="154"/>
      <c r="JF209" s="154"/>
      <c r="JG209" s="154"/>
      <c r="JH209" s="33" t="s">
        <v>50</v>
      </c>
      <c r="JI209" s="33">
        <v>376810</v>
      </c>
    </row>
    <row r="210" spans="5:269">
      <c r="E210" s="33" t="s">
        <v>3039</v>
      </c>
      <c r="F210" s="79">
        <v>45190</v>
      </c>
      <c r="G210" s="33">
        <v>377222</v>
      </c>
      <c r="H210" s="33" t="s">
        <v>3819</v>
      </c>
      <c r="I210" s="33" t="s">
        <v>2258</v>
      </c>
      <c r="J210" s="33" t="s">
        <v>394</v>
      </c>
      <c r="CX210" s="1"/>
      <c r="CY210" s="1"/>
      <c r="CZ210" s="1"/>
      <c r="DA210" s="1"/>
      <c r="DB210" s="1"/>
      <c r="DC210" s="1"/>
      <c r="DD210" s="1"/>
      <c r="DE210" s="33"/>
      <c r="DF210" s="33"/>
      <c r="DG210" s="33"/>
      <c r="DH210" s="33"/>
      <c r="DI210" s="33" t="s">
        <v>1466</v>
      </c>
      <c r="DJ210" s="33" t="s">
        <v>3270</v>
      </c>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c r="IV210" s="33"/>
      <c r="IW210" s="33"/>
      <c r="IX210" s="33"/>
      <c r="IY210" s="33"/>
      <c r="IZ210" s="33"/>
      <c r="JA210" s="33"/>
      <c r="JB210" s="33"/>
      <c r="JC210" s="33"/>
      <c r="JD210" s="33"/>
      <c r="JE210" s="33"/>
      <c r="JF210" s="33"/>
      <c r="JG210" s="33"/>
      <c r="JH210" s="33" t="s">
        <v>50</v>
      </c>
      <c r="JI210" s="33">
        <v>377072</v>
      </c>
    </row>
    <row r="211" spans="5:269">
      <c r="E211" s="33" t="s">
        <v>124</v>
      </c>
      <c r="F211" s="79">
        <v>45190</v>
      </c>
      <c r="G211" s="33">
        <v>377648</v>
      </c>
      <c r="H211" s="33" t="s">
        <v>3864</v>
      </c>
      <c r="I211" s="33" t="s">
        <v>440</v>
      </c>
      <c r="J211" s="33" t="s">
        <v>394</v>
      </c>
      <c r="CX211" s="1"/>
      <c r="CY211" s="1"/>
      <c r="CZ211" s="1"/>
      <c r="DA211" s="1"/>
      <c r="DB211" s="1"/>
      <c r="DC211" s="1"/>
      <c r="DD211" s="1"/>
      <c r="DE211" s="33"/>
      <c r="DF211" s="33"/>
      <c r="DG211" s="33"/>
      <c r="DH211" s="33"/>
      <c r="DI211" s="33"/>
      <c r="DJ211" s="33" t="s">
        <v>3865</v>
      </c>
      <c r="DK211" s="33" t="s">
        <v>3867</v>
      </c>
      <c r="DL211" s="33"/>
      <c r="DM211" s="33" t="s">
        <v>366</v>
      </c>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c r="IV211" s="33"/>
      <c r="IW211" s="33"/>
      <c r="IX211" s="33"/>
      <c r="IY211" s="33"/>
      <c r="IZ211" s="33"/>
      <c r="JA211" s="33"/>
      <c r="JB211" s="33"/>
      <c r="JC211" s="33"/>
      <c r="JD211" s="33"/>
      <c r="JE211" s="33"/>
      <c r="JF211" s="33"/>
      <c r="JG211" s="33"/>
      <c r="JH211" s="33" t="s">
        <v>50</v>
      </c>
      <c r="JI211" s="33">
        <v>377117</v>
      </c>
    </row>
    <row r="212" spans="5:269">
      <c r="E212" s="33" t="s">
        <v>3039</v>
      </c>
      <c r="F212" s="79">
        <v>45192</v>
      </c>
      <c r="G212" s="33">
        <v>378150</v>
      </c>
      <c r="H212" s="33" t="s">
        <v>3732</v>
      </c>
      <c r="I212" s="33" t="s">
        <v>3868</v>
      </c>
      <c r="J212" s="33" t="s">
        <v>394</v>
      </c>
      <c r="CX212" s="1"/>
      <c r="CY212" s="1"/>
      <c r="CZ212" s="1"/>
      <c r="DA212" s="1"/>
      <c r="DB212" s="1"/>
      <c r="DC212" s="1"/>
      <c r="DD212" s="1"/>
      <c r="DE212" s="33"/>
      <c r="DF212" s="33"/>
      <c r="DG212" s="33"/>
      <c r="DH212" s="33"/>
      <c r="DI212" s="33"/>
      <c r="DJ212" s="33"/>
      <c r="DK212" s="33" t="s">
        <v>2645</v>
      </c>
      <c r="DL212" s="33" t="s">
        <v>2541</v>
      </c>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c r="IV212" s="33"/>
      <c r="IW212" s="33"/>
      <c r="IX212" s="33"/>
      <c r="IY212" s="33"/>
      <c r="IZ212" s="33"/>
      <c r="JA212" s="33"/>
      <c r="JB212" s="33"/>
      <c r="JC212" s="33"/>
      <c r="JD212" s="33"/>
      <c r="JE212" s="33"/>
      <c r="JF212" s="33"/>
      <c r="JG212" s="33"/>
      <c r="JH212" s="33" t="s">
        <v>50</v>
      </c>
      <c r="JI212" s="33">
        <v>378956</v>
      </c>
    </row>
    <row r="213" spans="5:269">
      <c r="E213" s="33" t="s">
        <v>3039</v>
      </c>
      <c r="F213" s="348">
        <v>45195</v>
      </c>
      <c r="G213" s="33">
        <v>378956</v>
      </c>
      <c r="H213" s="33" t="s">
        <v>3870</v>
      </c>
      <c r="I213" s="33" t="s">
        <v>1898</v>
      </c>
      <c r="J213" s="33" t="s">
        <v>394</v>
      </c>
      <c r="CX213" s="1"/>
      <c r="CY213" s="1"/>
      <c r="CZ213" s="1"/>
      <c r="DA213" s="1"/>
      <c r="DB213" s="1"/>
      <c r="DC213" s="1"/>
      <c r="DD213" s="1"/>
      <c r="DE213" s="1"/>
      <c r="DF213" s="33"/>
      <c r="DG213" s="33"/>
      <c r="DH213" s="33"/>
      <c r="DI213" s="33"/>
      <c r="DJ213" s="33"/>
      <c r="DK213" s="33"/>
      <c r="DL213" s="33"/>
      <c r="DM213" s="33" t="s">
        <v>394</v>
      </c>
      <c r="DN213" s="33" t="s">
        <v>3876</v>
      </c>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c r="IV213" s="33"/>
      <c r="IW213" s="33"/>
      <c r="IX213" s="33"/>
      <c r="IY213" s="33"/>
      <c r="IZ213" s="33"/>
      <c r="JA213" s="33"/>
      <c r="JB213" s="33"/>
      <c r="JC213" s="33"/>
      <c r="JD213" s="33"/>
      <c r="JE213" s="33"/>
      <c r="JF213" s="33"/>
      <c r="JG213" s="33"/>
      <c r="JH213" s="33" t="s">
        <v>50</v>
      </c>
      <c r="JI213" s="33">
        <v>378636</v>
      </c>
    </row>
    <row r="214" spans="5:269">
      <c r="E214" s="33" t="s">
        <v>3039</v>
      </c>
      <c r="F214" s="79">
        <v>45195</v>
      </c>
      <c r="G214" s="33">
        <v>378636</v>
      </c>
      <c r="H214" s="33" t="s">
        <v>3717</v>
      </c>
      <c r="I214" s="33" t="s">
        <v>2258</v>
      </c>
      <c r="J214" s="33" t="s">
        <v>394</v>
      </c>
      <c r="DF214" s="33"/>
      <c r="DG214" s="33"/>
      <c r="DH214" s="33"/>
      <c r="DI214" s="33"/>
      <c r="DJ214" s="33"/>
      <c r="DK214" s="33"/>
      <c r="DL214" s="33"/>
      <c r="DM214" s="33" t="s">
        <v>394</v>
      </c>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c r="IV214" s="33"/>
      <c r="IW214" s="33"/>
      <c r="IX214" s="33"/>
      <c r="IY214" s="33"/>
      <c r="IZ214" s="33"/>
      <c r="JA214" s="33"/>
      <c r="JB214" s="33"/>
      <c r="JC214" s="33"/>
      <c r="JD214" s="33"/>
      <c r="JE214" s="33"/>
      <c r="JF214" s="33"/>
      <c r="JG214" s="33"/>
      <c r="JH214" s="33" t="s">
        <v>50</v>
      </c>
    </row>
    <row r="215" spans="5:269">
      <c r="E215" s="33" t="s">
        <v>18</v>
      </c>
      <c r="F215" s="79">
        <v>45195</v>
      </c>
      <c r="G215" s="33">
        <v>378834</v>
      </c>
      <c r="H215" s="33" t="s">
        <v>3872</v>
      </c>
      <c r="I215" s="33" t="s">
        <v>440</v>
      </c>
      <c r="J215" s="33" t="s">
        <v>394</v>
      </c>
      <c r="DF215" s="33"/>
      <c r="DG215" s="33"/>
      <c r="DH215" s="33"/>
      <c r="DI215" s="33"/>
      <c r="DJ215" s="33"/>
      <c r="DK215" s="33"/>
      <c r="DL215" s="33"/>
      <c r="DM215" s="33" t="s">
        <v>2048</v>
      </c>
      <c r="DN215" s="33" t="s">
        <v>3877</v>
      </c>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c r="IV215" s="33"/>
      <c r="IW215" s="33"/>
      <c r="IX215" s="33"/>
      <c r="IY215" s="33"/>
      <c r="IZ215" s="33"/>
      <c r="JA215" s="33"/>
      <c r="JB215" s="33"/>
      <c r="JC215" s="33"/>
      <c r="JD215" s="33"/>
      <c r="JE215" s="33"/>
      <c r="JF215" s="33"/>
      <c r="JG215" s="33"/>
      <c r="JH215" s="33" t="s">
        <v>50</v>
      </c>
    </row>
    <row r="216" spans="5:269">
      <c r="E216" s="33" t="s">
        <v>3039</v>
      </c>
      <c r="F216" s="79">
        <v>45196</v>
      </c>
      <c r="G216" s="33">
        <v>379199</v>
      </c>
      <c r="H216" s="33" t="s">
        <v>3870</v>
      </c>
      <c r="I216" s="33" t="s">
        <v>3874</v>
      </c>
      <c r="J216" s="33" t="s">
        <v>394</v>
      </c>
      <c r="DF216" s="31"/>
      <c r="DG216" s="31"/>
      <c r="DH216" s="31"/>
      <c r="DI216" s="31"/>
      <c r="DJ216" s="31"/>
      <c r="DK216" s="31"/>
      <c r="DL216" s="31"/>
      <c r="DM216" s="33"/>
      <c r="DN216" s="33" t="s">
        <v>3875</v>
      </c>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c r="IV216" s="33"/>
      <c r="IW216" s="33"/>
      <c r="IX216" s="33"/>
      <c r="IY216" s="33"/>
      <c r="IZ216" s="33"/>
      <c r="JA216" s="33"/>
      <c r="JB216" s="33"/>
      <c r="JC216" s="33"/>
      <c r="JD216" s="33"/>
      <c r="JE216" s="33"/>
      <c r="JF216" s="33"/>
      <c r="JG216" s="33"/>
      <c r="JH216" s="33" t="s">
        <v>50</v>
      </c>
    </row>
    <row r="217" spans="5:269">
      <c r="E217" s="33" t="s">
        <v>18</v>
      </c>
      <c r="F217" s="79">
        <v>45196</v>
      </c>
      <c r="G217" s="33">
        <v>379472</v>
      </c>
      <c r="H217" s="33" t="s">
        <v>3870</v>
      </c>
      <c r="I217" s="33" t="s">
        <v>778</v>
      </c>
      <c r="J217" s="33" t="s">
        <v>394</v>
      </c>
      <c r="DF217" s="410"/>
      <c r="DG217" s="410"/>
      <c r="DH217" s="410"/>
      <c r="DI217" s="410"/>
      <c r="DJ217" s="410"/>
      <c r="DK217" s="33"/>
      <c r="DL217" s="33"/>
      <c r="DM217" s="33"/>
      <c r="DN217" s="33" t="s">
        <v>394</v>
      </c>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c r="IV217" s="33"/>
      <c r="IW217" s="33"/>
      <c r="IX217" s="33"/>
      <c r="IY217" s="33"/>
      <c r="IZ217" s="33"/>
      <c r="JA217" s="33"/>
      <c r="JB217" s="33"/>
      <c r="JC217" s="33"/>
      <c r="JD217" s="33"/>
      <c r="JE217" s="33"/>
      <c r="JF217" s="33"/>
      <c r="JG217" s="33"/>
      <c r="JH217" s="33" t="s">
        <v>50</v>
      </c>
    </row>
    <row r="218" spans="5:269">
      <c r="E218" s="33" t="s">
        <v>3039</v>
      </c>
      <c r="F218" s="79">
        <v>45197</v>
      </c>
      <c r="G218" s="33">
        <v>379652</v>
      </c>
      <c r="H218" s="33" t="s">
        <v>3655</v>
      </c>
      <c r="I218" s="33" t="s">
        <v>2114</v>
      </c>
      <c r="J218" s="33" t="s">
        <v>394</v>
      </c>
      <c r="DF218" s="410"/>
      <c r="DG218" s="410"/>
      <c r="DH218" s="410"/>
      <c r="DI218" s="410"/>
      <c r="DJ218" s="410"/>
      <c r="DK218" s="410"/>
      <c r="DL218" s="410"/>
      <c r="DM218" s="33"/>
      <c r="DN218" s="33"/>
      <c r="DO218" s="33" t="s">
        <v>3549</v>
      </c>
      <c r="DP218" s="33" t="s">
        <v>2051</v>
      </c>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c r="IV218" s="33"/>
      <c r="IW218" s="33"/>
      <c r="IX218" s="33"/>
      <c r="IY218" s="33"/>
      <c r="IZ218" s="33"/>
      <c r="JA218" s="33"/>
      <c r="JB218" s="33"/>
      <c r="JC218" s="33"/>
      <c r="JD218" s="33"/>
      <c r="JE218" s="33"/>
      <c r="JF218" s="33"/>
      <c r="JG218" s="33"/>
      <c r="JH218" s="33" t="s">
        <v>50</v>
      </c>
    </row>
    <row r="219" spans="5:269">
      <c r="E219" s="33" t="s">
        <v>3039</v>
      </c>
      <c r="F219" s="79">
        <v>45197</v>
      </c>
      <c r="G219" s="33">
        <v>379571</v>
      </c>
      <c r="H219" s="33" t="s">
        <v>3732</v>
      </c>
      <c r="I219" s="33" t="s">
        <v>3878</v>
      </c>
      <c r="J219" s="33" t="s">
        <v>394</v>
      </c>
      <c r="DF219" s="410"/>
      <c r="DG219" s="410"/>
      <c r="DH219" s="410"/>
      <c r="DI219" s="410"/>
      <c r="DJ219" s="410"/>
      <c r="DK219" s="410"/>
      <c r="DL219" s="410"/>
      <c r="DM219" s="33"/>
      <c r="DN219" s="33"/>
      <c r="DO219" s="33" t="s">
        <v>394</v>
      </c>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c r="IV219" s="33"/>
      <c r="IW219" s="33"/>
      <c r="IX219" s="33"/>
      <c r="IY219" s="33"/>
      <c r="IZ219" s="33"/>
      <c r="JA219" s="33"/>
      <c r="JB219" s="33"/>
      <c r="JC219" s="33"/>
      <c r="JD219" s="33"/>
      <c r="JE219" s="33"/>
      <c r="JF219" s="33"/>
      <c r="JG219" s="33"/>
      <c r="JH219" s="33" t="s">
        <v>50</v>
      </c>
    </row>
    <row r="220" spans="5:269">
      <c r="E220" s="33" t="s">
        <v>3039</v>
      </c>
      <c r="F220" s="79">
        <v>45197</v>
      </c>
      <c r="G220" s="33">
        <v>378754</v>
      </c>
      <c r="H220" s="33" t="s">
        <v>1001</v>
      </c>
      <c r="I220" s="33" t="s">
        <v>2258</v>
      </c>
      <c r="J220" s="33" t="s">
        <v>394</v>
      </c>
      <c r="DF220" s="410"/>
      <c r="DG220" s="410"/>
      <c r="DH220" s="410"/>
      <c r="DI220" s="410"/>
      <c r="DJ220" s="410"/>
      <c r="DK220" s="410"/>
      <c r="DL220" s="410"/>
      <c r="DM220" s="31"/>
      <c r="DN220" s="31"/>
      <c r="DO220" s="31" t="s">
        <v>1410</v>
      </c>
      <c r="DP220" s="31"/>
      <c r="DQ220" s="33"/>
      <c r="DR220" s="33" t="s">
        <v>1466</v>
      </c>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c r="IV220" s="33"/>
      <c r="IW220" s="33"/>
      <c r="IX220" s="33"/>
      <c r="IY220" s="33"/>
      <c r="IZ220" s="33"/>
      <c r="JA220" s="33"/>
      <c r="JB220" s="33"/>
      <c r="JC220" s="33"/>
      <c r="JD220" s="33"/>
      <c r="JE220" s="33"/>
      <c r="JF220" s="33"/>
      <c r="JG220" s="33"/>
      <c r="JH220" s="33" t="s">
        <v>50</v>
      </c>
    </row>
    <row r="221" spans="5:269">
      <c r="E221" s="33" t="s">
        <v>3039</v>
      </c>
      <c r="F221" s="79">
        <v>45197</v>
      </c>
      <c r="G221" s="33">
        <v>379832</v>
      </c>
      <c r="H221" s="33" t="s">
        <v>3879</v>
      </c>
      <c r="I221" s="33" t="s">
        <v>517</v>
      </c>
      <c r="J221" s="33" t="s">
        <v>394</v>
      </c>
      <c r="DF221" s="410"/>
      <c r="DG221" s="410"/>
      <c r="DH221" s="410"/>
      <c r="DI221" s="410"/>
      <c r="DJ221" s="410"/>
      <c r="DK221" s="410"/>
      <c r="DL221" s="410"/>
      <c r="DM221" s="31"/>
      <c r="DN221" s="31"/>
      <c r="DO221" s="31" t="s">
        <v>1410</v>
      </c>
      <c r="DP221" s="31"/>
      <c r="DQ221" s="33"/>
      <c r="DR221" s="33"/>
      <c r="DS221" s="33" t="s">
        <v>1466</v>
      </c>
      <c r="DT221" s="33"/>
      <c r="DU221" s="33"/>
      <c r="DV221" s="33"/>
      <c r="DW221" s="33" t="s">
        <v>50</v>
      </c>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c r="IV221" s="33"/>
      <c r="IW221" s="33"/>
      <c r="IX221" s="33"/>
      <c r="IY221" s="33"/>
      <c r="IZ221" s="33"/>
      <c r="JA221" s="33"/>
      <c r="JB221" s="33"/>
      <c r="JC221" s="33"/>
      <c r="JD221" s="33"/>
      <c r="JE221" s="33"/>
      <c r="JF221" s="33"/>
      <c r="JG221" s="33"/>
      <c r="JH221" s="33" t="s">
        <v>50</v>
      </c>
    </row>
    <row r="222" spans="5:269">
      <c r="E222" s="33" t="s">
        <v>3039</v>
      </c>
      <c r="F222" s="79">
        <v>45198</v>
      </c>
      <c r="G222" s="33">
        <v>379889</v>
      </c>
      <c r="H222" s="33" t="s">
        <v>3880</v>
      </c>
      <c r="I222" s="33" t="s">
        <v>440</v>
      </c>
      <c r="J222" s="33" t="s">
        <v>394</v>
      </c>
      <c r="DF222" s="410"/>
      <c r="DG222" s="410"/>
      <c r="DH222" s="410"/>
      <c r="DI222" s="410"/>
      <c r="DJ222" s="410"/>
      <c r="DK222" s="410"/>
      <c r="DL222" s="410"/>
      <c r="DM222" s="33"/>
      <c r="DN222" s="33"/>
      <c r="DO222" s="412"/>
      <c r="DP222" s="33" t="s">
        <v>2051</v>
      </c>
      <c r="DQ222" s="33"/>
      <c r="DR222" s="33"/>
      <c r="DS222" s="33"/>
      <c r="DT222" s="33" t="s">
        <v>394</v>
      </c>
      <c r="DU222" s="33"/>
      <c r="DV222" s="33"/>
      <c r="DW222" s="33" t="s">
        <v>50</v>
      </c>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c r="IV222" s="33"/>
      <c r="IW222" s="33"/>
      <c r="IX222" s="33"/>
      <c r="IY222" s="33"/>
      <c r="IZ222" s="33"/>
      <c r="JA222" s="33"/>
      <c r="JB222" s="33"/>
      <c r="JC222" s="33"/>
      <c r="JD222" s="33"/>
      <c r="JE222" s="33"/>
      <c r="JF222" s="33"/>
      <c r="JG222" s="33"/>
      <c r="JH222" s="33" t="s">
        <v>50</v>
      </c>
      <c r="JI222" s="33">
        <v>379832</v>
      </c>
    </row>
    <row r="223" spans="5:269">
      <c r="E223" s="33" t="s">
        <v>3039</v>
      </c>
      <c r="F223" s="79">
        <v>45199</v>
      </c>
      <c r="G223" s="33">
        <v>380186</v>
      </c>
      <c r="H223" s="33" t="s">
        <v>3786</v>
      </c>
      <c r="I223" s="33" t="s">
        <v>1388</v>
      </c>
      <c r="J223" s="33" t="s">
        <v>394</v>
      </c>
      <c r="DF223" s="410"/>
      <c r="DG223" s="410"/>
      <c r="DH223" s="410"/>
      <c r="DI223" s="410"/>
      <c r="DJ223" s="410"/>
      <c r="DK223" s="410"/>
      <c r="DL223" s="410"/>
      <c r="DM223" s="410"/>
      <c r="DN223" s="410"/>
      <c r="DO223" s="411"/>
      <c r="DP223" s="33"/>
      <c r="DQ223" s="33" t="s">
        <v>3882</v>
      </c>
      <c r="DR223" s="33" t="s">
        <v>3882</v>
      </c>
      <c r="DS223" s="33"/>
      <c r="DT223" s="33"/>
      <c r="DU223" s="33"/>
      <c r="DV223" s="33"/>
      <c r="DW223" s="33" t="s">
        <v>50</v>
      </c>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c r="IV223" s="33"/>
      <c r="IW223" s="33"/>
      <c r="IX223" s="33"/>
      <c r="IY223" s="33"/>
      <c r="IZ223" s="33"/>
      <c r="JA223" s="33"/>
      <c r="JB223" s="33"/>
      <c r="JC223" s="33"/>
      <c r="JD223" s="33"/>
      <c r="JE223" s="33"/>
      <c r="JF223" s="33"/>
      <c r="JG223" s="33"/>
      <c r="JH223" s="33" t="s">
        <v>50</v>
      </c>
      <c r="JI223" s="33">
        <v>379889</v>
      </c>
    </row>
    <row r="224" spans="5:269">
      <c r="E224" s="33" t="s">
        <v>18</v>
      </c>
      <c r="F224" s="79">
        <v>45199</v>
      </c>
      <c r="G224" s="33">
        <v>380286</v>
      </c>
      <c r="H224" s="33" t="s">
        <v>3725</v>
      </c>
      <c r="I224" s="33" t="s">
        <v>2258</v>
      </c>
      <c r="J224" s="33" t="s">
        <v>394</v>
      </c>
      <c r="DF224" s="410"/>
      <c r="DG224" s="410"/>
      <c r="DH224" s="410"/>
      <c r="DI224" s="410"/>
      <c r="DJ224" s="410"/>
      <c r="DK224" s="410"/>
      <c r="DL224" s="410"/>
      <c r="DM224" s="410"/>
      <c r="DN224" s="410"/>
      <c r="DO224" s="411"/>
      <c r="DP224" s="33"/>
      <c r="DQ224" s="33" t="s">
        <v>394</v>
      </c>
      <c r="DR224" s="33"/>
      <c r="DS224" s="33" t="s">
        <v>3892</v>
      </c>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c r="IV224" s="33"/>
      <c r="IW224" s="33"/>
      <c r="IX224" s="33"/>
      <c r="IY224" s="33"/>
      <c r="IZ224" s="33"/>
      <c r="JA224" s="33"/>
      <c r="JB224" s="33"/>
      <c r="JC224" s="33"/>
      <c r="JD224" s="33"/>
      <c r="JE224" s="33"/>
      <c r="JF224" s="33"/>
      <c r="JG224" s="33"/>
      <c r="JH224" s="33" t="s">
        <v>50</v>
      </c>
      <c r="JI224" s="33">
        <v>380186</v>
      </c>
    </row>
    <row r="225" spans="5:270">
      <c r="E225" s="33" t="s">
        <v>18</v>
      </c>
      <c r="F225" s="79">
        <v>45199</v>
      </c>
      <c r="G225" s="33">
        <v>380285</v>
      </c>
      <c r="H225" s="33" t="s">
        <v>3725</v>
      </c>
      <c r="I225" s="33" t="s">
        <v>2258</v>
      </c>
      <c r="J225" s="33" t="s">
        <v>394</v>
      </c>
      <c r="DF225" s="410"/>
      <c r="DG225" s="410"/>
      <c r="DH225" s="410"/>
      <c r="DI225" s="410"/>
      <c r="DJ225" s="410"/>
      <c r="DK225" s="410"/>
      <c r="DL225" s="410"/>
      <c r="DM225" s="410"/>
      <c r="DN225" s="410"/>
      <c r="DO225" s="411"/>
      <c r="DP225" s="33"/>
      <c r="DQ225" s="33" t="s">
        <v>394</v>
      </c>
      <c r="DR225" s="33"/>
      <c r="DS225" s="33" t="s">
        <v>3891</v>
      </c>
      <c r="DT225" s="33" t="s">
        <v>3910</v>
      </c>
      <c r="DU225" s="33" t="s">
        <v>2969</v>
      </c>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c r="IV225" s="33"/>
      <c r="IW225" s="33"/>
      <c r="IX225" s="33"/>
      <c r="IY225" s="33"/>
      <c r="IZ225" s="33"/>
      <c r="JA225" s="33"/>
      <c r="JB225" s="33"/>
      <c r="JC225" s="33"/>
      <c r="JD225" s="33"/>
      <c r="JE225" s="33"/>
      <c r="JF225" s="33"/>
      <c r="JG225" s="33"/>
      <c r="JH225" s="33" t="s">
        <v>50</v>
      </c>
      <c r="JI225" s="33">
        <v>383532</v>
      </c>
    </row>
    <row r="226" spans="5:270">
      <c r="E226" s="33" t="s">
        <v>3039</v>
      </c>
      <c r="F226" s="79">
        <v>45198</v>
      </c>
      <c r="G226" s="33">
        <v>380039</v>
      </c>
      <c r="H226" s="33" t="s">
        <v>3883</v>
      </c>
      <c r="I226" s="33" t="s">
        <v>2258</v>
      </c>
      <c r="J226" s="33" t="s">
        <v>394</v>
      </c>
      <c r="DP226" s="33" t="s">
        <v>3884</v>
      </c>
      <c r="DQ226" s="33" t="s">
        <v>50</v>
      </c>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c r="IV226" s="33"/>
      <c r="IW226" s="33"/>
      <c r="IX226" s="33"/>
      <c r="IY226" s="33"/>
      <c r="IZ226" s="33"/>
      <c r="JA226" s="33"/>
      <c r="JB226" s="33"/>
      <c r="JC226" s="33"/>
      <c r="JD226" s="33"/>
      <c r="JE226" s="33"/>
      <c r="JF226" s="33"/>
      <c r="JG226" s="33"/>
      <c r="JH226" s="33" t="s">
        <v>50</v>
      </c>
    </row>
    <row r="227" spans="5:270">
      <c r="E227" s="33" t="s">
        <v>3039</v>
      </c>
      <c r="F227" s="79">
        <v>45202</v>
      </c>
      <c r="G227" s="33">
        <v>380523</v>
      </c>
      <c r="H227" s="33" t="s">
        <v>3885</v>
      </c>
      <c r="I227" s="33" t="s">
        <v>2258</v>
      </c>
      <c r="J227" s="33" t="s">
        <v>394</v>
      </c>
      <c r="DP227" s="413"/>
      <c r="DQ227" s="33"/>
      <c r="DR227" s="33" t="s">
        <v>2541</v>
      </c>
      <c r="DS227" s="33" t="s">
        <v>50</v>
      </c>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c r="IV227" s="33"/>
      <c r="IW227" s="33"/>
      <c r="IX227" s="33"/>
      <c r="IY227" s="33"/>
      <c r="IZ227" s="33"/>
      <c r="JA227" s="33"/>
      <c r="JB227" s="33"/>
      <c r="JC227" s="33"/>
      <c r="JD227" s="33"/>
      <c r="JE227" s="33"/>
      <c r="JF227" s="33"/>
      <c r="JG227" s="33"/>
      <c r="JH227" s="33" t="s">
        <v>50</v>
      </c>
    </row>
    <row r="228" spans="5:270">
      <c r="E228" s="33" t="s">
        <v>3039</v>
      </c>
      <c r="F228" s="79">
        <v>45202</v>
      </c>
      <c r="G228" s="33">
        <v>380932</v>
      </c>
      <c r="H228" s="33" t="s">
        <v>3804</v>
      </c>
      <c r="I228" s="33" t="s">
        <v>2258</v>
      </c>
      <c r="J228" s="33" t="s">
        <v>394</v>
      </c>
      <c r="DP228" s="413"/>
      <c r="DQ228" s="33"/>
      <c r="DR228" s="33" t="s">
        <v>2541</v>
      </c>
      <c r="DS228" s="33"/>
      <c r="DT228" s="33" t="s">
        <v>50</v>
      </c>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c r="IV228" s="33"/>
      <c r="IW228" s="33"/>
      <c r="IX228" s="33"/>
      <c r="IY228" s="33"/>
      <c r="IZ228" s="33"/>
      <c r="JA228" s="33"/>
      <c r="JB228" s="33"/>
      <c r="JC228" s="33"/>
      <c r="JD228" s="33"/>
      <c r="JE228" s="33"/>
      <c r="JF228" s="33"/>
      <c r="JG228" s="33"/>
      <c r="JH228" s="33" t="s">
        <v>50</v>
      </c>
    </row>
    <row r="229" spans="5:270">
      <c r="E229" s="33" t="s">
        <v>3039</v>
      </c>
      <c r="F229" s="79">
        <v>45202</v>
      </c>
      <c r="G229" s="33">
        <v>381111</v>
      </c>
      <c r="H229" s="33" t="s">
        <v>3655</v>
      </c>
      <c r="I229" s="33" t="s">
        <v>2258</v>
      </c>
      <c r="J229" s="33" t="s">
        <v>394</v>
      </c>
      <c r="DP229" s="413"/>
      <c r="DQ229" s="33"/>
      <c r="DR229" s="33" t="s">
        <v>1466</v>
      </c>
      <c r="DS229" s="33"/>
      <c r="DT229" s="33"/>
      <c r="DU229" s="33" t="s">
        <v>50</v>
      </c>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c r="IV229" s="33"/>
      <c r="IW229" s="33"/>
      <c r="IX229" s="33"/>
      <c r="IY229" s="33"/>
      <c r="IZ229" s="33"/>
      <c r="JA229" s="33"/>
      <c r="JB229" s="33"/>
      <c r="JC229" s="33"/>
      <c r="JD229" s="33"/>
      <c r="JE229" s="33"/>
      <c r="JF229" s="33"/>
      <c r="JG229" s="33"/>
      <c r="JH229" s="33" t="s">
        <v>50</v>
      </c>
    </row>
    <row r="230" spans="5:270">
      <c r="E230" s="33" t="s">
        <v>3039</v>
      </c>
      <c r="F230" s="79">
        <v>45202</v>
      </c>
      <c r="G230" s="33">
        <v>380763</v>
      </c>
      <c r="H230" s="33" t="s">
        <v>3705</v>
      </c>
      <c r="I230" s="33" t="s">
        <v>2258</v>
      </c>
      <c r="J230" s="33" t="s">
        <v>394</v>
      </c>
      <c r="DP230" s="413"/>
      <c r="DQ230" s="33"/>
      <c r="DR230" s="33" t="s">
        <v>2645</v>
      </c>
      <c r="DS230" s="33"/>
      <c r="DT230" s="33" t="s">
        <v>50</v>
      </c>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c r="IV230" s="33"/>
      <c r="IW230" s="33"/>
      <c r="IX230" s="33"/>
      <c r="IY230" s="33"/>
      <c r="IZ230" s="33"/>
      <c r="JA230" s="33"/>
      <c r="JB230" s="33"/>
      <c r="JC230" s="33"/>
      <c r="JD230" s="33"/>
      <c r="JE230" s="33"/>
      <c r="JF230" s="33"/>
      <c r="JG230" s="33"/>
      <c r="JH230" s="33" t="s">
        <v>50</v>
      </c>
    </row>
    <row r="231" spans="5:270">
      <c r="E231" s="33" t="s">
        <v>18</v>
      </c>
      <c r="F231" s="79">
        <v>45202</v>
      </c>
      <c r="G231" s="33">
        <v>379152</v>
      </c>
      <c r="H231" s="33" t="s">
        <v>3635</v>
      </c>
      <c r="I231" s="33" t="s">
        <v>2258</v>
      </c>
      <c r="J231" s="33" t="s">
        <v>394</v>
      </c>
      <c r="DP231" s="413"/>
      <c r="DQ231" s="33"/>
      <c r="DR231" s="33" t="s">
        <v>1410</v>
      </c>
      <c r="DS231" s="33" t="s">
        <v>1466</v>
      </c>
      <c r="DT231" s="33" t="s">
        <v>394</v>
      </c>
      <c r="DU231" s="33"/>
      <c r="DV231" s="33" t="s">
        <v>2246</v>
      </c>
      <c r="DW231" s="33" t="s">
        <v>50</v>
      </c>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c r="IV231" s="33"/>
      <c r="IW231" s="33"/>
      <c r="IX231" s="33"/>
      <c r="IY231" s="33"/>
      <c r="IZ231" s="33"/>
      <c r="JA231" s="33"/>
      <c r="JB231" s="33"/>
      <c r="JC231" s="33"/>
      <c r="JD231" s="33"/>
      <c r="JE231" s="33"/>
      <c r="JF231" s="33"/>
      <c r="JG231" s="33"/>
      <c r="JH231" s="33" t="s">
        <v>50</v>
      </c>
    </row>
    <row r="232" spans="5:270">
      <c r="E232" s="33" t="s">
        <v>18</v>
      </c>
      <c r="F232" s="79">
        <v>45202</v>
      </c>
      <c r="G232" s="33">
        <v>380742</v>
      </c>
      <c r="H232" s="33" t="s">
        <v>3887</v>
      </c>
      <c r="I232" s="33" t="s">
        <v>3886</v>
      </c>
      <c r="J232" s="33" t="s">
        <v>394</v>
      </c>
      <c r="DP232" s="413"/>
      <c r="DQ232" s="33"/>
      <c r="DR232" s="33" t="s">
        <v>3890</v>
      </c>
      <c r="DS232" s="33" t="s">
        <v>2970</v>
      </c>
      <c r="DT232" s="33" t="s">
        <v>50</v>
      </c>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c r="IV232" s="33"/>
      <c r="IW232" s="33"/>
      <c r="IX232" s="33"/>
      <c r="IY232" s="33"/>
      <c r="IZ232" s="33"/>
      <c r="JA232" s="33"/>
      <c r="JB232" s="33"/>
      <c r="JC232" s="33"/>
      <c r="JD232" s="33"/>
      <c r="JE232" s="33"/>
      <c r="JF232" s="33"/>
      <c r="JG232" s="33"/>
      <c r="JH232" s="33" t="s">
        <v>50</v>
      </c>
    </row>
    <row r="233" spans="5:270">
      <c r="E233" s="33" t="s">
        <v>3039</v>
      </c>
      <c r="F233" s="79">
        <v>45202</v>
      </c>
      <c r="G233" s="33">
        <v>381055</v>
      </c>
      <c r="H233" s="33" t="s">
        <v>3888</v>
      </c>
      <c r="I233" s="33" t="s">
        <v>3889</v>
      </c>
      <c r="J233" s="33" t="s">
        <v>394</v>
      </c>
      <c r="DP233" s="413"/>
      <c r="DQ233" s="33"/>
      <c r="DR233" s="33" t="s">
        <v>3909</v>
      </c>
      <c r="DS233" s="33"/>
      <c r="DT233" s="33" t="s">
        <v>2062</v>
      </c>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c r="IV233" s="33"/>
      <c r="IW233" s="33"/>
      <c r="IX233" s="33"/>
      <c r="IY233" s="33"/>
      <c r="IZ233" s="33"/>
      <c r="JA233" s="33"/>
      <c r="JB233" s="33"/>
      <c r="JC233" s="33"/>
      <c r="JD233" s="33"/>
      <c r="JE233" s="33"/>
      <c r="JF233" s="33"/>
      <c r="JG233" s="33"/>
      <c r="JH233" s="33" t="s">
        <v>50</v>
      </c>
    </row>
    <row r="234" spans="5:270">
      <c r="E234" s="33" t="s">
        <v>3039</v>
      </c>
      <c r="F234" s="79">
        <v>45208</v>
      </c>
      <c r="G234" s="33">
        <v>383532</v>
      </c>
      <c r="H234" s="33" t="s">
        <v>3814</v>
      </c>
      <c r="I234" s="33" t="s">
        <v>440</v>
      </c>
      <c r="J234" s="33" t="s">
        <v>394</v>
      </c>
      <c r="DP234" s="213"/>
      <c r="DQ234" s="414"/>
      <c r="DR234" s="414"/>
      <c r="DS234" s="414"/>
      <c r="DT234" s="415"/>
      <c r="DU234" s="31"/>
      <c r="DV234" s="31"/>
      <c r="DW234" s="33" t="s">
        <v>1410</v>
      </c>
      <c r="DX234" s="33" t="s">
        <v>1466</v>
      </c>
      <c r="DY234" s="33" t="s">
        <v>394</v>
      </c>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c r="IV234" s="33"/>
      <c r="IW234" s="33"/>
      <c r="IX234" s="33"/>
      <c r="IY234" s="33"/>
      <c r="IZ234" s="33"/>
      <c r="JA234" s="33"/>
      <c r="JB234" s="33"/>
      <c r="JC234" s="33"/>
      <c r="JD234" s="33"/>
      <c r="JE234" s="33"/>
      <c r="JF234" s="33"/>
      <c r="JG234" s="33"/>
      <c r="JH234" s="33" t="s">
        <v>50</v>
      </c>
      <c r="JJ234" t="s">
        <v>3911</v>
      </c>
    </row>
    <row r="235" spans="5:270">
      <c r="E235" s="33" t="s">
        <v>18</v>
      </c>
      <c r="F235" s="79">
        <v>45205</v>
      </c>
      <c r="G235" s="33">
        <v>382455</v>
      </c>
      <c r="H235" s="33" t="s">
        <v>3900</v>
      </c>
      <c r="I235" s="33" t="s">
        <v>778</v>
      </c>
      <c r="J235" s="33" t="s">
        <v>394</v>
      </c>
      <c r="DP235" s="213"/>
      <c r="DQ235" s="414"/>
      <c r="DR235" s="414"/>
      <c r="DS235" s="414"/>
      <c r="DT235" s="415"/>
      <c r="DU235" s="417"/>
      <c r="DV235" s="418"/>
      <c r="DW235" s="31"/>
      <c r="DX235" s="33" t="s">
        <v>2645</v>
      </c>
      <c r="DY235" s="33"/>
      <c r="DZ235" s="33" t="s">
        <v>366</v>
      </c>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c r="IV235" s="33"/>
      <c r="IW235" s="33"/>
      <c r="IX235" s="33"/>
      <c r="IY235" s="33"/>
      <c r="IZ235" s="33"/>
      <c r="JA235" s="33"/>
      <c r="JB235" s="33"/>
      <c r="JC235" s="33"/>
      <c r="JD235" s="33"/>
      <c r="JE235" s="33"/>
      <c r="JF235" s="33"/>
      <c r="JG235" s="33"/>
      <c r="JH235" s="33" t="s">
        <v>50</v>
      </c>
    </row>
    <row r="236" spans="5:270">
      <c r="E236" s="33" t="s">
        <v>3039</v>
      </c>
      <c r="F236" s="79">
        <v>45209</v>
      </c>
      <c r="G236" s="33">
        <v>383892</v>
      </c>
      <c r="H236" s="33" t="s">
        <v>3655</v>
      </c>
      <c r="I236" s="33" t="s">
        <v>3674</v>
      </c>
      <c r="J236" s="33" t="s">
        <v>394</v>
      </c>
      <c r="DP236" s="213"/>
      <c r="DQ236" s="414"/>
      <c r="DR236" s="414"/>
      <c r="DS236" s="414"/>
      <c r="DT236" s="415"/>
      <c r="DU236" s="417"/>
      <c r="DV236" s="418"/>
      <c r="DW236" s="33"/>
      <c r="DX236" s="33" t="s">
        <v>394</v>
      </c>
      <c r="DY236" s="33" t="s">
        <v>394</v>
      </c>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c r="IV236" s="33"/>
      <c r="IW236" s="33"/>
      <c r="IX236" s="33"/>
      <c r="IY236" s="33"/>
      <c r="IZ236" s="33"/>
      <c r="JA236" s="33"/>
      <c r="JB236" s="33"/>
      <c r="JC236" s="33"/>
      <c r="JD236" s="33"/>
      <c r="JE236" s="33"/>
      <c r="JF236" s="33"/>
      <c r="JG236" s="33"/>
      <c r="JH236" s="33" t="s">
        <v>50</v>
      </c>
    </row>
    <row r="237" spans="5:270">
      <c r="E237" s="33" t="s">
        <v>3039</v>
      </c>
      <c r="F237" s="79">
        <v>45209</v>
      </c>
      <c r="G237" s="33">
        <v>383920</v>
      </c>
      <c r="H237" s="33" t="s">
        <v>3655</v>
      </c>
      <c r="I237" s="33" t="s">
        <v>3061</v>
      </c>
      <c r="J237" s="33" t="s">
        <v>394</v>
      </c>
      <c r="DP237" s="213"/>
      <c r="DQ237" s="414"/>
      <c r="DR237" s="414"/>
      <c r="DS237" s="414"/>
      <c r="DT237" s="415"/>
      <c r="DU237" s="417"/>
      <c r="DV237" s="418"/>
      <c r="DW237" s="33"/>
      <c r="DX237" s="33" t="s">
        <v>394</v>
      </c>
      <c r="DY237" s="33" t="s">
        <v>50</v>
      </c>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c r="IV237" s="33"/>
      <c r="IW237" s="33"/>
      <c r="IX237" s="33"/>
      <c r="IY237" s="33"/>
      <c r="IZ237" s="33"/>
      <c r="JA237" s="33"/>
      <c r="JB237" s="33"/>
      <c r="JC237" s="33"/>
      <c r="JD237" s="33"/>
      <c r="JE237" s="33"/>
      <c r="JF237" s="33"/>
      <c r="JG237" s="33"/>
      <c r="JH237" s="33" t="s">
        <v>50</v>
      </c>
    </row>
    <row r="238" spans="5:270">
      <c r="E238" s="33" t="s">
        <v>524</v>
      </c>
      <c r="F238" s="79">
        <v>45209</v>
      </c>
      <c r="G238" s="33">
        <v>384069</v>
      </c>
      <c r="H238" s="33" t="s">
        <v>3912</v>
      </c>
      <c r="I238" s="33" t="s">
        <v>3061</v>
      </c>
      <c r="J238" s="33" t="s">
        <v>394</v>
      </c>
      <c r="DP238" s="213"/>
      <c r="DQ238" s="414"/>
      <c r="DR238" s="414"/>
      <c r="DS238" s="414"/>
      <c r="DT238" s="415"/>
      <c r="DU238" s="417"/>
      <c r="DV238" s="418"/>
      <c r="DW238" s="31"/>
      <c r="DX238" s="31" t="s">
        <v>1410</v>
      </c>
      <c r="DY238" s="33"/>
      <c r="DZ238" s="33" t="s">
        <v>394</v>
      </c>
      <c r="EA238" s="33"/>
      <c r="EB238" s="33" t="s">
        <v>394</v>
      </c>
      <c r="EC238" s="33"/>
      <c r="ED238" s="33"/>
      <c r="EE238" s="33"/>
      <c r="EF238" s="33" t="s">
        <v>3926</v>
      </c>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c r="IV238" s="33"/>
      <c r="IW238" s="33"/>
      <c r="IX238" s="33"/>
      <c r="IY238" s="33"/>
      <c r="IZ238" s="33"/>
      <c r="JA238" s="33"/>
      <c r="JB238" s="33"/>
      <c r="JC238" s="33"/>
      <c r="JD238" s="33"/>
      <c r="JE238" s="33"/>
      <c r="JF238" s="33"/>
      <c r="JG238" s="33"/>
      <c r="JH238" s="33" t="s">
        <v>50</v>
      </c>
    </row>
    <row r="239" spans="5:270">
      <c r="E239" s="33" t="s">
        <v>3039</v>
      </c>
      <c r="F239" s="79">
        <v>45210</v>
      </c>
      <c r="G239" s="33">
        <v>384274</v>
      </c>
      <c r="H239" s="33" t="s">
        <v>3655</v>
      </c>
      <c r="I239" s="33" t="s">
        <v>3913</v>
      </c>
      <c r="J239" s="33" t="s">
        <v>394</v>
      </c>
      <c r="DP239" s="213"/>
      <c r="DQ239" s="414"/>
      <c r="DR239" s="414"/>
      <c r="DS239" s="414"/>
      <c r="DT239" s="415"/>
      <c r="DU239" s="417"/>
      <c r="DV239" s="418"/>
      <c r="DW239" s="419"/>
      <c r="DX239" s="33"/>
      <c r="DY239" s="33" t="s">
        <v>1984</v>
      </c>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c r="IV239" s="33"/>
      <c r="IW239" s="33"/>
      <c r="IX239" s="33"/>
      <c r="IY239" s="33"/>
      <c r="IZ239" s="33"/>
      <c r="JA239" s="33"/>
      <c r="JB239" s="33"/>
      <c r="JC239" s="33"/>
      <c r="JD239" s="33"/>
      <c r="JE239" s="33"/>
      <c r="JF239" s="33"/>
      <c r="JG239" s="33"/>
      <c r="JH239" s="33" t="s">
        <v>50</v>
      </c>
    </row>
    <row r="240" spans="5:270">
      <c r="E240" s="33" t="s">
        <v>18</v>
      </c>
      <c r="F240" s="79">
        <v>45210</v>
      </c>
      <c r="G240" s="33">
        <v>384417</v>
      </c>
      <c r="H240" s="33" t="s">
        <v>3914</v>
      </c>
      <c r="I240" s="33" t="s">
        <v>440</v>
      </c>
      <c r="J240" s="33" t="s">
        <v>394</v>
      </c>
      <c r="DP240" s="213"/>
      <c r="DQ240" s="414"/>
      <c r="DR240" s="414"/>
      <c r="DS240" s="414"/>
      <c r="DT240" s="415"/>
      <c r="DU240" s="417"/>
      <c r="DV240" s="418"/>
      <c r="DW240" s="419"/>
      <c r="DX240" s="33"/>
      <c r="DY240" s="33" t="s">
        <v>3861</v>
      </c>
      <c r="DZ240" s="33" t="s">
        <v>3915</v>
      </c>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c r="IV240" s="33"/>
      <c r="IW240" s="33"/>
      <c r="IX240" s="33"/>
      <c r="IY240" s="33"/>
      <c r="IZ240" s="33"/>
      <c r="JA240" s="33"/>
      <c r="JB240" s="33"/>
      <c r="JC240" s="33"/>
      <c r="JD240" s="33"/>
      <c r="JE240" s="33"/>
      <c r="JF240" s="33"/>
      <c r="JG240" s="33"/>
      <c r="JH240" s="33" t="s">
        <v>50</v>
      </c>
    </row>
    <row r="241" spans="5:268">
      <c r="E241" s="33" t="s">
        <v>18</v>
      </c>
      <c r="F241" s="79">
        <v>45211</v>
      </c>
      <c r="G241" s="33">
        <v>384691</v>
      </c>
      <c r="H241" s="33" t="s">
        <v>3814</v>
      </c>
      <c r="I241" s="33" t="s">
        <v>641</v>
      </c>
      <c r="J241" s="33" t="s">
        <v>394</v>
      </c>
      <c r="DQ241" s="414"/>
      <c r="DR241" s="414"/>
      <c r="DS241" s="414"/>
      <c r="DT241" s="415"/>
      <c r="DU241" s="417"/>
      <c r="DV241" s="418"/>
      <c r="DW241" s="419"/>
      <c r="DX241" s="31"/>
      <c r="DY241" s="33"/>
      <c r="DZ241" s="33" t="s">
        <v>1410</v>
      </c>
      <c r="EA241" s="33"/>
      <c r="EB241" s="33" t="s">
        <v>3917</v>
      </c>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c r="IV241" s="33"/>
      <c r="IW241" s="33"/>
      <c r="IX241" s="33"/>
      <c r="IY241" s="33"/>
      <c r="IZ241" s="33"/>
      <c r="JA241" s="33"/>
      <c r="JB241" s="33"/>
      <c r="JC241" s="33"/>
      <c r="JD241" s="33"/>
      <c r="JE241" s="33"/>
      <c r="JF241" s="33"/>
      <c r="JG241" s="33"/>
      <c r="JH241" s="33" t="s">
        <v>50</v>
      </c>
    </row>
    <row r="242" spans="5:268">
      <c r="E242" s="33" t="s">
        <v>55</v>
      </c>
      <c r="F242" s="79">
        <v>45214</v>
      </c>
      <c r="G242" s="33">
        <v>385357</v>
      </c>
      <c r="H242" s="33" t="s">
        <v>3916</v>
      </c>
      <c r="I242" s="33" t="s">
        <v>2281</v>
      </c>
      <c r="J242" s="33" t="s">
        <v>394</v>
      </c>
      <c r="DQ242" s="414"/>
      <c r="DR242" s="414"/>
      <c r="DS242" s="414"/>
      <c r="DT242" s="415"/>
      <c r="DU242" s="417"/>
      <c r="DV242" s="418"/>
      <c r="DW242" s="424"/>
      <c r="DX242" s="424"/>
      <c r="DY242" s="33"/>
      <c r="DZ242" s="33"/>
      <c r="EA242" s="33" t="s">
        <v>3871</v>
      </c>
      <c r="EB242" s="33" t="s">
        <v>2062</v>
      </c>
      <c r="EC242" s="33" t="s">
        <v>3919</v>
      </c>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c r="IV242" s="33"/>
      <c r="IW242" s="33"/>
      <c r="IX242" s="33"/>
      <c r="IY242" s="33"/>
      <c r="IZ242" s="33"/>
      <c r="JA242" s="33"/>
      <c r="JB242" s="33"/>
      <c r="JC242" s="33"/>
      <c r="JD242" s="33"/>
      <c r="JE242" s="33"/>
      <c r="JF242" s="33"/>
      <c r="JG242" s="33"/>
      <c r="JH242" s="33" t="s">
        <v>50</v>
      </c>
    </row>
    <row r="243" spans="5:268">
      <c r="E243" s="33" t="s">
        <v>18</v>
      </c>
      <c r="F243" s="79">
        <v>45216</v>
      </c>
      <c r="G243" s="33">
        <v>386540</v>
      </c>
      <c r="H243" s="33" t="s">
        <v>3735</v>
      </c>
      <c r="I243" s="33" t="s">
        <v>3918</v>
      </c>
      <c r="J243" s="33" t="s">
        <v>394</v>
      </c>
      <c r="DQ243" s="414"/>
      <c r="DR243" s="414"/>
      <c r="DS243" s="414"/>
      <c r="DT243" s="415"/>
      <c r="DU243" s="417"/>
      <c r="DV243" s="418"/>
      <c r="DW243" s="419"/>
      <c r="DX243" s="420"/>
      <c r="DY243" s="421"/>
      <c r="DZ243" s="422"/>
      <c r="EA243" s="423"/>
      <c r="EB243" s="425"/>
      <c r="EC243" s="33" t="s">
        <v>394</v>
      </c>
      <c r="ED243" s="33"/>
      <c r="EE243" s="33" t="s">
        <v>2501</v>
      </c>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c r="IV243" s="33"/>
      <c r="IW243" s="33"/>
      <c r="IX243" s="33"/>
      <c r="IY243" s="33"/>
      <c r="IZ243" s="33"/>
      <c r="JA243" s="33"/>
      <c r="JB243" s="33"/>
      <c r="JC243" s="33"/>
      <c r="JD243" s="33"/>
      <c r="JE243" s="33"/>
      <c r="JF243" s="33"/>
      <c r="JG243" s="33"/>
      <c r="JH243" s="33" t="s">
        <v>50</v>
      </c>
    </row>
    <row r="244" spans="5:268">
      <c r="E244" s="33" t="s">
        <v>3039</v>
      </c>
      <c r="F244" s="79">
        <v>45216</v>
      </c>
      <c r="G244" s="33">
        <v>386383</v>
      </c>
      <c r="H244" s="33" t="s">
        <v>3655</v>
      </c>
      <c r="I244" s="33" t="s">
        <v>3626</v>
      </c>
      <c r="J244" s="33" t="s">
        <v>394</v>
      </c>
      <c r="DQ244" s="414"/>
      <c r="DR244" s="414"/>
      <c r="DS244" s="414"/>
      <c r="DT244" s="415"/>
      <c r="DU244" s="417"/>
      <c r="DV244" s="418"/>
      <c r="DW244" s="419"/>
      <c r="DX244" s="420"/>
      <c r="DY244" s="421"/>
      <c r="DZ244" s="422"/>
      <c r="EA244" s="423"/>
      <c r="EB244" s="425"/>
      <c r="EC244" s="33" t="s">
        <v>2406</v>
      </c>
      <c r="ED244" s="33" t="s">
        <v>3871</v>
      </c>
      <c r="EE244" s="33" t="s">
        <v>2783</v>
      </c>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c r="IV244" s="33"/>
      <c r="IW244" s="33"/>
      <c r="IX244" s="33"/>
      <c r="IY244" s="33"/>
      <c r="IZ244" s="33"/>
      <c r="JA244" s="33"/>
      <c r="JB244" s="33"/>
      <c r="JC244" s="33"/>
      <c r="JD244" s="33"/>
      <c r="JE244" s="33"/>
      <c r="JF244" s="33"/>
      <c r="JG244" s="33"/>
      <c r="JH244" s="33" t="s">
        <v>50</v>
      </c>
    </row>
    <row r="245" spans="5:268">
      <c r="E245" s="33" t="s">
        <v>18</v>
      </c>
      <c r="F245" s="79">
        <v>45217</v>
      </c>
      <c r="G245" s="33">
        <v>386606</v>
      </c>
      <c r="H245" s="33" t="s">
        <v>3735</v>
      </c>
      <c r="I245" s="33" t="s">
        <v>3630</v>
      </c>
      <c r="J245" s="33" t="s">
        <v>394</v>
      </c>
      <c r="DQ245" s="414"/>
      <c r="DR245" s="414"/>
      <c r="DS245" s="414"/>
      <c r="DT245" s="415"/>
      <c r="DU245" s="417"/>
      <c r="DV245" s="418"/>
      <c r="DW245" s="419"/>
      <c r="DX245" s="420"/>
      <c r="DY245" s="421"/>
      <c r="DZ245" s="422"/>
      <c r="EA245" s="423"/>
      <c r="EB245" s="425"/>
      <c r="EC245" s="33"/>
      <c r="ED245" s="33" t="s">
        <v>3920</v>
      </c>
      <c r="EE245" s="33" t="s">
        <v>1410</v>
      </c>
      <c r="EF245" s="33" t="s">
        <v>3927</v>
      </c>
      <c r="EG245" s="33" t="s">
        <v>1466</v>
      </c>
      <c r="EH245" s="33" t="s">
        <v>3947</v>
      </c>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c r="IV245" s="33"/>
      <c r="IW245" s="33"/>
      <c r="IX245" s="33"/>
      <c r="IY245" s="33"/>
      <c r="IZ245" s="33"/>
      <c r="JA245" s="33"/>
      <c r="JB245" s="33"/>
      <c r="JC245" s="33"/>
      <c r="JD245" s="33"/>
      <c r="JE245" s="33"/>
      <c r="JF245" s="33"/>
      <c r="JG245" s="33"/>
      <c r="JH245" s="33" t="s">
        <v>50</v>
      </c>
    </row>
    <row r="246" spans="5:268">
      <c r="E246" s="33" t="s">
        <v>18</v>
      </c>
      <c r="F246" s="79">
        <v>45217</v>
      </c>
      <c r="G246" s="33">
        <v>386934</v>
      </c>
      <c r="H246" s="33" t="s">
        <v>3921</v>
      </c>
      <c r="I246" s="33" t="s">
        <v>1973</v>
      </c>
      <c r="J246" s="33" t="s">
        <v>394</v>
      </c>
      <c r="DQ246" s="414"/>
      <c r="DR246" s="414"/>
      <c r="DS246" s="414"/>
      <c r="DT246" s="415"/>
      <c r="DU246" s="417"/>
      <c r="DV246" s="418"/>
      <c r="DW246" s="419"/>
      <c r="DX246" s="420"/>
      <c r="DY246" s="421"/>
      <c r="DZ246" s="422"/>
      <c r="EA246" s="423"/>
      <c r="EB246" s="425"/>
      <c r="EC246" s="33"/>
      <c r="ED246" s="33" t="s">
        <v>3922</v>
      </c>
      <c r="EE246" s="33"/>
      <c r="EF246" s="33" t="s">
        <v>3270</v>
      </c>
      <c r="EG246" s="33"/>
      <c r="EH246" s="33" t="s">
        <v>3946</v>
      </c>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c r="IV246" s="33"/>
      <c r="IW246" s="33"/>
      <c r="IX246" s="33"/>
      <c r="IY246" s="33"/>
      <c r="IZ246" s="33"/>
      <c r="JA246" s="33"/>
      <c r="JB246" s="33"/>
      <c r="JC246" s="33"/>
      <c r="JD246" s="33"/>
      <c r="JE246" s="33"/>
      <c r="JF246" s="33"/>
      <c r="JG246" s="33"/>
      <c r="JH246" s="33" t="s">
        <v>50</v>
      </c>
    </row>
    <row r="247" spans="5:268">
      <c r="E247" s="33" t="s">
        <v>18</v>
      </c>
      <c r="F247" s="79">
        <v>45218</v>
      </c>
      <c r="G247" s="33">
        <v>387107</v>
      </c>
      <c r="H247" s="33" t="s">
        <v>3923</v>
      </c>
      <c r="I247" s="33" t="s">
        <v>3924</v>
      </c>
      <c r="J247" s="33" t="s">
        <v>394</v>
      </c>
      <c r="DQ247" s="414"/>
      <c r="DR247" s="414"/>
      <c r="DS247" s="414"/>
      <c r="DT247" s="415"/>
      <c r="DU247" s="417"/>
      <c r="DV247" s="418"/>
      <c r="DW247" s="419"/>
      <c r="DX247" s="420"/>
      <c r="DY247" s="421"/>
      <c r="DZ247" s="422"/>
      <c r="EA247" s="423"/>
      <c r="EB247" s="425"/>
      <c r="EC247" s="33"/>
      <c r="ED247" s="33"/>
      <c r="EE247" s="33" t="s">
        <v>3925</v>
      </c>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c r="IV247" s="33"/>
      <c r="IW247" s="33"/>
      <c r="IX247" s="33"/>
      <c r="IY247" s="33"/>
      <c r="IZ247" s="33"/>
      <c r="JA247" s="33"/>
      <c r="JB247" s="33"/>
      <c r="JC247" s="33"/>
      <c r="JD247" s="33"/>
      <c r="JE247" s="33"/>
      <c r="JF247" s="33"/>
      <c r="JG247" s="33"/>
      <c r="JH247" s="33" t="s">
        <v>50</v>
      </c>
    </row>
    <row r="248" spans="5:268">
      <c r="E248" s="33" t="s">
        <v>55</v>
      </c>
      <c r="F248" s="79">
        <v>45220</v>
      </c>
      <c r="G248" s="33">
        <v>387385</v>
      </c>
      <c r="H248" s="33" t="s">
        <v>1001</v>
      </c>
      <c r="I248" s="33" t="s">
        <v>3626</v>
      </c>
      <c r="J248" s="33" t="s">
        <v>394</v>
      </c>
      <c r="DQ248" s="414"/>
      <c r="DR248" s="414"/>
      <c r="DS248" s="414"/>
      <c r="DT248" s="415"/>
      <c r="DU248" s="417"/>
      <c r="DV248" s="418"/>
      <c r="DW248" s="419"/>
      <c r="DX248" s="420"/>
      <c r="DY248" s="421"/>
      <c r="DZ248" s="422"/>
      <c r="EA248" s="423"/>
      <c r="EB248" s="425"/>
      <c r="EC248" s="33"/>
      <c r="ED248" s="33"/>
      <c r="EE248" s="33"/>
      <c r="EF248" s="33" t="s">
        <v>394</v>
      </c>
      <c r="EG248" s="33"/>
      <c r="EH248" s="33" t="s">
        <v>394</v>
      </c>
      <c r="EI248" s="33"/>
      <c r="EJ248" s="33"/>
      <c r="EK248" s="33" t="s">
        <v>3955</v>
      </c>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c r="IV248" s="33"/>
      <c r="IW248" s="33"/>
      <c r="IX248" s="33"/>
      <c r="IY248" s="33"/>
      <c r="IZ248" s="33"/>
      <c r="JA248" s="33"/>
      <c r="JB248" s="33"/>
      <c r="JC248" s="33"/>
      <c r="JD248" s="33"/>
      <c r="JE248" s="33"/>
      <c r="JF248" s="33"/>
      <c r="JG248" s="33"/>
      <c r="JH248" s="33" t="s">
        <v>50</v>
      </c>
    </row>
    <row r="249" spans="5:268">
      <c r="E249" s="33" t="s">
        <v>3039</v>
      </c>
      <c r="F249" s="79">
        <v>45221</v>
      </c>
      <c r="G249" s="33">
        <v>387954</v>
      </c>
      <c r="H249" s="33" t="s">
        <v>2508</v>
      </c>
      <c r="I249" s="33" t="s">
        <v>3945</v>
      </c>
      <c r="J249" s="33" t="s">
        <v>394</v>
      </c>
      <c r="DQ249" s="414"/>
      <c r="DR249" s="414"/>
      <c r="DS249" s="414"/>
      <c r="DT249" s="415"/>
      <c r="DU249" s="417"/>
      <c r="DV249" s="418"/>
      <c r="DW249" s="419"/>
      <c r="DX249" s="420"/>
      <c r="DY249" s="421"/>
      <c r="DZ249" s="422"/>
      <c r="EA249" s="423"/>
      <c r="EB249" s="425"/>
      <c r="EC249" s="426"/>
      <c r="ED249" s="427"/>
      <c r="EE249" s="428"/>
      <c r="EF249" s="429"/>
      <c r="EG249" s="431"/>
      <c r="EH249" s="33" t="s">
        <v>394</v>
      </c>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c r="IV249" s="33"/>
      <c r="IW249" s="33"/>
      <c r="IX249" s="33"/>
      <c r="IY249" s="33"/>
      <c r="IZ249" s="33"/>
      <c r="JA249" s="33"/>
      <c r="JB249" s="33"/>
      <c r="JC249" s="33"/>
      <c r="JD249" s="33"/>
      <c r="JE249" s="33"/>
      <c r="JF249" s="33"/>
      <c r="JG249" s="33"/>
      <c r="JH249" s="33" t="s">
        <v>50</v>
      </c>
    </row>
    <row r="250" spans="5:268">
      <c r="E250" s="33" t="s">
        <v>524</v>
      </c>
      <c r="F250" s="79">
        <v>45222</v>
      </c>
      <c r="G250" s="33">
        <v>388200</v>
      </c>
      <c r="H250" s="33" t="s">
        <v>3657</v>
      </c>
      <c r="I250" s="33" t="s">
        <v>1645</v>
      </c>
      <c r="J250" s="33" t="s">
        <v>394</v>
      </c>
      <c r="DQ250" s="414"/>
      <c r="DR250" s="414"/>
      <c r="DS250" s="414"/>
      <c r="DT250" s="415"/>
      <c r="DU250" s="417"/>
      <c r="DV250" s="418"/>
      <c r="DW250" s="419"/>
      <c r="DX250" s="420"/>
      <c r="DY250" s="421"/>
      <c r="DZ250" s="422"/>
      <c r="EA250" s="423"/>
      <c r="EB250" s="425"/>
      <c r="EC250" s="426"/>
      <c r="ED250" s="427"/>
      <c r="EE250" s="428"/>
      <c r="EF250" s="429"/>
      <c r="EG250" s="431"/>
      <c r="EH250" s="33" t="s">
        <v>394</v>
      </c>
      <c r="EI250" s="33" t="s">
        <v>400</v>
      </c>
      <c r="EJ250" s="33" t="s">
        <v>2406</v>
      </c>
      <c r="EK250" s="33"/>
      <c r="EL250" s="33"/>
      <c r="EM250" s="33" t="s">
        <v>50</v>
      </c>
      <c r="EN250" s="33"/>
      <c r="EO250" s="33" t="s">
        <v>2406</v>
      </c>
      <c r="EP250" s="33" t="s">
        <v>2062</v>
      </c>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c r="IV250" s="33"/>
      <c r="IW250" s="33"/>
      <c r="IX250" s="33"/>
      <c r="IY250" s="33"/>
      <c r="IZ250" s="33"/>
      <c r="JA250" s="33"/>
      <c r="JB250" s="33"/>
      <c r="JC250" s="33"/>
      <c r="JD250" s="33"/>
      <c r="JE250" s="33"/>
      <c r="JF250" s="33"/>
      <c r="JG250" s="33"/>
      <c r="JH250" s="33" t="s">
        <v>50</v>
      </c>
    </row>
    <row r="251" spans="5:268">
      <c r="E251" s="33" t="s">
        <v>3039</v>
      </c>
      <c r="F251" s="79">
        <v>45222</v>
      </c>
      <c r="G251" s="33">
        <v>388257</v>
      </c>
      <c r="H251" s="33" t="s">
        <v>3732</v>
      </c>
      <c r="I251" s="33" t="s">
        <v>3948</v>
      </c>
      <c r="J251" s="33" t="s">
        <v>3949</v>
      </c>
      <c r="DQ251" s="414"/>
      <c r="DR251" s="414"/>
      <c r="DS251" s="414"/>
      <c r="DT251" s="415"/>
      <c r="DU251" s="417"/>
      <c r="DV251" s="418"/>
      <c r="DW251" s="419"/>
      <c r="DX251" s="420"/>
      <c r="DY251" s="421"/>
      <c r="DZ251" s="422"/>
      <c r="EA251" s="423"/>
      <c r="EB251" s="425"/>
      <c r="EC251" s="426"/>
      <c r="ED251" s="427"/>
      <c r="EE251" s="428"/>
      <c r="EF251" s="429"/>
      <c r="EG251" s="431"/>
      <c r="EH251" s="33" t="s">
        <v>394</v>
      </c>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c r="IV251" s="33"/>
      <c r="IW251" s="33"/>
      <c r="IX251" s="33"/>
      <c r="IY251" s="33"/>
      <c r="IZ251" s="33"/>
      <c r="JA251" s="33"/>
      <c r="JB251" s="33"/>
      <c r="JC251" s="33"/>
      <c r="JD251" s="33"/>
      <c r="JE251" s="33"/>
      <c r="JF251" s="33"/>
      <c r="JG251" s="33"/>
      <c r="JH251" s="33" t="s">
        <v>50</v>
      </c>
    </row>
    <row r="252" spans="5:268" ht="30">
      <c r="E252" s="33" t="s">
        <v>3039</v>
      </c>
      <c r="F252" s="79">
        <v>45224</v>
      </c>
      <c r="G252" s="33">
        <v>388578</v>
      </c>
      <c r="H252" s="33" t="s">
        <v>3673</v>
      </c>
      <c r="I252" s="33" t="s">
        <v>440</v>
      </c>
      <c r="J252" s="33" t="s">
        <v>394</v>
      </c>
      <c r="DQ252" s="414"/>
      <c r="DR252" s="414"/>
      <c r="DS252" s="414"/>
      <c r="DT252" s="415"/>
      <c r="DU252" s="417"/>
      <c r="DV252" s="418"/>
      <c r="DW252" s="419"/>
      <c r="DX252" s="420"/>
      <c r="DY252" s="421"/>
      <c r="DZ252" s="422"/>
      <c r="EA252" s="423"/>
      <c r="EB252" s="425"/>
      <c r="EC252" s="426"/>
      <c r="ED252" s="427"/>
      <c r="EE252" s="428"/>
      <c r="EF252" s="429"/>
      <c r="EG252" s="431"/>
      <c r="EH252" s="34" t="s">
        <v>1984</v>
      </c>
      <c r="EI252" s="34" t="s">
        <v>394</v>
      </c>
      <c r="EJ252" s="34"/>
      <c r="EK252" s="34" t="s">
        <v>2501</v>
      </c>
      <c r="EL252" s="34"/>
      <c r="EM252" s="34"/>
      <c r="EN252" s="34"/>
      <c r="EO252" s="34"/>
      <c r="EP252" s="34"/>
      <c r="EQ252" s="34"/>
      <c r="ER252" s="34"/>
      <c r="ES252" s="34"/>
      <c r="ET252" s="34"/>
      <c r="EU252" s="34"/>
      <c r="EV252" s="34"/>
      <c r="EW252" s="34"/>
      <c r="EX252" s="34"/>
      <c r="EY252" s="34"/>
      <c r="EZ252" s="34"/>
      <c r="FA252" s="34"/>
      <c r="FB252" s="34"/>
      <c r="FC252" s="34"/>
      <c r="FD252" s="34"/>
      <c r="FE252" s="34"/>
      <c r="FF252" s="34"/>
      <c r="FG252" s="34"/>
      <c r="FH252" s="34"/>
      <c r="FI252" s="34"/>
      <c r="FJ252" s="34"/>
      <c r="FK252" s="34"/>
      <c r="FL252" s="34"/>
      <c r="FM252" s="34"/>
      <c r="FN252" s="34"/>
      <c r="FO252" s="34"/>
      <c r="FP252" s="34"/>
      <c r="FQ252" s="34"/>
      <c r="FR252" s="34"/>
      <c r="FS252" s="34"/>
      <c r="FT252" s="34"/>
      <c r="FU252" s="34"/>
      <c r="FV252" s="34"/>
      <c r="FW252" s="34"/>
      <c r="FX252" s="34"/>
      <c r="FY252" s="34"/>
      <c r="FZ252" s="34"/>
      <c r="GA252" s="34"/>
      <c r="GB252" s="34"/>
      <c r="GC252" s="34"/>
      <c r="GD252" s="34"/>
      <c r="GE252" s="34"/>
      <c r="GF252" s="34"/>
      <c r="GG252" s="34"/>
      <c r="GH252" s="34"/>
      <c r="GI252" s="34"/>
      <c r="GJ252" s="34"/>
      <c r="GK252" s="34"/>
      <c r="GL252" s="34"/>
      <c r="GM252" s="34"/>
      <c r="GN252" s="34"/>
      <c r="GO252" s="34"/>
      <c r="GP252" s="34"/>
      <c r="GQ252" s="34"/>
      <c r="GR252" s="34"/>
      <c r="GS252" s="34"/>
      <c r="GT252" s="34"/>
      <c r="GU252" s="34"/>
      <c r="GV252" s="34"/>
      <c r="GW252" s="34"/>
      <c r="GX252" s="34"/>
      <c r="GY252" s="34"/>
      <c r="GZ252" s="34"/>
      <c r="HA252" s="34"/>
      <c r="HB252" s="34"/>
      <c r="HC252" s="34"/>
      <c r="HD252" s="34"/>
      <c r="HE252" s="34"/>
      <c r="HF252" s="34"/>
      <c r="HG252" s="34"/>
      <c r="HH252" s="34"/>
      <c r="HI252" s="34"/>
      <c r="HJ252" s="34"/>
      <c r="HK252" s="34"/>
      <c r="HL252" s="34"/>
      <c r="HM252" s="34"/>
      <c r="HN252" s="34"/>
      <c r="HO252" s="34"/>
      <c r="HP252" s="34"/>
      <c r="HQ252" s="34"/>
      <c r="HR252" s="34"/>
      <c r="HS252" s="34"/>
      <c r="HT252" s="34"/>
      <c r="HU252" s="34"/>
      <c r="HV252" s="34"/>
      <c r="HW252" s="34"/>
      <c r="HX252" s="34"/>
      <c r="HY252" s="34"/>
      <c r="HZ252" s="34"/>
      <c r="IA252" s="34"/>
      <c r="IB252" s="34"/>
      <c r="IC252" s="34"/>
      <c r="ID252" s="34"/>
      <c r="IE252" s="34"/>
      <c r="IF252" s="34"/>
      <c r="IG252" s="34"/>
      <c r="IH252" s="34"/>
      <c r="II252" s="34"/>
      <c r="IJ252" s="34"/>
      <c r="IK252" s="34"/>
      <c r="IL252" s="34"/>
      <c r="IM252" s="34"/>
      <c r="IN252" s="34"/>
      <c r="IO252" s="34"/>
      <c r="IP252" s="34"/>
      <c r="IQ252" s="34"/>
      <c r="IR252" s="34"/>
      <c r="IS252" s="34"/>
      <c r="IT252" s="34"/>
      <c r="IU252" s="34"/>
      <c r="IV252" s="34"/>
      <c r="IW252" s="34"/>
      <c r="IX252" s="34"/>
      <c r="IY252" s="34"/>
      <c r="IZ252" s="34"/>
      <c r="JA252" s="34"/>
      <c r="JB252" s="34"/>
      <c r="JC252" s="34"/>
      <c r="JD252" s="34"/>
      <c r="JE252" s="34"/>
      <c r="JF252" s="34"/>
      <c r="JG252" s="34"/>
      <c r="JH252" s="33" t="s">
        <v>50</v>
      </c>
    </row>
    <row r="253" spans="5:268">
      <c r="E253" s="33" t="s">
        <v>18</v>
      </c>
      <c r="F253" s="79">
        <v>45225</v>
      </c>
      <c r="G253" s="33">
        <v>389132</v>
      </c>
      <c r="H253" s="33" t="s">
        <v>3725</v>
      </c>
      <c r="I253" s="33" t="s">
        <v>440</v>
      </c>
      <c r="J253" s="33" t="s">
        <v>394</v>
      </c>
      <c r="DQ253" s="414"/>
      <c r="DR253" s="414"/>
      <c r="DS253" s="414"/>
      <c r="DT253" s="415"/>
      <c r="DU253" s="417"/>
      <c r="DV253" s="418"/>
      <c r="DW253" s="419"/>
      <c r="DX253" s="420"/>
      <c r="DY253" s="421"/>
      <c r="DZ253" s="422"/>
      <c r="EA253" s="423"/>
      <c r="EB253" s="425"/>
      <c r="EC253" s="426"/>
      <c r="ED253" s="427"/>
      <c r="EE253" s="428"/>
      <c r="EF253" s="429"/>
      <c r="EG253" s="431"/>
      <c r="EH253" s="31"/>
      <c r="EI253" s="33"/>
      <c r="EJ253" s="33"/>
      <c r="EK253" s="33" t="s">
        <v>3956</v>
      </c>
      <c r="EL253" s="33" t="s">
        <v>1466</v>
      </c>
      <c r="EM253" s="33" t="s">
        <v>50</v>
      </c>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c r="IV253" s="33"/>
      <c r="IW253" s="33"/>
      <c r="IX253" s="33"/>
      <c r="IY253" s="33"/>
      <c r="IZ253" s="33"/>
      <c r="JA253" s="33"/>
      <c r="JB253" s="33"/>
      <c r="JC253" s="33"/>
      <c r="JD253" s="33"/>
      <c r="JE253" s="33"/>
      <c r="JF253" s="33"/>
      <c r="JG253" s="33"/>
      <c r="JH253" s="33" t="s">
        <v>50</v>
      </c>
    </row>
    <row r="254" spans="5:268">
      <c r="E254" s="33" t="s">
        <v>18</v>
      </c>
      <c r="F254" s="79">
        <v>45230</v>
      </c>
      <c r="G254" s="33">
        <v>390502</v>
      </c>
      <c r="H254" s="33" t="s">
        <v>3718</v>
      </c>
      <c r="I254" s="33" t="s">
        <v>3957</v>
      </c>
      <c r="J254" s="33" t="s">
        <v>394</v>
      </c>
      <c r="DQ254" s="414"/>
      <c r="DR254" s="414"/>
      <c r="DS254" s="414"/>
      <c r="DT254" s="415"/>
      <c r="DU254" s="417"/>
      <c r="DV254" s="418"/>
      <c r="DW254" s="419"/>
      <c r="DX254" s="420"/>
      <c r="DY254" s="421"/>
      <c r="DZ254" s="422"/>
      <c r="EA254" s="423"/>
      <c r="EB254" s="425"/>
      <c r="EC254" s="426"/>
      <c r="ED254" s="427"/>
      <c r="EE254" s="428"/>
      <c r="EF254" s="429"/>
      <c r="EG254" s="431"/>
      <c r="EH254" s="435"/>
      <c r="EI254" s="33"/>
      <c r="EJ254" s="33"/>
      <c r="EK254" s="33"/>
      <c r="EL254" s="33" t="s">
        <v>1466</v>
      </c>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c r="IV254" s="33"/>
      <c r="IW254" s="33"/>
      <c r="IX254" s="33"/>
      <c r="IY254" s="33"/>
      <c r="IZ254" s="33"/>
      <c r="JA254" s="33"/>
      <c r="JB254" s="33"/>
      <c r="JC254" s="33"/>
      <c r="JD254" s="33"/>
      <c r="JE254" s="33"/>
      <c r="JF254" s="33"/>
      <c r="JG254" s="33"/>
      <c r="JH254" s="33" t="s">
        <v>50</v>
      </c>
    </row>
    <row r="255" spans="5:268">
      <c r="E255" s="33" t="s">
        <v>18</v>
      </c>
      <c r="F255" s="79">
        <v>45232</v>
      </c>
      <c r="G255" s="33">
        <v>390831</v>
      </c>
      <c r="H255" s="33" t="s">
        <v>1119</v>
      </c>
      <c r="I255" s="33" t="s">
        <v>1450</v>
      </c>
      <c r="J255" s="33" t="s">
        <v>394</v>
      </c>
      <c r="DQ255" s="414"/>
      <c r="DR255" s="414"/>
      <c r="DS255" s="414"/>
      <c r="DT255" s="415"/>
      <c r="DU255" s="417"/>
      <c r="DV255" s="418"/>
      <c r="DW255" s="419"/>
      <c r="DX255" s="420"/>
      <c r="DY255" s="421"/>
      <c r="DZ255" s="422"/>
      <c r="EA255" s="423"/>
      <c r="EB255" s="426"/>
      <c r="EC255" s="426"/>
      <c r="ED255" s="427"/>
      <c r="EE255" s="428"/>
      <c r="EF255" s="429"/>
      <c r="EG255" s="431"/>
      <c r="EH255" s="435"/>
      <c r="EI255" s="33"/>
      <c r="EJ255" s="33"/>
      <c r="EK255" s="33"/>
      <c r="EL255" s="33"/>
      <c r="EM255" s="33" t="s">
        <v>394</v>
      </c>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c r="IV255" s="33"/>
      <c r="IW255" s="33"/>
      <c r="IX255" s="33"/>
      <c r="IY255" s="33"/>
      <c r="IZ255" s="33"/>
      <c r="JA255" s="33"/>
      <c r="JB255" s="33"/>
      <c r="JC255" s="33"/>
      <c r="JD255" s="33"/>
      <c r="JE255" s="33"/>
      <c r="JF255" s="33"/>
      <c r="JG255" s="33"/>
      <c r="JH255" s="33" t="s">
        <v>50</v>
      </c>
    </row>
    <row r="256" spans="5:268">
      <c r="E256" s="33" t="s">
        <v>18</v>
      </c>
      <c r="F256" s="79">
        <v>45234</v>
      </c>
      <c r="G256" s="33">
        <v>391971</v>
      </c>
      <c r="H256" s="33" t="s">
        <v>1119</v>
      </c>
      <c r="I256" s="33" t="s">
        <v>440</v>
      </c>
      <c r="J256" s="33" t="s">
        <v>394</v>
      </c>
      <c r="EB256" s="426"/>
      <c r="EC256" s="426"/>
      <c r="ED256" s="427"/>
      <c r="EE256" s="428"/>
      <c r="EF256" s="429"/>
      <c r="EG256" s="431"/>
      <c r="EH256" s="435"/>
      <c r="EI256" s="436"/>
      <c r="EJ256" s="437"/>
      <c r="EK256" s="439"/>
      <c r="EL256" s="33"/>
      <c r="EM256" s="33"/>
      <c r="EN256" s="33" t="s">
        <v>394</v>
      </c>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c r="IV256" s="33"/>
      <c r="IW256" s="33"/>
      <c r="IX256" s="33"/>
      <c r="IY256" s="33"/>
      <c r="IZ256" s="33"/>
      <c r="JA256" s="33"/>
      <c r="JB256" s="33"/>
      <c r="JC256" s="33"/>
      <c r="JD256" s="33"/>
      <c r="JE256" s="33"/>
      <c r="JF256" s="33"/>
      <c r="JG256" s="33"/>
      <c r="JH256" s="33" t="s">
        <v>50</v>
      </c>
    </row>
    <row r="257" spans="5:268">
      <c r="E257" s="33" t="s">
        <v>18</v>
      </c>
      <c r="F257" s="79">
        <v>45239</v>
      </c>
      <c r="G257" s="33">
        <v>393748</v>
      </c>
      <c r="H257" s="33" t="s">
        <v>3991</v>
      </c>
      <c r="I257" s="33" t="s">
        <v>2663</v>
      </c>
      <c r="J257" s="33" t="s">
        <v>394</v>
      </c>
      <c r="EB257" s="426"/>
      <c r="EC257" s="426"/>
      <c r="ED257" s="427"/>
      <c r="EE257" s="428"/>
      <c r="EF257" s="429"/>
      <c r="EG257" s="431"/>
      <c r="EH257" s="435"/>
      <c r="EI257" s="436"/>
      <c r="EJ257" s="437"/>
      <c r="EK257" s="439"/>
      <c r="EL257" s="33"/>
      <c r="EM257" s="33"/>
      <c r="EN257" s="33"/>
      <c r="EO257" s="33"/>
      <c r="EP257" s="33"/>
      <c r="EQ257" s="33" t="s">
        <v>394</v>
      </c>
      <c r="ER257" s="33"/>
      <c r="ES257" s="33" t="s">
        <v>50</v>
      </c>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c r="IV257" s="33"/>
      <c r="IW257" s="33"/>
      <c r="IX257" s="33"/>
      <c r="IY257" s="33"/>
      <c r="IZ257" s="33"/>
      <c r="JA257" s="33"/>
      <c r="JB257" s="33"/>
      <c r="JC257" s="33"/>
      <c r="JD257" s="33"/>
      <c r="JE257" s="33"/>
      <c r="JF257" s="33"/>
      <c r="JG257" s="33"/>
      <c r="JH257" s="33" t="s">
        <v>50</v>
      </c>
    </row>
    <row r="258" spans="5:268" ht="43.5" customHeight="1">
      <c r="E258" s="33" t="s">
        <v>3039</v>
      </c>
      <c r="F258" s="79">
        <v>45240</v>
      </c>
      <c r="G258" s="33">
        <v>393574</v>
      </c>
      <c r="H258" s="33" t="s">
        <v>3786</v>
      </c>
      <c r="I258" s="33" t="s">
        <v>3993</v>
      </c>
      <c r="J258" s="33" t="s">
        <v>394</v>
      </c>
      <c r="EB258" s="426"/>
      <c r="EC258" s="426"/>
      <c r="ED258" s="427"/>
      <c r="EE258" s="428"/>
      <c r="EF258" s="429"/>
      <c r="EG258" s="431"/>
      <c r="EH258" s="435"/>
      <c r="EI258" s="436"/>
      <c r="EJ258" s="437"/>
      <c r="EK258" s="439"/>
      <c r="EL258" s="440"/>
      <c r="EM258" s="441"/>
      <c r="EN258" s="442"/>
      <c r="EO258" s="443"/>
      <c r="EP258" s="31"/>
      <c r="EQ258" s="31"/>
      <c r="ER258" s="31" t="s">
        <v>1410</v>
      </c>
      <c r="ES258" s="31" t="s">
        <v>4004</v>
      </c>
      <c r="ET258" s="33"/>
      <c r="EU258" s="33"/>
      <c r="EV258" s="34" t="s">
        <v>4008</v>
      </c>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34"/>
      <c r="GS258" s="34"/>
      <c r="GT258" s="34"/>
      <c r="GU258" s="34"/>
      <c r="GV258" s="34"/>
      <c r="GW258" s="34"/>
      <c r="GX258" s="34"/>
      <c r="GY258" s="34"/>
      <c r="GZ258" s="34"/>
      <c r="HA258" s="34"/>
      <c r="HB258" s="34"/>
      <c r="HC258" s="34"/>
      <c r="HD258" s="34"/>
      <c r="HE258" s="34"/>
      <c r="HF258" s="34"/>
      <c r="HG258" s="34"/>
      <c r="HH258" s="34"/>
      <c r="HI258" s="34"/>
      <c r="HJ258" s="34"/>
      <c r="HK258" s="34"/>
      <c r="HL258" s="34"/>
      <c r="HM258" s="34"/>
      <c r="HN258" s="34"/>
      <c r="HO258" s="34"/>
      <c r="HP258" s="34"/>
      <c r="HQ258" s="34"/>
      <c r="HR258" s="34"/>
      <c r="HS258" s="34"/>
      <c r="HT258" s="34"/>
      <c r="HU258" s="34"/>
      <c r="HV258" s="34"/>
      <c r="HW258" s="34"/>
      <c r="HX258" s="34"/>
      <c r="HY258" s="34"/>
      <c r="HZ258" s="34"/>
      <c r="IA258" s="34"/>
      <c r="IB258" s="34"/>
      <c r="IC258" s="34"/>
      <c r="ID258" s="34"/>
      <c r="IE258" s="34"/>
      <c r="IF258" s="34"/>
      <c r="IG258" s="34"/>
      <c r="IH258" s="34"/>
      <c r="II258" s="34"/>
      <c r="IJ258" s="34"/>
      <c r="IK258" s="34"/>
      <c r="IL258" s="34"/>
      <c r="IM258" s="34"/>
      <c r="IN258" s="34"/>
      <c r="IO258" s="34"/>
      <c r="IP258" s="34"/>
      <c r="IQ258" s="34"/>
      <c r="IR258" s="34"/>
      <c r="IS258" s="34"/>
      <c r="IT258" s="34"/>
      <c r="IU258" s="34"/>
      <c r="IV258" s="34"/>
      <c r="IW258" s="34"/>
      <c r="IX258" s="34"/>
      <c r="IY258" s="34"/>
      <c r="IZ258" s="34"/>
      <c r="JA258" s="34"/>
      <c r="JB258" s="34"/>
      <c r="JC258" s="34"/>
      <c r="JD258" s="34"/>
      <c r="JE258" s="34"/>
      <c r="JF258" s="34"/>
      <c r="JG258" s="34"/>
      <c r="JH258" s="33" t="s">
        <v>50</v>
      </c>
    </row>
    <row r="259" spans="5:268">
      <c r="E259" s="33" t="s">
        <v>18</v>
      </c>
      <c r="F259" s="79">
        <v>45247</v>
      </c>
      <c r="G259" s="33">
        <v>395537</v>
      </c>
      <c r="H259" s="33" t="s">
        <v>4005</v>
      </c>
      <c r="I259" s="33" t="s">
        <v>4006</v>
      </c>
      <c r="J259" s="33" t="s">
        <v>394</v>
      </c>
      <c r="EB259" s="426"/>
      <c r="EC259" s="426"/>
      <c r="ED259" s="427"/>
      <c r="EE259" s="428"/>
      <c r="EF259" s="429"/>
      <c r="EG259" s="431"/>
      <c r="EH259" s="435"/>
      <c r="EI259" s="436"/>
      <c r="EJ259" s="437"/>
      <c r="EK259" s="439"/>
      <c r="EL259" s="440"/>
      <c r="EM259" s="441"/>
      <c r="EN259" s="442"/>
      <c r="EO259" s="443"/>
      <c r="EP259" s="444"/>
      <c r="EQ259" s="31"/>
      <c r="ER259" s="31"/>
      <c r="ES259" s="31"/>
      <c r="ET259" s="33" t="s">
        <v>4009</v>
      </c>
      <c r="EU259" s="33"/>
      <c r="EV259" s="33" t="s">
        <v>394</v>
      </c>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c r="IV259" s="33"/>
      <c r="IW259" s="33"/>
      <c r="IX259" s="33"/>
      <c r="IY259" s="33"/>
      <c r="IZ259" s="33"/>
      <c r="JA259" s="33"/>
      <c r="JB259" s="33"/>
      <c r="JC259" s="33"/>
      <c r="JD259" s="33"/>
      <c r="JE259" s="33"/>
      <c r="JF259" s="33"/>
      <c r="JG259" s="33"/>
      <c r="JH259" s="33" t="s">
        <v>50</v>
      </c>
    </row>
    <row r="260" spans="5:268" ht="30">
      <c r="E260" s="33" t="s">
        <v>59</v>
      </c>
      <c r="F260" s="79">
        <v>45248</v>
      </c>
      <c r="G260" s="33">
        <v>393502</v>
      </c>
      <c r="H260" s="33" t="s">
        <v>2967</v>
      </c>
      <c r="I260" s="33" t="s">
        <v>440</v>
      </c>
      <c r="J260" s="33" t="s">
        <v>394</v>
      </c>
      <c r="EB260" s="426"/>
      <c r="EC260" s="426"/>
      <c r="ED260" s="427"/>
      <c r="EE260" s="428"/>
      <c r="EF260" s="429"/>
      <c r="EG260" s="431"/>
      <c r="EH260" s="435"/>
      <c r="EI260" s="436"/>
      <c r="EJ260" s="437"/>
      <c r="EK260" s="439"/>
      <c r="EL260" s="440"/>
      <c r="EM260" s="441"/>
      <c r="EN260" s="442"/>
      <c r="EO260" s="443"/>
      <c r="EP260" s="444"/>
      <c r="EQ260" s="446"/>
      <c r="ER260" s="448"/>
      <c r="ES260" s="449"/>
      <c r="ET260" s="33"/>
      <c r="EU260" s="33" t="s">
        <v>1410</v>
      </c>
      <c r="EV260" s="33" t="s">
        <v>394</v>
      </c>
      <c r="EW260" s="33" t="s">
        <v>3451</v>
      </c>
      <c r="EX260" s="34" t="s">
        <v>4012</v>
      </c>
      <c r="EY260" s="33"/>
      <c r="EZ260" s="33" t="s">
        <v>2062</v>
      </c>
      <c r="FA260" s="33" t="s">
        <v>50</v>
      </c>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c r="IV260" s="33"/>
      <c r="IW260" s="33"/>
      <c r="IX260" s="33"/>
      <c r="IY260" s="33"/>
      <c r="IZ260" s="33"/>
      <c r="JA260" s="33"/>
      <c r="JB260" s="33"/>
      <c r="JC260" s="33"/>
      <c r="JD260" s="33"/>
      <c r="JE260" s="33"/>
      <c r="JF260" s="33"/>
      <c r="JG260" s="33"/>
      <c r="JH260" s="33" t="s">
        <v>50</v>
      </c>
    </row>
    <row r="261" spans="5:268">
      <c r="E261" s="33" t="s">
        <v>3039</v>
      </c>
      <c r="F261" s="79">
        <v>45251</v>
      </c>
      <c r="G261" s="33">
        <v>396820</v>
      </c>
      <c r="H261" s="33" t="s">
        <v>3736</v>
      </c>
      <c r="I261" s="33" t="s">
        <v>778</v>
      </c>
      <c r="J261" s="33" t="s">
        <v>394</v>
      </c>
      <c r="EH261" s="435"/>
      <c r="EI261" s="436"/>
      <c r="EJ261" s="437"/>
      <c r="EK261" s="439"/>
      <c r="EL261" s="440"/>
      <c r="EM261" s="441"/>
      <c r="EN261" s="442"/>
      <c r="EO261" s="443"/>
      <c r="EP261" s="444"/>
      <c r="EQ261" s="446"/>
      <c r="ER261" s="448"/>
      <c r="ES261" s="449"/>
      <c r="ET261" s="33"/>
      <c r="EU261" s="33"/>
      <c r="EV261" s="33" t="s">
        <v>4007</v>
      </c>
      <c r="EW261" s="33" t="s">
        <v>1466</v>
      </c>
      <c r="EX261" s="33"/>
      <c r="EY261" s="33"/>
      <c r="EZ261" s="33"/>
      <c r="FA261" s="33" t="str">
        <f>$FA$260</f>
        <v>CLOSED</v>
      </c>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c r="IV261" s="33"/>
      <c r="IW261" s="33"/>
      <c r="IX261" s="33"/>
      <c r="IY261" s="33"/>
      <c r="IZ261" s="33"/>
      <c r="JA261" s="33"/>
      <c r="JB261" s="33"/>
      <c r="JC261" s="33"/>
      <c r="JD261" s="33"/>
      <c r="JE261" s="33"/>
      <c r="JF261" s="33"/>
      <c r="JG261" s="33"/>
      <c r="JH261" s="33" t="str">
        <f>$FA$260</f>
        <v>CLOSED</v>
      </c>
    </row>
    <row r="262" spans="5:268">
      <c r="E262" s="33" t="s">
        <v>18</v>
      </c>
      <c r="F262" s="79">
        <v>45252</v>
      </c>
      <c r="G262" s="33">
        <v>397327</v>
      </c>
      <c r="H262" s="33" t="s">
        <v>4010</v>
      </c>
      <c r="I262" s="33" t="s">
        <v>440</v>
      </c>
      <c r="J262" s="33" t="s">
        <v>394</v>
      </c>
      <c r="EH262" s="435"/>
      <c r="EI262" s="436"/>
      <c r="EJ262" s="437"/>
      <c r="EK262" s="439"/>
      <c r="EL262" s="440"/>
      <c r="EM262" s="441"/>
      <c r="EN262" s="442"/>
      <c r="EO262" s="443"/>
      <c r="EP262" s="444"/>
      <c r="EQ262" s="446"/>
      <c r="ER262" s="448"/>
      <c r="ES262" s="449"/>
      <c r="ET262" s="33"/>
      <c r="EU262" s="33"/>
      <c r="EV262" s="33"/>
      <c r="EW262" s="33" t="s">
        <v>1466</v>
      </c>
      <c r="EX262" s="33"/>
      <c r="EY262" s="33"/>
      <c r="EZ262" s="33"/>
      <c r="FA262" s="33" t="s">
        <v>50</v>
      </c>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c r="IV262" s="33"/>
      <c r="IW262" s="33"/>
      <c r="IX262" s="33"/>
      <c r="IY262" s="33"/>
      <c r="IZ262" s="33"/>
      <c r="JA262" s="33"/>
      <c r="JB262" s="33"/>
      <c r="JC262" s="33"/>
      <c r="JD262" s="33"/>
      <c r="JE262" s="33"/>
      <c r="JF262" s="33"/>
      <c r="JG262" s="33"/>
      <c r="JH262" s="33" t="s">
        <v>50</v>
      </c>
    </row>
    <row r="263" spans="5:268" ht="30">
      <c r="E263" s="33" t="s">
        <v>3039</v>
      </c>
      <c r="F263" s="79">
        <v>45253</v>
      </c>
      <c r="G263" s="33">
        <v>397452</v>
      </c>
      <c r="H263" s="33" t="s">
        <v>3786</v>
      </c>
      <c r="I263" s="33" t="s">
        <v>778</v>
      </c>
      <c r="J263" s="33" t="s">
        <v>394</v>
      </c>
      <c r="EH263" s="435"/>
      <c r="EI263" s="436"/>
      <c r="EJ263" s="437"/>
      <c r="EK263" s="439"/>
      <c r="EL263" s="440"/>
      <c r="EM263" s="441"/>
      <c r="EN263" s="442"/>
      <c r="EO263" s="443"/>
      <c r="EP263" s="444"/>
      <c r="EQ263" s="446"/>
      <c r="ER263" s="448"/>
      <c r="ES263" s="449"/>
      <c r="ET263" s="450"/>
      <c r="EU263" s="451"/>
      <c r="EV263" s="452"/>
      <c r="EW263" s="33"/>
      <c r="EX263" s="34" t="s">
        <v>4011</v>
      </c>
      <c r="EY263" s="34"/>
      <c r="EZ263" s="34" t="s">
        <v>394</v>
      </c>
      <c r="FA263" s="34" t="s">
        <v>400</v>
      </c>
      <c r="FB263" s="34" t="s">
        <v>3549</v>
      </c>
      <c r="FC263" s="34" t="s">
        <v>394</v>
      </c>
      <c r="FD263" s="34"/>
      <c r="FE263" s="34" t="s">
        <v>50</v>
      </c>
      <c r="FF263" s="34"/>
      <c r="FG263" s="34"/>
      <c r="FH263" s="34"/>
      <c r="FI263" s="34"/>
      <c r="FJ263" s="34"/>
      <c r="FK263" s="34"/>
      <c r="FL263" s="34"/>
      <c r="FM263" s="34"/>
      <c r="FN263" s="34"/>
      <c r="FO263" s="34"/>
      <c r="FP263" s="34"/>
      <c r="FQ263" s="34"/>
      <c r="FR263" s="34"/>
      <c r="FS263" s="34"/>
      <c r="FT263" s="34"/>
      <c r="FU263" s="34"/>
      <c r="FV263" s="34"/>
      <c r="FW263" s="34"/>
      <c r="FX263" s="34"/>
      <c r="FY263" s="34"/>
      <c r="FZ263" s="34"/>
      <c r="GA263" s="34"/>
      <c r="GB263" s="34"/>
      <c r="GC263" s="34"/>
      <c r="GD263" s="34"/>
      <c r="GE263" s="34"/>
      <c r="GF263" s="34"/>
      <c r="GG263" s="34"/>
      <c r="GH263" s="34"/>
      <c r="GI263" s="34"/>
      <c r="GJ263" s="34"/>
      <c r="GK263" s="34"/>
      <c r="GL263" s="34"/>
      <c r="GM263" s="34"/>
      <c r="GN263" s="34"/>
      <c r="GO263" s="34"/>
      <c r="GP263" s="34"/>
      <c r="GQ263" s="34"/>
      <c r="GR263" s="34"/>
      <c r="GS263" s="34"/>
      <c r="GT263" s="34"/>
      <c r="GU263" s="34"/>
      <c r="GV263" s="34"/>
      <c r="GW263" s="34"/>
      <c r="GX263" s="34"/>
      <c r="GY263" s="34"/>
      <c r="GZ263" s="34"/>
      <c r="HA263" s="34"/>
      <c r="HB263" s="34"/>
      <c r="HC263" s="34"/>
      <c r="HD263" s="34"/>
      <c r="HE263" s="34"/>
      <c r="HF263" s="34"/>
      <c r="HG263" s="34"/>
      <c r="HH263" s="34"/>
      <c r="HI263" s="34"/>
      <c r="HJ263" s="34"/>
      <c r="HK263" s="34"/>
      <c r="HL263" s="34"/>
      <c r="HM263" s="34"/>
      <c r="HN263" s="34"/>
      <c r="HO263" s="34"/>
      <c r="HP263" s="34"/>
      <c r="HQ263" s="34"/>
      <c r="HR263" s="34"/>
      <c r="HS263" s="34"/>
      <c r="HT263" s="34"/>
      <c r="HU263" s="34"/>
      <c r="HV263" s="34"/>
      <c r="HW263" s="34"/>
      <c r="HX263" s="34"/>
      <c r="HY263" s="34"/>
      <c r="HZ263" s="34"/>
      <c r="IA263" s="34"/>
      <c r="IB263" s="34"/>
      <c r="IC263" s="34"/>
      <c r="ID263" s="34"/>
      <c r="IE263" s="34"/>
      <c r="IF263" s="34"/>
      <c r="IG263" s="34"/>
      <c r="IH263" s="34"/>
      <c r="II263" s="34"/>
      <c r="IJ263" s="34"/>
      <c r="IK263" s="34"/>
      <c r="IL263" s="34"/>
      <c r="IM263" s="34"/>
      <c r="IN263" s="34"/>
      <c r="IO263" s="34"/>
      <c r="IP263" s="34"/>
      <c r="IQ263" s="34"/>
      <c r="IR263" s="34"/>
      <c r="IS263" s="34"/>
      <c r="IT263" s="34"/>
      <c r="IU263" s="34"/>
      <c r="IV263" s="34"/>
      <c r="IW263" s="34"/>
      <c r="IX263" s="34"/>
      <c r="IY263" s="34"/>
      <c r="IZ263" s="34"/>
      <c r="JA263" s="34"/>
      <c r="JB263" s="34"/>
      <c r="JC263" s="34"/>
      <c r="JD263" s="34"/>
      <c r="JE263" s="34"/>
      <c r="JF263" s="34"/>
      <c r="JG263" s="34"/>
      <c r="JH263" s="34" t="s">
        <v>50</v>
      </c>
    </row>
    <row r="264" spans="5:268">
      <c r="E264" s="33" t="s">
        <v>3039</v>
      </c>
      <c r="F264" s="79">
        <v>45253</v>
      </c>
      <c r="G264" s="33">
        <v>397567</v>
      </c>
      <c r="H264" s="33" t="s">
        <v>3728</v>
      </c>
      <c r="I264" s="33" t="s">
        <v>440</v>
      </c>
      <c r="J264" s="33" t="s">
        <v>394</v>
      </c>
      <c r="EH264" s="435"/>
      <c r="EI264" s="436"/>
      <c r="EJ264" s="437"/>
      <c r="EK264" s="439"/>
      <c r="EL264" s="440"/>
      <c r="EM264" s="441"/>
      <c r="EN264" s="442"/>
      <c r="EO264" s="443"/>
      <c r="EP264" s="444"/>
      <c r="EQ264" s="446"/>
      <c r="ER264" s="448"/>
      <c r="ES264" s="449"/>
      <c r="ET264" s="450"/>
      <c r="EU264" s="451"/>
      <c r="EV264" s="452"/>
      <c r="EW264" s="33"/>
      <c r="EX264" s="33" t="s">
        <v>1410</v>
      </c>
      <c r="EY264" s="33" t="s">
        <v>1466</v>
      </c>
      <c r="EZ264" s="33"/>
      <c r="FA264" s="33"/>
      <c r="FB264" s="33" t="s">
        <v>394</v>
      </c>
      <c r="FC264" s="33"/>
      <c r="FD264" s="33"/>
      <c r="FE264" s="33"/>
      <c r="FF264" s="33" t="s">
        <v>2442</v>
      </c>
      <c r="FG264" s="33" t="s">
        <v>4018</v>
      </c>
      <c r="FH264" s="33" t="s">
        <v>2062</v>
      </c>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c r="IV264" s="33"/>
      <c r="IW264" s="33"/>
      <c r="IX264" s="33"/>
      <c r="IY264" s="33"/>
      <c r="IZ264" s="33"/>
      <c r="JA264" s="33"/>
      <c r="JB264" s="33"/>
      <c r="JC264" s="33"/>
      <c r="JD264" s="33"/>
      <c r="JE264" s="33"/>
      <c r="JF264" s="33"/>
      <c r="JG264" s="33"/>
      <c r="JH264" s="34" t="s">
        <v>50</v>
      </c>
    </row>
    <row r="265" spans="5:268">
      <c r="E265" s="33" t="s">
        <v>3039</v>
      </c>
      <c r="F265" s="79">
        <v>45260</v>
      </c>
      <c r="G265" s="33">
        <v>399521</v>
      </c>
      <c r="H265" s="33" t="s">
        <v>4013</v>
      </c>
      <c r="I265" s="33" t="s">
        <v>4014</v>
      </c>
      <c r="J265" s="33" t="s">
        <v>394</v>
      </c>
      <c r="EH265" s="435"/>
      <c r="EI265" s="436"/>
      <c r="EJ265" s="437"/>
      <c r="EK265" s="439"/>
      <c r="EL265" s="440"/>
      <c r="EM265" s="441"/>
      <c r="EN265" s="442"/>
      <c r="EO265" s="443"/>
      <c r="EP265" s="444"/>
      <c r="EQ265" s="446"/>
      <c r="ER265" s="448"/>
      <c r="ES265" s="449"/>
      <c r="ET265" s="450"/>
      <c r="EU265" s="451"/>
      <c r="EV265" s="452"/>
      <c r="EW265" s="453"/>
      <c r="EX265" s="454"/>
      <c r="EY265" s="455"/>
      <c r="EZ265" s="456"/>
      <c r="FA265" s="457"/>
      <c r="FB265" s="31"/>
      <c r="FC265" s="33" t="s">
        <v>1410</v>
      </c>
      <c r="FD265" s="33" t="s">
        <v>1466</v>
      </c>
      <c r="FE265" s="33" t="s">
        <v>2406</v>
      </c>
      <c r="FF265" s="33" t="s">
        <v>2406</v>
      </c>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c r="IV265" s="33"/>
      <c r="IW265" s="33"/>
      <c r="IX265" s="33"/>
      <c r="IY265" s="33"/>
      <c r="IZ265" s="33"/>
      <c r="JA265" s="33"/>
      <c r="JB265" s="33"/>
      <c r="JC265" s="33"/>
      <c r="JD265" s="33"/>
      <c r="JE265" s="33"/>
      <c r="JF265" s="33"/>
      <c r="JG265" s="33"/>
      <c r="JH265" s="34" t="s">
        <v>50</v>
      </c>
    </row>
    <row r="266" spans="5:268">
      <c r="E266" s="33" t="s">
        <v>55</v>
      </c>
      <c r="F266" s="79">
        <v>45263</v>
      </c>
      <c r="G266" s="33">
        <v>400195</v>
      </c>
      <c r="H266" s="33" t="s">
        <v>4015</v>
      </c>
      <c r="I266" s="33" t="s">
        <v>2258</v>
      </c>
      <c r="J266" s="33" t="s">
        <v>394</v>
      </c>
      <c r="EH266" s="435"/>
      <c r="EI266" s="436"/>
      <c r="EJ266" s="437"/>
      <c r="EK266" s="439"/>
      <c r="EL266" s="440"/>
      <c r="EM266" s="441"/>
      <c r="EN266" s="442"/>
      <c r="EO266" s="443"/>
      <c r="EP266" s="444"/>
      <c r="EQ266" s="446"/>
      <c r="ER266" s="448"/>
      <c r="ES266" s="449"/>
      <c r="ET266" s="450"/>
      <c r="EU266" s="451"/>
      <c r="EV266" s="452"/>
      <c r="EW266" s="453"/>
      <c r="EX266" s="454"/>
      <c r="EY266" s="455"/>
      <c r="EZ266" s="456"/>
      <c r="FA266" s="457"/>
      <c r="FB266" s="458"/>
      <c r="FC266" s="31"/>
      <c r="FD266" s="31"/>
      <c r="FE266" s="33"/>
      <c r="FF266" s="33" t="s">
        <v>4016</v>
      </c>
      <c r="FG266" s="33"/>
      <c r="FH266" s="34" t="s">
        <v>50</v>
      </c>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34"/>
      <c r="GS266" s="34"/>
      <c r="GT266" s="34"/>
      <c r="GU266" s="34"/>
      <c r="GV266" s="34"/>
      <c r="GW266" s="34"/>
      <c r="GX266" s="34"/>
      <c r="GY266" s="34"/>
      <c r="GZ266" s="34"/>
      <c r="HA266" s="34"/>
      <c r="HB266" s="34"/>
      <c r="HC266" s="34"/>
      <c r="HD266" s="34"/>
      <c r="HE266" s="34"/>
      <c r="HF266" s="34"/>
      <c r="HG266" s="34"/>
      <c r="HH266" s="34"/>
      <c r="HI266" s="34"/>
      <c r="HJ266" s="34"/>
      <c r="HK266" s="34"/>
      <c r="HL266" s="34"/>
      <c r="HM266" s="34"/>
      <c r="HN266" s="34"/>
      <c r="HO266" s="34"/>
      <c r="HP266" s="34"/>
      <c r="HQ266" s="34"/>
      <c r="HR266" s="34"/>
      <c r="HS266" s="34"/>
      <c r="HT266" s="34"/>
      <c r="HU266" s="34"/>
      <c r="HV266" s="34"/>
      <c r="HW266" s="34"/>
      <c r="HX266" s="34"/>
      <c r="HY266" s="34"/>
      <c r="HZ266" s="34"/>
      <c r="IA266" s="34"/>
      <c r="IB266" s="34"/>
      <c r="IC266" s="34"/>
      <c r="ID266" s="34"/>
      <c r="IE266" s="34"/>
      <c r="IF266" s="34"/>
      <c r="IG266" s="34"/>
      <c r="IH266" s="34"/>
      <c r="II266" s="34"/>
      <c r="IJ266" s="34"/>
      <c r="IK266" s="34"/>
      <c r="IL266" s="34"/>
      <c r="IM266" s="34"/>
      <c r="IN266" s="34"/>
      <c r="IO266" s="34"/>
      <c r="IP266" s="34"/>
      <c r="IQ266" s="34"/>
      <c r="IR266" s="34"/>
      <c r="IS266" s="34"/>
      <c r="IT266" s="34"/>
      <c r="IU266" s="34"/>
      <c r="IV266" s="34"/>
      <c r="IW266" s="34"/>
      <c r="IX266" s="34"/>
      <c r="IY266" s="34"/>
      <c r="IZ266" s="34"/>
      <c r="JA266" s="34"/>
      <c r="JB266" s="34"/>
      <c r="JC266" s="34"/>
      <c r="JD266" s="34"/>
      <c r="JE266" s="34"/>
      <c r="JF266" s="34"/>
      <c r="JG266" s="34"/>
      <c r="JH266" s="34" t="s">
        <v>50</v>
      </c>
    </row>
    <row r="267" spans="5:268">
      <c r="E267" s="33" t="s">
        <v>18</v>
      </c>
      <c r="F267" s="79">
        <v>45264</v>
      </c>
      <c r="G267" s="33">
        <v>400944</v>
      </c>
      <c r="H267" s="33" t="s">
        <v>4017</v>
      </c>
      <c r="I267" s="33" t="s">
        <v>2258</v>
      </c>
      <c r="J267" s="33" t="s">
        <v>394</v>
      </c>
      <c r="EH267" s="435"/>
      <c r="EI267" s="436"/>
      <c r="EJ267" s="437"/>
      <c r="EK267" s="439"/>
      <c r="EL267" s="440"/>
      <c r="EM267" s="441"/>
      <c r="EN267" s="442"/>
      <c r="EO267" s="443"/>
      <c r="EP267" s="444"/>
      <c r="EQ267" s="446"/>
      <c r="ER267" s="448"/>
      <c r="ES267" s="449"/>
      <c r="ET267" s="450"/>
      <c r="EU267" s="451"/>
      <c r="EV267" s="452"/>
      <c r="EW267" s="453"/>
      <c r="EX267" s="454"/>
      <c r="EY267" s="455"/>
      <c r="EZ267" s="456"/>
      <c r="FA267" s="457"/>
      <c r="FB267" s="458"/>
      <c r="FC267" s="459"/>
      <c r="FD267" s="460"/>
      <c r="FE267" s="31"/>
      <c r="FF267" s="31"/>
      <c r="FG267" s="31" t="s">
        <v>394</v>
      </c>
      <c r="FH267" s="31"/>
      <c r="FI267" s="34"/>
      <c r="FJ267" s="34" t="s">
        <v>50</v>
      </c>
      <c r="FK267" s="34"/>
      <c r="FL267" s="34"/>
      <c r="FM267" s="34"/>
      <c r="FN267" s="34"/>
      <c r="FO267" s="34"/>
      <c r="FP267" s="34"/>
      <c r="FQ267" s="34"/>
      <c r="FR267" s="34"/>
      <c r="FS267" s="34"/>
      <c r="FT267" s="34"/>
      <c r="FU267" s="34"/>
      <c r="FV267" s="34"/>
      <c r="FW267" s="34"/>
      <c r="FX267" s="34"/>
      <c r="FY267" s="34"/>
      <c r="FZ267" s="34"/>
      <c r="GA267" s="34"/>
      <c r="GB267" s="34"/>
      <c r="GC267" s="34"/>
      <c r="GD267" s="34"/>
      <c r="GE267" s="34"/>
      <c r="GF267" s="34"/>
      <c r="GG267" s="34"/>
      <c r="GH267" s="34"/>
      <c r="GI267" s="34"/>
      <c r="GJ267" s="34"/>
      <c r="GK267" s="34"/>
      <c r="GL267" s="34"/>
      <c r="GM267" s="34"/>
      <c r="GN267" s="34"/>
      <c r="GO267" s="34"/>
      <c r="GP267" s="34"/>
      <c r="GQ267" s="34"/>
      <c r="GR267" s="34"/>
      <c r="GS267" s="34"/>
      <c r="GT267" s="34"/>
      <c r="GU267" s="34"/>
      <c r="GV267" s="34"/>
      <c r="GW267" s="34"/>
      <c r="GX267" s="34"/>
      <c r="GY267" s="34"/>
      <c r="GZ267" s="34"/>
      <c r="HA267" s="34"/>
      <c r="HB267" s="34"/>
      <c r="HC267" s="34"/>
      <c r="HD267" s="34"/>
      <c r="HE267" s="34"/>
      <c r="HF267" s="34"/>
      <c r="HG267" s="34"/>
      <c r="HH267" s="34"/>
      <c r="HI267" s="34"/>
      <c r="HJ267" s="34"/>
      <c r="HK267" s="34"/>
      <c r="HL267" s="34"/>
      <c r="HM267" s="34"/>
      <c r="HN267" s="34"/>
      <c r="HO267" s="34"/>
      <c r="HP267" s="34"/>
      <c r="HQ267" s="34"/>
      <c r="HR267" s="34"/>
      <c r="HS267" s="34"/>
      <c r="HT267" s="34"/>
      <c r="HU267" s="34"/>
      <c r="HV267" s="34"/>
      <c r="HW267" s="34"/>
      <c r="HX267" s="34"/>
      <c r="HY267" s="34"/>
      <c r="HZ267" s="34"/>
      <c r="IA267" s="34"/>
      <c r="IB267" s="34"/>
      <c r="IC267" s="34"/>
      <c r="ID267" s="34"/>
      <c r="IE267" s="34"/>
      <c r="IF267" s="34"/>
      <c r="IG267" s="34"/>
      <c r="IH267" s="34"/>
      <c r="II267" s="34"/>
      <c r="IJ267" s="34"/>
      <c r="IK267" s="34"/>
      <c r="IL267" s="34"/>
      <c r="IM267" s="34"/>
      <c r="IN267" s="34"/>
      <c r="IO267" s="34"/>
      <c r="IP267" s="34"/>
      <c r="IQ267" s="34"/>
      <c r="IR267" s="34"/>
      <c r="IS267" s="34"/>
      <c r="IT267" s="34"/>
      <c r="IU267" s="34"/>
      <c r="IV267" s="34"/>
      <c r="IW267" s="34"/>
      <c r="IX267" s="34"/>
      <c r="IY267" s="34"/>
      <c r="IZ267" s="34"/>
      <c r="JA267" s="34"/>
      <c r="JB267" s="34"/>
      <c r="JC267" s="34"/>
      <c r="JD267" s="34"/>
      <c r="JE267" s="34"/>
      <c r="JF267" s="34"/>
      <c r="JG267" s="34"/>
      <c r="JH267" s="34" t="s">
        <v>50</v>
      </c>
    </row>
    <row r="268" spans="5:268">
      <c r="E268" s="33" t="s">
        <v>18</v>
      </c>
      <c r="F268" s="79">
        <v>45267</v>
      </c>
      <c r="G268" s="33">
        <v>402005</v>
      </c>
      <c r="H268" s="33" t="s">
        <v>4074</v>
      </c>
      <c r="I268" s="33" t="s">
        <v>4075</v>
      </c>
      <c r="J268" s="33" t="s">
        <v>394</v>
      </c>
      <c r="EH268" s="435"/>
      <c r="EI268" s="436"/>
      <c r="EJ268" s="437"/>
      <c r="EK268" s="439"/>
      <c r="EL268" s="440"/>
      <c r="EM268" s="441"/>
      <c r="EN268" s="442"/>
      <c r="EO268" s="443"/>
      <c r="EP268" s="444"/>
      <c r="EQ268" s="446"/>
      <c r="ER268" s="448"/>
      <c r="ES268" s="449"/>
      <c r="ET268" s="450"/>
      <c r="EU268" s="451"/>
      <c r="EV268" s="452"/>
      <c r="EW268" s="453"/>
      <c r="EX268" s="454"/>
      <c r="EY268" s="455"/>
      <c r="EZ268" s="456"/>
      <c r="FA268" s="457"/>
      <c r="FB268" s="458"/>
      <c r="FC268" s="459"/>
      <c r="FD268" s="460"/>
      <c r="FE268" s="461"/>
      <c r="FF268" s="462"/>
      <c r="FG268" s="463"/>
      <c r="FH268" s="464"/>
      <c r="FI268" s="469"/>
      <c r="FJ268" s="31" t="s">
        <v>2406</v>
      </c>
      <c r="FK268" s="34" t="s">
        <v>2406</v>
      </c>
      <c r="FL268" s="34" t="s">
        <v>4104</v>
      </c>
      <c r="FM268" s="34" t="s">
        <v>50</v>
      </c>
      <c r="FN268" s="34"/>
      <c r="FO268" s="34"/>
      <c r="FP268" s="34"/>
      <c r="FQ268" s="34"/>
      <c r="FR268" s="34"/>
      <c r="FS268" s="34"/>
      <c r="FT268" s="34"/>
      <c r="FU268" s="34"/>
      <c r="FV268" s="34"/>
      <c r="FW268" s="34"/>
      <c r="FX268" s="34"/>
      <c r="FY268" s="34"/>
      <c r="FZ268" s="34"/>
      <c r="GA268" s="34"/>
      <c r="GB268" s="34"/>
      <c r="GC268" s="34"/>
      <c r="GD268" s="34"/>
      <c r="GE268" s="34"/>
      <c r="GF268" s="34"/>
      <c r="GG268" s="34"/>
      <c r="GH268" s="34"/>
      <c r="GI268" s="34"/>
      <c r="GJ268" s="34"/>
      <c r="GK268" s="34"/>
      <c r="GL268" s="34"/>
      <c r="GM268" s="34"/>
      <c r="GN268" s="34"/>
      <c r="GO268" s="34"/>
      <c r="GP268" s="34"/>
      <c r="GQ268" s="34"/>
      <c r="GR268" s="34"/>
      <c r="GS268" s="34"/>
      <c r="GT268" s="34"/>
      <c r="GU268" s="34"/>
      <c r="GV268" s="34"/>
      <c r="GW268" s="34"/>
      <c r="GX268" s="34"/>
      <c r="GY268" s="34"/>
      <c r="GZ268" s="34"/>
      <c r="HA268" s="34"/>
      <c r="HB268" s="34"/>
      <c r="HC268" s="34"/>
      <c r="HD268" s="34"/>
      <c r="HE268" s="34"/>
      <c r="HF268" s="34"/>
      <c r="HG268" s="34"/>
      <c r="HH268" s="34"/>
      <c r="HI268" s="34"/>
      <c r="HJ268" s="34"/>
      <c r="HK268" s="34"/>
      <c r="HL268" s="34"/>
      <c r="HM268" s="34"/>
      <c r="HN268" s="34"/>
      <c r="HO268" s="34"/>
      <c r="HP268" s="34"/>
      <c r="HQ268" s="34"/>
      <c r="HR268" s="34"/>
      <c r="HS268" s="34"/>
      <c r="HT268" s="34"/>
      <c r="HU268" s="34"/>
      <c r="HV268" s="34"/>
      <c r="HW268" s="34"/>
      <c r="HX268" s="34"/>
      <c r="HY268" s="34"/>
      <c r="HZ268" s="34"/>
      <c r="IA268" s="34"/>
      <c r="IB268" s="34"/>
      <c r="IC268" s="34"/>
      <c r="ID268" s="34"/>
      <c r="IE268" s="34"/>
      <c r="IF268" s="34"/>
      <c r="IG268" s="34"/>
      <c r="IH268" s="34"/>
      <c r="II268" s="34"/>
      <c r="IJ268" s="34"/>
      <c r="IK268" s="34"/>
      <c r="IL268" s="34"/>
      <c r="IM268" s="34"/>
      <c r="IN268" s="34"/>
      <c r="IO268" s="34"/>
      <c r="IP268" s="34"/>
      <c r="IQ268" s="34"/>
      <c r="IR268" s="34"/>
      <c r="IS268" s="34"/>
      <c r="IT268" s="34"/>
      <c r="IU268" s="34"/>
      <c r="IV268" s="34"/>
      <c r="IW268" s="34"/>
      <c r="IX268" s="34"/>
      <c r="IY268" s="34"/>
      <c r="IZ268" s="34"/>
      <c r="JA268" s="34"/>
      <c r="JB268" s="34"/>
      <c r="JC268" s="34"/>
      <c r="JD268" s="34"/>
      <c r="JE268" s="34"/>
      <c r="JF268" s="34"/>
      <c r="JG268" s="34"/>
      <c r="JH268" s="34" t="s">
        <v>50</v>
      </c>
    </row>
    <row r="269" spans="5:268">
      <c r="E269" s="33" t="s">
        <v>3039</v>
      </c>
      <c r="F269" s="79">
        <v>45269</v>
      </c>
      <c r="G269" s="33">
        <v>402661</v>
      </c>
      <c r="H269" s="33" t="s">
        <v>4013</v>
      </c>
      <c r="I269" s="33" t="s">
        <v>440</v>
      </c>
      <c r="J269" s="33" t="s">
        <v>394</v>
      </c>
      <c r="EH269" s="439"/>
      <c r="EI269" s="439"/>
      <c r="EJ269" s="439"/>
      <c r="EK269" s="439"/>
      <c r="EL269" s="440"/>
      <c r="EM269" s="441"/>
      <c r="EN269" s="442"/>
      <c r="EO269" s="443"/>
      <c r="EP269" s="444"/>
      <c r="EQ269" s="446"/>
      <c r="ER269" s="448"/>
      <c r="ES269" s="449"/>
      <c r="ET269" s="450"/>
      <c r="EU269" s="451"/>
      <c r="EV269" s="452"/>
      <c r="EW269" s="453"/>
      <c r="EX269" s="454"/>
      <c r="EY269" s="455"/>
      <c r="EZ269" s="456"/>
      <c r="FA269" s="457"/>
      <c r="FB269" s="458"/>
      <c r="FC269" s="459"/>
      <c r="FD269" s="460"/>
      <c r="FE269" s="461"/>
      <c r="FF269" s="462"/>
      <c r="FG269" s="463"/>
      <c r="FH269" s="464"/>
      <c r="FI269" s="469"/>
      <c r="FJ269" s="31"/>
      <c r="FK269" s="33" t="s">
        <v>4086</v>
      </c>
      <c r="FL269" s="33"/>
      <c r="FM269" s="33" t="s">
        <v>1447</v>
      </c>
      <c r="FN269" s="34" t="s">
        <v>50</v>
      </c>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34"/>
      <c r="GS269" s="34"/>
      <c r="GT269" s="34"/>
      <c r="GU269" s="34"/>
      <c r="GV269" s="34"/>
      <c r="GW269" s="34"/>
      <c r="GX269" s="34"/>
      <c r="GY269" s="34"/>
      <c r="GZ269" s="34"/>
      <c r="HA269" s="34"/>
      <c r="HB269" s="34"/>
      <c r="HC269" s="34"/>
      <c r="HD269" s="34"/>
      <c r="HE269" s="34"/>
      <c r="HF269" s="34"/>
      <c r="HG269" s="34"/>
      <c r="HH269" s="34"/>
      <c r="HI269" s="34"/>
      <c r="HJ269" s="34"/>
      <c r="HK269" s="34"/>
      <c r="HL269" s="34"/>
      <c r="HM269" s="34"/>
      <c r="HN269" s="34"/>
      <c r="HO269" s="34"/>
      <c r="HP269" s="34"/>
      <c r="HQ269" s="34"/>
      <c r="HR269" s="34"/>
      <c r="HS269" s="34"/>
      <c r="HT269" s="34"/>
      <c r="HU269" s="34"/>
      <c r="HV269" s="34"/>
      <c r="HW269" s="34"/>
      <c r="HX269" s="34"/>
      <c r="HY269" s="34"/>
      <c r="HZ269" s="34"/>
      <c r="IA269" s="34"/>
      <c r="IB269" s="34"/>
      <c r="IC269" s="34"/>
      <c r="ID269" s="34"/>
      <c r="IE269" s="34"/>
      <c r="IF269" s="34"/>
      <c r="IG269" s="34"/>
      <c r="IH269" s="34"/>
      <c r="II269" s="34"/>
      <c r="IJ269" s="34"/>
      <c r="IK269" s="34"/>
      <c r="IL269" s="34"/>
      <c r="IM269" s="34"/>
      <c r="IN269" s="34"/>
      <c r="IO269" s="34"/>
      <c r="IP269" s="34"/>
      <c r="IQ269" s="34"/>
      <c r="IR269" s="34"/>
      <c r="IS269" s="34"/>
      <c r="IT269" s="34"/>
      <c r="IU269" s="34"/>
      <c r="IV269" s="34"/>
      <c r="IW269" s="34"/>
      <c r="IX269" s="34"/>
      <c r="IY269" s="34"/>
      <c r="IZ269" s="34"/>
      <c r="JA269" s="34"/>
      <c r="JB269" s="34"/>
      <c r="JC269" s="34"/>
      <c r="JD269" s="34"/>
      <c r="JE269" s="34"/>
      <c r="JF269" s="34"/>
      <c r="JG269" s="34"/>
      <c r="JH269" s="34" t="s">
        <v>50</v>
      </c>
    </row>
    <row r="270" spans="5:268" ht="14.25" customHeight="1">
      <c r="E270" s="33" t="s">
        <v>3039</v>
      </c>
      <c r="F270" s="79">
        <v>45272</v>
      </c>
      <c r="G270" s="33">
        <v>403816</v>
      </c>
      <c r="H270" s="33" t="s">
        <v>3736</v>
      </c>
      <c r="I270" s="33" t="s">
        <v>440</v>
      </c>
      <c r="J270" s="33" t="s">
        <v>394</v>
      </c>
      <c r="EH270" s="439"/>
      <c r="EI270" s="439"/>
      <c r="EJ270" s="439"/>
      <c r="EK270" s="439"/>
      <c r="EL270" s="440"/>
      <c r="EM270" s="441"/>
      <c r="EN270" s="442"/>
      <c r="EO270" s="443"/>
      <c r="EP270" s="444"/>
      <c r="EQ270" s="446"/>
      <c r="ER270" s="448"/>
      <c r="ES270" s="449"/>
      <c r="ET270" s="450"/>
      <c r="EU270" s="451"/>
      <c r="EV270" s="452"/>
      <c r="EW270" s="453"/>
      <c r="EX270" s="454"/>
      <c r="EY270" s="455"/>
      <c r="EZ270" s="456"/>
      <c r="FA270" s="457"/>
      <c r="FB270" s="458"/>
      <c r="FC270" s="459"/>
      <c r="FD270" s="460"/>
      <c r="FE270" s="461"/>
      <c r="FF270" s="462"/>
      <c r="FG270" s="463"/>
      <c r="FH270" s="464"/>
      <c r="FI270" s="469"/>
      <c r="FJ270" s="481"/>
      <c r="FK270" s="33"/>
      <c r="FL270" s="33"/>
      <c r="FM270" s="191" t="s">
        <v>4105</v>
      </c>
      <c r="FN270" s="191" t="s">
        <v>2246</v>
      </c>
      <c r="FO270" s="191"/>
      <c r="FP270" s="191"/>
      <c r="FQ270" s="191"/>
      <c r="FR270" s="191"/>
      <c r="FS270" s="191"/>
      <c r="FT270" s="191"/>
      <c r="FU270" s="191"/>
      <c r="FV270" s="191"/>
      <c r="FW270" s="191"/>
      <c r="FX270" s="191"/>
      <c r="FY270" s="191"/>
      <c r="FZ270" s="191"/>
      <c r="GA270" s="191"/>
      <c r="GB270" s="191"/>
      <c r="GC270" s="191"/>
      <c r="GD270" s="191"/>
      <c r="GE270" s="191"/>
      <c r="GF270" s="191"/>
      <c r="GG270" s="191"/>
      <c r="GH270" s="191"/>
      <c r="GI270" s="191"/>
      <c r="GJ270" s="191"/>
      <c r="GK270" s="191"/>
      <c r="GL270" s="191"/>
      <c r="GM270" s="191"/>
      <c r="GN270" s="191"/>
      <c r="GO270" s="191"/>
      <c r="GP270" s="191"/>
      <c r="GQ270" s="191"/>
      <c r="GR270" s="191"/>
      <c r="GS270" s="191"/>
      <c r="GT270" s="191"/>
      <c r="GU270" s="191"/>
      <c r="GV270" s="191"/>
      <c r="GW270" s="191"/>
      <c r="GX270" s="191"/>
      <c r="GY270" s="191"/>
      <c r="GZ270" s="191"/>
      <c r="HA270" s="191"/>
      <c r="HB270" s="191"/>
      <c r="HC270" s="191"/>
      <c r="HD270" s="191"/>
      <c r="HE270" s="191"/>
      <c r="HF270" s="191"/>
      <c r="HG270" s="191"/>
      <c r="HH270" s="191"/>
      <c r="HI270" s="191"/>
      <c r="HJ270" s="191"/>
      <c r="HK270" s="191"/>
      <c r="HL270" s="191"/>
      <c r="HM270" s="191"/>
      <c r="HN270" s="191"/>
      <c r="HO270" s="191"/>
      <c r="HP270" s="191"/>
      <c r="HQ270" s="191"/>
      <c r="HR270" s="191"/>
      <c r="HS270" s="191"/>
      <c r="HT270" s="191"/>
      <c r="HU270" s="191"/>
      <c r="HV270" s="191"/>
      <c r="HW270" s="191"/>
      <c r="HX270" s="191"/>
      <c r="HY270" s="191"/>
      <c r="HZ270" s="191"/>
      <c r="IA270" s="191"/>
      <c r="IB270" s="191"/>
      <c r="IC270" s="191"/>
      <c r="ID270" s="191"/>
      <c r="IE270" s="191"/>
      <c r="IF270" s="191"/>
      <c r="IG270" s="191"/>
      <c r="IH270" s="191"/>
      <c r="II270" s="191"/>
      <c r="IJ270" s="191"/>
      <c r="IK270" s="191"/>
      <c r="IL270" s="191"/>
      <c r="IM270" s="191"/>
      <c r="IN270" s="191"/>
      <c r="IO270" s="191"/>
      <c r="IP270" s="191"/>
      <c r="IQ270" s="191"/>
      <c r="IR270" s="191"/>
      <c r="IS270" s="191"/>
      <c r="IT270" s="191"/>
      <c r="IU270" s="191"/>
      <c r="IV270" s="191"/>
      <c r="IW270" s="191"/>
      <c r="IX270" s="191"/>
      <c r="IY270" s="191"/>
      <c r="IZ270" s="191"/>
      <c r="JA270" s="191"/>
      <c r="JB270" s="191"/>
      <c r="JC270" s="191"/>
      <c r="JD270" s="191"/>
      <c r="JE270" s="191"/>
      <c r="JF270" s="191"/>
      <c r="JG270" s="191"/>
      <c r="JH270" s="34" t="s">
        <v>50</v>
      </c>
    </row>
    <row r="271" spans="5:268" ht="14.25" customHeight="1">
      <c r="E271" s="33" t="s">
        <v>55</v>
      </c>
      <c r="F271" s="79">
        <v>45272</v>
      </c>
      <c r="G271" s="33">
        <v>401328</v>
      </c>
      <c r="H271" s="33" t="s">
        <v>4013</v>
      </c>
      <c r="I271" s="33" t="s">
        <v>440</v>
      </c>
      <c r="J271" s="33" t="s">
        <v>394</v>
      </c>
      <c r="EI271" s="441"/>
      <c r="EJ271" s="441"/>
      <c r="EK271" s="441"/>
      <c r="EL271" s="441"/>
      <c r="EM271" s="441"/>
      <c r="EN271" s="442"/>
      <c r="EO271" s="443"/>
      <c r="EP271" s="444"/>
      <c r="EQ271" s="446"/>
      <c r="ER271" s="448"/>
      <c r="ES271" s="449"/>
      <c r="ET271" s="450"/>
      <c r="EU271" s="451"/>
      <c r="EV271" s="452"/>
      <c r="EW271" s="453"/>
      <c r="EX271" s="454"/>
      <c r="EY271" s="455"/>
      <c r="EZ271" s="456"/>
      <c r="FA271" s="457"/>
      <c r="FB271" s="458"/>
      <c r="FC271" s="459"/>
      <c r="FD271" s="460"/>
      <c r="FE271" s="461"/>
      <c r="FF271" s="462"/>
      <c r="FG271" s="463"/>
      <c r="FH271" s="464"/>
      <c r="FI271" s="469"/>
      <c r="FJ271" s="481"/>
      <c r="FK271" s="33"/>
      <c r="FL271" s="33"/>
      <c r="FM271" s="191" t="s">
        <v>4106</v>
      </c>
      <c r="FN271" s="34" t="s">
        <v>50</v>
      </c>
      <c r="FO271" s="34"/>
      <c r="FP271" s="34"/>
      <c r="FQ271" s="34"/>
      <c r="FR271" s="34"/>
      <c r="FS271" s="34"/>
      <c r="FT271" s="34"/>
      <c r="FU271" s="34"/>
      <c r="FV271" s="34"/>
      <c r="FW271" s="34"/>
      <c r="FX271" s="34"/>
      <c r="FY271" s="34"/>
      <c r="FZ271" s="34"/>
      <c r="GA271" s="34"/>
      <c r="GB271" s="34"/>
      <c r="GC271" s="34"/>
      <c r="GD271" s="34"/>
      <c r="GE271" s="34"/>
      <c r="GF271" s="34"/>
      <c r="GG271" s="34"/>
      <c r="GH271" s="34"/>
      <c r="GI271" s="34"/>
      <c r="GJ271" s="34"/>
      <c r="GK271" s="34"/>
      <c r="GL271" s="34"/>
      <c r="GM271" s="34"/>
      <c r="GN271" s="34"/>
      <c r="GO271" s="34"/>
      <c r="GP271" s="34"/>
      <c r="GQ271" s="34"/>
      <c r="GR271" s="34"/>
      <c r="GS271" s="34"/>
      <c r="GT271" s="34"/>
      <c r="GU271" s="34"/>
      <c r="GV271" s="34"/>
      <c r="GW271" s="34"/>
      <c r="GX271" s="34"/>
      <c r="GY271" s="34"/>
      <c r="GZ271" s="34"/>
      <c r="HA271" s="34"/>
      <c r="HB271" s="34"/>
      <c r="HC271" s="34"/>
      <c r="HD271" s="34"/>
      <c r="HE271" s="34"/>
      <c r="HF271" s="34"/>
      <c r="HG271" s="34"/>
      <c r="HH271" s="34"/>
      <c r="HI271" s="34"/>
      <c r="HJ271" s="34"/>
      <c r="HK271" s="34"/>
      <c r="HL271" s="34"/>
      <c r="HM271" s="34"/>
      <c r="HN271" s="34"/>
      <c r="HO271" s="34"/>
      <c r="HP271" s="34"/>
      <c r="HQ271" s="34"/>
      <c r="HR271" s="34"/>
      <c r="HS271" s="34"/>
      <c r="HT271" s="34"/>
      <c r="HU271" s="34"/>
      <c r="HV271" s="34"/>
      <c r="HW271" s="34"/>
      <c r="HX271" s="34"/>
      <c r="HY271" s="34"/>
      <c r="HZ271" s="34"/>
      <c r="IA271" s="34"/>
      <c r="IB271" s="34"/>
      <c r="IC271" s="34"/>
      <c r="ID271" s="34"/>
      <c r="IE271" s="34"/>
      <c r="IF271" s="34"/>
      <c r="IG271" s="34"/>
      <c r="IH271" s="34"/>
      <c r="II271" s="34"/>
      <c r="IJ271" s="34"/>
      <c r="IK271" s="34"/>
      <c r="IL271" s="34"/>
      <c r="IM271" s="34"/>
      <c r="IN271" s="34"/>
      <c r="IO271" s="34"/>
      <c r="IP271" s="34"/>
      <c r="IQ271" s="34"/>
      <c r="IR271" s="34"/>
      <c r="IS271" s="34"/>
      <c r="IT271" s="34"/>
      <c r="IU271" s="34"/>
      <c r="IV271" s="34"/>
      <c r="IW271" s="34"/>
      <c r="IX271" s="34"/>
      <c r="IY271" s="34"/>
      <c r="IZ271" s="34"/>
      <c r="JA271" s="34"/>
      <c r="JB271" s="34"/>
      <c r="JC271" s="34"/>
      <c r="JD271" s="34"/>
      <c r="JE271" s="34"/>
      <c r="JF271" s="34"/>
      <c r="JG271" s="34"/>
      <c r="JH271" s="34" t="s">
        <v>50</v>
      </c>
    </row>
    <row r="272" spans="5:268">
      <c r="E272" s="33" t="s">
        <v>3039</v>
      </c>
      <c r="F272" s="79">
        <v>45274</v>
      </c>
      <c r="G272" s="33">
        <v>404397</v>
      </c>
      <c r="H272" s="33" t="s">
        <v>3786</v>
      </c>
      <c r="I272" s="33" t="s">
        <v>2749</v>
      </c>
      <c r="J272" s="33" t="s">
        <v>394</v>
      </c>
      <c r="EI272" s="441"/>
      <c r="EJ272" s="441"/>
      <c r="EK272" s="441"/>
      <c r="EL272" s="441"/>
      <c r="EM272" s="441"/>
      <c r="EN272" s="442"/>
      <c r="EO272" s="443"/>
      <c r="EP272" s="444"/>
      <c r="EQ272" s="446"/>
      <c r="ER272" s="448"/>
      <c r="ES272" s="449"/>
      <c r="ET272" s="450"/>
      <c r="EU272" s="451"/>
      <c r="EV272" s="452"/>
      <c r="EW272" s="453"/>
      <c r="EX272" s="454"/>
      <c r="EY272" s="455"/>
      <c r="EZ272" s="456"/>
      <c r="FA272" s="457"/>
      <c r="FB272" s="458"/>
      <c r="FC272" s="459"/>
      <c r="FD272" s="460"/>
      <c r="FE272" s="461"/>
      <c r="FF272" s="462"/>
      <c r="FG272" s="463"/>
      <c r="FH272" s="464"/>
      <c r="FI272" s="469"/>
      <c r="FJ272" s="481"/>
      <c r="FK272" s="33"/>
      <c r="FL272" s="33"/>
      <c r="FM272" s="33" t="s">
        <v>4107</v>
      </c>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c r="IV272" s="33"/>
      <c r="IW272" s="33"/>
      <c r="IX272" s="33"/>
      <c r="IY272" s="33"/>
      <c r="IZ272" s="33"/>
      <c r="JA272" s="33"/>
      <c r="JB272" s="33"/>
      <c r="JC272" s="33"/>
      <c r="JD272" s="33"/>
      <c r="JE272" s="33"/>
      <c r="JF272" s="33"/>
      <c r="JG272" s="33"/>
      <c r="JH272" s="34" t="s">
        <v>50</v>
      </c>
    </row>
    <row r="273" spans="5:269">
      <c r="I273" s="69" t="s">
        <v>4130</v>
      </c>
      <c r="J273" s="67"/>
      <c r="EI273" s="441"/>
      <c r="EJ273" s="441"/>
      <c r="EK273" s="441"/>
      <c r="EL273" s="441"/>
      <c r="EM273" s="441"/>
      <c r="EN273" s="442"/>
      <c r="EO273" s="443"/>
      <c r="EP273" s="444"/>
      <c r="EQ273" s="446"/>
      <c r="ER273" s="448"/>
      <c r="ES273" s="449"/>
      <c r="ET273" s="450"/>
      <c r="EU273" s="451"/>
      <c r="EV273" s="452"/>
      <c r="EW273" s="453"/>
      <c r="EX273" s="454"/>
      <c r="EY273" s="455"/>
      <c r="EZ273" s="456"/>
      <c r="FA273" s="457"/>
      <c r="FB273" s="458"/>
      <c r="FC273" s="459"/>
      <c r="FD273" s="460"/>
      <c r="FE273" s="461"/>
      <c r="FF273" s="462"/>
      <c r="FG273" s="463"/>
      <c r="FH273" s="464"/>
      <c r="FI273" s="469"/>
      <c r="FJ273" s="481"/>
      <c r="FK273" s="508"/>
      <c r="FL273" s="509"/>
      <c r="FM273" s="510"/>
    </row>
    <row r="274" spans="5:269">
      <c r="E274" s="33" t="s">
        <v>3039</v>
      </c>
      <c r="F274" s="79">
        <v>45276</v>
      </c>
      <c r="G274" s="33">
        <v>405134</v>
      </c>
      <c r="H274" s="33" t="s">
        <v>3786</v>
      </c>
      <c r="I274" s="33" t="s">
        <v>440</v>
      </c>
      <c r="J274" s="33" t="s">
        <v>394</v>
      </c>
      <c r="EI274" s="441"/>
      <c r="EJ274" s="441"/>
      <c r="EK274" s="441"/>
      <c r="EL274" s="441"/>
      <c r="EM274" s="441"/>
      <c r="EN274" s="442"/>
      <c r="EO274" s="443"/>
      <c r="EP274" s="444"/>
      <c r="EQ274" s="446"/>
      <c r="ER274" s="448"/>
      <c r="ES274" s="449"/>
      <c r="ET274" s="450"/>
      <c r="EU274" s="451"/>
      <c r="EV274" s="452"/>
      <c r="EW274" s="453"/>
      <c r="EX274" s="454"/>
      <c r="EY274" s="455"/>
      <c r="EZ274" s="456"/>
      <c r="FA274" s="457"/>
      <c r="FB274" s="458"/>
      <c r="FC274" s="459"/>
      <c r="FD274" s="460"/>
      <c r="FE274" s="461"/>
      <c r="FF274" s="462"/>
      <c r="FG274" s="463"/>
      <c r="FH274" s="464"/>
      <c r="FI274" s="469"/>
      <c r="FJ274" s="481"/>
      <c r="FK274" s="508"/>
      <c r="FL274" s="509"/>
      <c r="FM274" s="510"/>
      <c r="FN274" s="33" t="s">
        <v>394</v>
      </c>
      <c r="FO274" s="33"/>
      <c r="FP274" s="33" t="s">
        <v>4118</v>
      </c>
      <c r="FQ274" s="34" t="s">
        <v>50</v>
      </c>
      <c r="FR274" s="34"/>
      <c r="FS274" s="34"/>
      <c r="FT274" s="34"/>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34"/>
      <c r="GS274" s="34"/>
      <c r="GT274" s="34"/>
      <c r="GU274" s="34"/>
      <c r="GV274" s="34"/>
      <c r="GW274" s="34"/>
      <c r="GX274" s="34"/>
      <c r="GY274" s="34"/>
      <c r="GZ274" s="34"/>
      <c r="HA274" s="34"/>
      <c r="HB274" s="34"/>
      <c r="HC274" s="34"/>
      <c r="HD274" s="34"/>
      <c r="HE274" s="34"/>
      <c r="HF274" s="34"/>
      <c r="HG274" s="34"/>
      <c r="HH274" s="34"/>
      <c r="HI274" s="34"/>
      <c r="HJ274" s="34"/>
      <c r="HK274" s="34"/>
      <c r="HL274" s="34"/>
      <c r="HM274" s="34"/>
      <c r="HN274" s="34"/>
      <c r="HO274" s="34"/>
      <c r="HP274" s="34"/>
      <c r="HQ274" s="34"/>
      <c r="HR274" s="34"/>
      <c r="HS274" s="34"/>
      <c r="HT274" s="34"/>
      <c r="HU274" s="34"/>
      <c r="HV274" s="34"/>
      <c r="HW274" s="34"/>
      <c r="HX274" s="34"/>
      <c r="HY274" s="34"/>
      <c r="HZ274" s="34"/>
      <c r="IA274" s="34"/>
      <c r="IB274" s="34"/>
      <c r="IC274" s="34"/>
      <c r="ID274" s="34"/>
      <c r="IE274" s="34"/>
      <c r="IF274" s="34"/>
      <c r="IG274" s="34"/>
      <c r="IH274" s="34"/>
      <c r="II274" s="34"/>
      <c r="IJ274" s="34"/>
      <c r="IK274" s="34"/>
      <c r="IL274" s="34"/>
      <c r="IM274" s="34"/>
      <c r="IN274" s="34"/>
      <c r="IO274" s="34"/>
      <c r="IP274" s="34"/>
      <c r="IQ274" s="34"/>
      <c r="IR274" s="34"/>
      <c r="IS274" s="34"/>
      <c r="IT274" s="34"/>
      <c r="IU274" s="34"/>
      <c r="IV274" s="34"/>
      <c r="IW274" s="34"/>
      <c r="IX274" s="34"/>
      <c r="IY274" s="34"/>
      <c r="IZ274" s="34"/>
      <c r="JA274" s="34"/>
      <c r="JB274" s="34"/>
      <c r="JC274" s="34"/>
      <c r="JD274" s="34"/>
      <c r="JE274" s="34"/>
      <c r="JF274" s="34"/>
      <c r="JG274" s="34"/>
      <c r="JH274" s="34" t="s">
        <v>50</v>
      </c>
      <c r="JI274" s="154" t="s">
        <v>4119</v>
      </c>
    </row>
    <row r="275" spans="5:269">
      <c r="E275" s="33" t="s">
        <v>3039</v>
      </c>
      <c r="F275" s="79">
        <v>45276</v>
      </c>
      <c r="G275" s="33">
        <v>405011</v>
      </c>
      <c r="H275" s="33" t="s">
        <v>3786</v>
      </c>
      <c r="I275" s="33" t="s">
        <v>2042</v>
      </c>
      <c r="J275" s="33" t="s">
        <v>394</v>
      </c>
      <c r="EI275" s="441"/>
      <c r="EJ275" s="441"/>
      <c r="EK275" s="441"/>
      <c r="EL275" s="441"/>
      <c r="EM275" s="441"/>
      <c r="EN275" s="442"/>
      <c r="EO275" s="443"/>
      <c r="EP275" s="444"/>
      <c r="EQ275" s="446"/>
      <c r="ER275" s="448"/>
      <c r="ES275" s="449"/>
      <c r="ET275" s="450"/>
      <c r="EU275" s="451"/>
      <c r="EV275" s="452"/>
      <c r="EW275" s="453"/>
      <c r="EX275" s="454"/>
      <c r="EY275" s="455"/>
      <c r="EZ275" s="456"/>
      <c r="FA275" s="457"/>
      <c r="FB275" s="458"/>
      <c r="FC275" s="459"/>
      <c r="FD275" s="460"/>
      <c r="FE275" s="461"/>
      <c r="FF275" s="462"/>
      <c r="FG275" s="463"/>
      <c r="FH275" s="464"/>
      <c r="FI275" s="469"/>
      <c r="FJ275" s="481"/>
      <c r="FK275" s="508"/>
      <c r="FL275" s="509"/>
      <c r="FM275" s="510"/>
      <c r="FN275" s="33" t="s">
        <v>394</v>
      </c>
      <c r="FO275" s="33"/>
      <c r="FP275" s="33"/>
      <c r="FQ275" s="33"/>
      <c r="FR275" s="33"/>
      <c r="FS275" s="33"/>
      <c r="FT275" s="33"/>
      <c r="FU275" s="33"/>
      <c r="FV275" s="33"/>
      <c r="FW275" s="33"/>
      <c r="FX275" s="33"/>
      <c r="FY275" s="33"/>
      <c r="FZ275" s="33"/>
      <c r="GA275" s="33"/>
      <c r="GB275" s="33"/>
      <c r="GC275" s="33"/>
      <c r="GD275" s="33"/>
      <c r="GE275" s="33"/>
      <c r="GF275" s="33"/>
      <c r="GG275" s="33"/>
      <c r="GH275" s="33"/>
      <c r="GI275" s="33"/>
      <c r="GJ275" s="33"/>
      <c r="GK275" s="33"/>
      <c r="GL275" s="33"/>
      <c r="GM275" s="33"/>
      <c r="GN275" s="33"/>
      <c r="GO275" s="33"/>
      <c r="GP275" s="33"/>
      <c r="GQ275" s="33"/>
      <c r="GR275" s="33"/>
      <c r="GS275" s="33"/>
      <c r="GT275" s="33"/>
      <c r="GU275" s="33"/>
      <c r="GV275" s="33"/>
      <c r="GW275" s="33"/>
      <c r="GX275" s="33"/>
      <c r="GY275" s="33"/>
      <c r="GZ275" s="33"/>
      <c r="HA275" s="33"/>
      <c r="HB275" s="33"/>
      <c r="HC275" s="33"/>
      <c r="HD275" s="33"/>
      <c r="HE275" s="33"/>
      <c r="HF275" s="33"/>
      <c r="HG275" s="33"/>
      <c r="HH275" s="33"/>
      <c r="HI275" s="33"/>
      <c r="HJ275" s="33"/>
      <c r="HK275" s="33"/>
      <c r="HL275" s="33"/>
      <c r="HM275" s="33"/>
      <c r="HN275" s="33"/>
      <c r="HO275" s="33"/>
      <c r="HP275" s="33"/>
      <c r="HQ275" s="33"/>
      <c r="HR275" s="33"/>
      <c r="HS275" s="33"/>
      <c r="HT275" s="33"/>
      <c r="HU275" s="33"/>
      <c r="HV275" s="33"/>
      <c r="HW275" s="33"/>
      <c r="HX275" s="33"/>
      <c r="HY275" s="33"/>
      <c r="HZ275" s="33"/>
      <c r="IA275" s="33"/>
      <c r="IB275" s="33"/>
      <c r="IC275" s="33"/>
      <c r="ID275" s="33"/>
      <c r="IE275" s="33"/>
      <c r="IF275" s="33"/>
      <c r="IG275" s="33"/>
      <c r="IH275" s="33"/>
      <c r="II275" s="33"/>
      <c r="IJ275" s="33"/>
      <c r="IK275" s="33"/>
      <c r="IL275" s="33"/>
      <c r="IM275" s="33"/>
      <c r="IN275" s="33"/>
      <c r="IO275" s="33"/>
      <c r="IP275" s="33"/>
      <c r="IQ275" s="33"/>
      <c r="IR275" s="33"/>
      <c r="IS275" s="33"/>
      <c r="IT275" s="33"/>
      <c r="IU275" s="33"/>
      <c r="IV275" s="33"/>
      <c r="IW275" s="33"/>
      <c r="IX275" s="33"/>
      <c r="IY275" s="33"/>
      <c r="IZ275" s="33"/>
      <c r="JA275" s="33"/>
      <c r="JB275" s="33"/>
      <c r="JC275" s="33"/>
      <c r="JD275" s="33"/>
      <c r="JE275" s="33"/>
      <c r="JF275" s="33"/>
      <c r="JG275" s="33"/>
      <c r="JH275" s="34" t="s">
        <v>50</v>
      </c>
    </row>
    <row r="276" spans="5:269">
      <c r="E276" s="33" t="s">
        <v>55</v>
      </c>
      <c r="F276" s="79">
        <v>45273</v>
      </c>
      <c r="G276" s="33">
        <v>404381</v>
      </c>
      <c r="H276" s="33" t="s">
        <v>4108</v>
      </c>
      <c r="I276" s="33" t="s">
        <v>4109</v>
      </c>
      <c r="J276" s="33" t="s">
        <v>394</v>
      </c>
      <c r="EI276" s="441"/>
      <c r="EJ276" s="441"/>
      <c r="EK276" s="441"/>
      <c r="EL276" s="441"/>
      <c r="EM276" s="441"/>
      <c r="EN276" s="442"/>
      <c r="EO276" s="443"/>
      <c r="EP276" s="444"/>
      <c r="EQ276" s="446"/>
      <c r="ER276" s="448"/>
      <c r="ES276" s="449"/>
      <c r="ET276" s="450"/>
      <c r="EU276" s="451"/>
      <c r="EV276" s="213"/>
      <c r="EW276" s="454"/>
      <c r="EX276" s="454"/>
      <c r="EY276" s="455"/>
      <c r="EZ276" s="456"/>
      <c r="FA276" s="457"/>
      <c r="FB276" s="458"/>
      <c r="FC276" s="459"/>
      <c r="FD276" s="460"/>
      <c r="FE276" s="461"/>
      <c r="FF276" s="462"/>
      <c r="FG276" s="463"/>
      <c r="FH276" s="464"/>
      <c r="FI276" s="469"/>
      <c r="FJ276" s="481"/>
      <c r="FK276" s="508"/>
      <c r="FL276" s="509"/>
      <c r="FM276" s="510"/>
      <c r="FN276" s="33" t="s">
        <v>394</v>
      </c>
      <c r="FO276" s="33"/>
      <c r="FP276" s="33"/>
      <c r="FQ276" s="34" t="s">
        <v>50</v>
      </c>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34"/>
      <c r="GS276" s="34"/>
      <c r="GT276" s="34"/>
      <c r="GU276" s="34"/>
      <c r="GV276" s="34"/>
      <c r="GW276" s="34"/>
      <c r="GX276" s="34"/>
      <c r="GY276" s="34"/>
      <c r="GZ276" s="34"/>
      <c r="HA276" s="34"/>
      <c r="HB276" s="34"/>
      <c r="HC276" s="34"/>
      <c r="HD276" s="34"/>
      <c r="HE276" s="34"/>
      <c r="HF276" s="34"/>
      <c r="HG276" s="34"/>
      <c r="HH276" s="34"/>
      <c r="HI276" s="34"/>
      <c r="HJ276" s="34"/>
      <c r="HK276" s="34"/>
      <c r="HL276" s="34"/>
      <c r="HM276" s="34"/>
      <c r="HN276" s="34"/>
      <c r="HO276" s="34"/>
      <c r="HP276" s="34"/>
      <c r="HQ276" s="34"/>
      <c r="HR276" s="34"/>
      <c r="HS276" s="34"/>
      <c r="HT276" s="34"/>
      <c r="HU276" s="34"/>
      <c r="HV276" s="34"/>
      <c r="HW276" s="34"/>
      <c r="HX276" s="34"/>
      <c r="HY276" s="34"/>
      <c r="HZ276" s="34"/>
      <c r="IA276" s="34"/>
      <c r="IB276" s="34"/>
      <c r="IC276" s="34"/>
      <c r="ID276" s="34"/>
      <c r="IE276" s="34"/>
      <c r="IF276" s="34"/>
      <c r="IG276" s="34"/>
      <c r="IH276" s="34"/>
      <c r="II276" s="34"/>
      <c r="IJ276" s="34"/>
      <c r="IK276" s="34"/>
      <c r="IL276" s="34"/>
      <c r="IM276" s="34"/>
      <c r="IN276" s="34"/>
      <c r="IO276" s="34"/>
      <c r="IP276" s="34"/>
      <c r="IQ276" s="34"/>
      <c r="IR276" s="34"/>
      <c r="IS276" s="34"/>
      <c r="IT276" s="34"/>
      <c r="IU276" s="34"/>
      <c r="IV276" s="34"/>
      <c r="IW276" s="34"/>
      <c r="IX276" s="34"/>
      <c r="IY276" s="34"/>
      <c r="IZ276" s="34"/>
      <c r="JA276" s="34"/>
      <c r="JB276" s="34"/>
      <c r="JC276" s="34"/>
      <c r="JD276" s="34"/>
      <c r="JE276" s="34"/>
      <c r="JF276" s="34"/>
      <c r="JG276" s="34"/>
      <c r="JH276" s="34" t="s">
        <v>50</v>
      </c>
    </row>
    <row r="277" spans="5:269">
      <c r="E277" s="33" t="s">
        <v>55</v>
      </c>
      <c r="F277" s="79">
        <v>45278</v>
      </c>
      <c r="G277" s="33">
        <v>406147</v>
      </c>
      <c r="H277" s="33" t="s">
        <v>4110</v>
      </c>
      <c r="I277" s="33" t="s">
        <v>2258</v>
      </c>
      <c r="J277" s="33" t="s">
        <v>394</v>
      </c>
      <c r="EW277" s="454"/>
      <c r="EX277" s="454"/>
      <c r="EY277" s="455"/>
      <c r="EZ277" s="456"/>
      <c r="FA277" s="457"/>
      <c r="FB277" s="458"/>
      <c r="FC277" s="459"/>
      <c r="FD277" s="460"/>
      <c r="FE277" s="461"/>
      <c r="FF277" s="462"/>
      <c r="FG277" s="463"/>
      <c r="FH277" s="464"/>
      <c r="FI277" s="469"/>
      <c r="FJ277" s="481"/>
      <c r="FK277" s="508"/>
      <c r="FL277" s="509"/>
      <c r="FM277" s="510"/>
      <c r="FN277" s="33" t="s">
        <v>394</v>
      </c>
      <c r="FO277" s="33" t="s">
        <v>394</v>
      </c>
      <c r="FP277" s="33" t="s">
        <v>2246</v>
      </c>
      <c r="FQ277" s="33"/>
      <c r="FR277" s="33"/>
      <c r="FS277" s="33"/>
      <c r="FT277" s="33"/>
      <c r="FU277" s="33"/>
      <c r="FV277" s="33"/>
      <c r="FW277" s="33"/>
      <c r="FX277" s="33"/>
      <c r="FY277" s="33"/>
      <c r="FZ277" s="33"/>
      <c r="GA277" s="33"/>
      <c r="GB277" s="33"/>
      <c r="GC277" s="33"/>
      <c r="GD277" s="33"/>
      <c r="GE277" s="33"/>
      <c r="GF277" s="33"/>
      <c r="GG277" s="33"/>
      <c r="GH277" s="33"/>
      <c r="GI277" s="33"/>
      <c r="GJ277" s="33"/>
      <c r="GK277" s="33"/>
      <c r="GL277" s="33"/>
      <c r="GM277" s="33"/>
      <c r="GN277" s="33"/>
      <c r="GO277" s="33"/>
      <c r="GP277" s="33"/>
      <c r="GQ277" s="33"/>
      <c r="GR277" s="33"/>
      <c r="GS277" s="33"/>
      <c r="GT277" s="33"/>
      <c r="GU277" s="33"/>
      <c r="GV277" s="33"/>
      <c r="GW277" s="33"/>
      <c r="GX277" s="33"/>
      <c r="GY277" s="33"/>
      <c r="GZ277" s="33"/>
      <c r="HA277" s="33"/>
      <c r="HB277" s="33"/>
      <c r="HC277" s="33"/>
      <c r="HD277" s="33"/>
      <c r="HE277" s="33"/>
      <c r="HF277" s="33"/>
      <c r="HG277" s="33"/>
      <c r="HH277" s="33"/>
      <c r="HI277" s="33"/>
      <c r="HJ277" s="33"/>
      <c r="HK277" s="33"/>
      <c r="HL277" s="33"/>
      <c r="HM277" s="33"/>
      <c r="HN277" s="33"/>
      <c r="HO277" s="33"/>
      <c r="HP277" s="33"/>
      <c r="HQ277" s="33"/>
      <c r="HR277" s="33"/>
      <c r="HS277" s="33"/>
      <c r="HT277" s="33"/>
      <c r="HU277" s="33"/>
      <c r="HV277" s="33"/>
      <c r="HW277" s="33"/>
      <c r="HX277" s="33"/>
      <c r="HY277" s="33"/>
      <c r="HZ277" s="33"/>
      <c r="IA277" s="33"/>
      <c r="IB277" s="33"/>
      <c r="IC277" s="33"/>
      <c r="ID277" s="33"/>
      <c r="IE277" s="33"/>
      <c r="IF277" s="33"/>
      <c r="IG277" s="33"/>
      <c r="IH277" s="33"/>
      <c r="II277" s="33"/>
      <c r="IJ277" s="33"/>
      <c r="IK277" s="33"/>
      <c r="IL277" s="33"/>
      <c r="IM277" s="33"/>
      <c r="IN277" s="33"/>
      <c r="IO277" s="33"/>
      <c r="IP277" s="33"/>
      <c r="IQ277" s="33"/>
      <c r="IR277" s="33"/>
      <c r="IS277" s="33"/>
      <c r="IT277" s="33"/>
      <c r="IU277" s="33"/>
      <c r="IV277" s="33"/>
      <c r="IW277" s="33"/>
      <c r="IX277" s="33"/>
      <c r="IY277" s="33"/>
      <c r="IZ277" s="33"/>
      <c r="JA277" s="33"/>
      <c r="JB277" s="33"/>
      <c r="JC277" s="33"/>
      <c r="JD277" s="33"/>
      <c r="JE277" s="33"/>
      <c r="JF277" s="33"/>
      <c r="JG277" s="33"/>
      <c r="JH277" s="34" t="s">
        <v>50</v>
      </c>
    </row>
    <row r="278" spans="5:269">
      <c r="E278" s="33" t="s">
        <v>3039</v>
      </c>
      <c r="F278" s="79">
        <v>45279</v>
      </c>
      <c r="G278" s="33">
        <v>406289</v>
      </c>
      <c r="H278" s="33" t="s">
        <v>3786</v>
      </c>
      <c r="I278" s="33" t="s">
        <v>440</v>
      </c>
      <c r="J278" s="33" t="s">
        <v>394</v>
      </c>
      <c r="EW278" s="454"/>
      <c r="EX278" s="454"/>
      <c r="EY278" s="455"/>
      <c r="EZ278" s="456"/>
      <c r="FA278" s="457"/>
      <c r="FB278" s="458"/>
      <c r="FC278" s="459"/>
      <c r="FD278" s="460"/>
      <c r="FE278" s="461"/>
      <c r="FF278" s="462"/>
      <c r="FG278" s="463"/>
      <c r="FH278" s="464"/>
      <c r="FI278" s="469"/>
      <c r="FJ278" s="481"/>
      <c r="FK278" s="508"/>
      <c r="FL278" s="509"/>
      <c r="FM278" s="510"/>
      <c r="FN278" s="515"/>
      <c r="FO278" s="33" t="s">
        <v>4112</v>
      </c>
      <c r="FP278" s="33" t="s">
        <v>4117</v>
      </c>
      <c r="FQ278" s="33"/>
      <c r="FR278" s="33"/>
      <c r="FS278" s="33"/>
      <c r="FT278" s="33"/>
      <c r="FU278" s="33"/>
      <c r="FV278" s="33"/>
      <c r="FW278" s="33"/>
      <c r="FX278" s="33"/>
      <c r="FY278" s="33"/>
      <c r="FZ278" s="33"/>
      <c r="GA278" s="33"/>
      <c r="GB278" s="33"/>
      <c r="GC278" s="33"/>
      <c r="GD278" s="33"/>
      <c r="GE278" s="33"/>
      <c r="GF278" s="33"/>
      <c r="GG278" s="33"/>
      <c r="GH278" s="33"/>
      <c r="GI278" s="33"/>
      <c r="GJ278" s="33"/>
      <c r="GK278" s="33"/>
      <c r="GL278" s="33"/>
      <c r="GM278" s="33"/>
      <c r="GN278" s="33"/>
      <c r="GO278" s="33"/>
      <c r="GP278" s="33"/>
      <c r="GQ278" s="33"/>
      <c r="GR278" s="33"/>
      <c r="GS278" s="33"/>
      <c r="GT278" s="33"/>
      <c r="GU278" s="33"/>
      <c r="GV278" s="33"/>
      <c r="GW278" s="33"/>
      <c r="GX278" s="33"/>
      <c r="GY278" s="33"/>
      <c r="GZ278" s="33"/>
      <c r="HA278" s="33"/>
      <c r="HB278" s="33"/>
      <c r="HC278" s="33"/>
      <c r="HD278" s="33"/>
      <c r="HE278" s="33"/>
      <c r="HF278" s="33"/>
      <c r="HG278" s="33"/>
      <c r="HH278" s="33"/>
      <c r="HI278" s="33"/>
      <c r="HJ278" s="33"/>
      <c r="HK278" s="33"/>
      <c r="HL278" s="33"/>
      <c r="HM278" s="33"/>
      <c r="HN278" s="33"/>
      <c r="HO278" s="33"/>
      <c r="HP278" s="33"/>
      <c r="HQ278" s="33"/>
      <c r="HR278" s="33"/>
      <c r="HS278" s="33"/>
      <c r="HT278" s="33"/>
      <c r="HU278" s="33"/>
      <c r="HV278" s="33"/>
      <c r="HW278" s="33"/>
      <c r="HX278" s="33"/>
      <c r="HY278" s="33"/>
      <c r="HZ278" s="33"/>
      <c r="IA278" s="33"/>
      <c r="IB278" s="33"/>
      <c r="IC278" s="33"/>
      <c r="ID278" s="33"/>
      <c r="IE278" s="33"/>
      <c r="IF278" s="33"/>
      <c r="IG278" s="33"/>
      <c r="IH278" s="33"/>
      <c r="II278" s="33"/>
      <c r="IJ278" s="33"/>
      <c r="IK278" s="33"/>
      <c r="IL278" s="33"/>
      <c r="IM278" s="33"/>
      <c r="IN278" s="33"/>
      <c r="IO278" s="33"/>
      <c r="IP278" s="33"/>
      <c r="IQ278" s="33"/>
      <c r="IR278" s="33"/>
      <c r="IS278" s="33"/>
      <c r="IT278" s="33"/>
      <c r="IU278" s="33"/>
      <c r="IV278" s="33"/>
      <c r="IW278" s="33"/>
      <c r="IX278" s="33"/>
      <c r="IY278" s="33"/>
      <c r="IZ278" s="33"/>
      <c r="JA278" s="33"/>
      <c r="JB278" s="33"/>
      <c r="JC278" s="33"/>
      <c r="JD278" s="33"/>
      <c r="JE278" s="33"/>
      <c r="JF278" s="33"/>
      <c r="JG278" s="33"/>
      <c r="JH278" s="34" t="s">
        <v>50</v>
      </c>
    </row>
    <row r="279" spans="5:269">
      <c r="E279" s="33" t="s">
        <v>55</v>
      </c>
      <c r="F279" s="79">
        <v>45279</v>
      </c>
      <c r="G279" s="33">
        <v>406541</v>
      </c>
      <c r="H279" s="33" t="s">
        <v>3736</v>
      </c>
      <c r="I279" s="33" t="s">
        <v>440</v>
      </c>
      <c r="J279" s="33" t="s">
        <v>394</v>
      </c>
      <c r="EW279" s="454"/>
      <c r="EX279" s="454"/>
      <c r="EY279" s="455"/>
      <c r="EZ279" s="456"/>
      <c r="FA279" s="457"/>
      <c r="FB279" s="458"/>
      <c r="FC279" s="459"/>
      <c r="FD279" s="460"/>
      <c r="FE279" s="461"/>
      <c r="FF279" s="462"/>
      <c r="FG279" s="463"/>
      <c r="FH279" s="464"/>
      <c r="FI279" s="469"/>
      <c r="FJ279" s="481"/>
      <c r="FK279" s="508"/>
      <c r="FL279" s="509"/>
      <c r="FM279" s="510"/>
      <c r="FN279" s="515"/>
      <c r="FO279" s="33" t="s">
        <v>394</v>
      </c>
      <c r="FP279" s="33"/>
      <c r="FQ279" s="33"/>
      <c r="FR279" s="33" t="s">
        <v>4127</v>
      </c>
      <c r="FS279" s="33" t="s">
        <v>4131</v>
      </c>
      <c r="FT279" s="33"/>
      <c r="FU279" s="33"/>
      <c r="FV279" s="33"/>
      <c r="FW279" s="33"/>
      <c r="FX279" s="33"/>
      <c r="FY279" s="33"/>
      <c r="FZ279" s="33"/>
      <c r="GA279" s="33"/>
      <c r="GB279" s="33"/>
      <c r="GC279" s="33"/>
      <c r="GD279" s="33"/>
      <c r="GE279" s="33"/>
      <c r="GF279" s="33"/>
      <c r="GG279" s="33"/>
      <c r="GH279" s="33"/>
      <c r="GI279" s="33"/>
      <c r="GJ279" s="33"/>
      <c r="GK279" s="33"/>
      <c r="GL279" s="33"/>
      <c r="GM279" s="33"/>
      <c r="GN279" s="33"/>
      <c r="GO279" s="33"/>
      <c r="GP279" s="33"/>
      <c r="GQ279" s="33"/>
      <c r="GR279" s="33"/>
      <c r="GS279" s="33"/>
      <c r="GT279" s="33"/>
      <c r="GU279" s="33"/>
      <c r="GV279" s="33"/>
      <c r="GW279" s="33"/>
      <c r="GX279" s="33"/>
      <c r="GY279" s="33"/>
      <c r="GZ279" s="33"/>
      <c r="HA279" s="33"/>
      <c r="HB279" s="33"/>
      <c r="HC279" s="33"/>
      <c r="HD279" s="33"/>
      <c r="HE279" s="33"/>
      <c r="HF279" s="33"/>
      <c r="HG279" s="33"/>
      <c r="HH279" s="33"/>
      <c r="HI279" s="33"/>
      <c r="HJ279" s="33"/>
      <c r="HK279" s="33"/>
      <c r="HL279" s="33"/>
      <c r="HM279" s="33"/>
      <c r="HN279" s="33"/>
      <c r="HO279" s="33"/>
      <c r="HP279" s="33"/>
      <c r="HQ279" s="33"/>
      <c r="HR279" s="33"/>
      <c r="HS279" s="33"/>
      <c r="HT279" s="33"/>
      <c r="HU279" s="33"/>
      <c r="HV279" s="33"/>
      <c r="HW279" s="33"/>
      <c r="HX279" s="33"/>
      <c r="HY279" s="33"/>
      <c r="HZ279" s="33"/>
      <c r="IA279" s="33"/>
      <c r="IB279" s="33"/>
      <c r="IC279" s="33"/>
      <c r="ID279" s="33"/>
      <c r="IE279" s="33"/>
      <c r="IF279" s="33"/>
      <c r="IG279" s="33"/>
      <c r="IH279" s="33"/>
      <c r="II279" s="33"/>
      <c r="IJ279" s="33"/>
      <c r="IK279" s="33"/>
      <c r="IL279" s="33"/>
      <c r="IM279" s="33"/>
      <c r="IN279" s="33"/>
      <c r="IO279" s="33"/>
      <c r="IP279" s="33"/>
      <c r="IQ279" s="33"/>
      <c r="IR279" s="33"/>
      <c r="IS279" s="33"/>
      <c r="IT279" s="33"/>
      <c r="IU279" s="33"/>
      <c r="IV279" s="33"/>
      <c r="IW279" s="33"/>
      <c r="IX279" s="33"/>
      <c r="IY279" s="33"/>
      <c r="IZ279" s="33"/>
      <c r="JA279" s="33"/>
      <c r="JB279" s="33"/>
      <c r="JC279" s="33"/>
      <c r="JD279" s="33"/>
      <c r="JE279" s="33"/>
      <c r="JF279" s="33"/>
      <c r="JG279" s="33"/>
      <c r="JH279" s="34" t="s">
        <v>50</v>
      </c>
    </row>
    <row r="280" spans="5:269">
      <c r="E280" s="33" t="s">
        <v>3039</v>
      </c>
      <c r="F280" s="79">
        <v>45279</v>
      </c>
      <c r="G280" s="33">
        <v>406560</v>
      </c>
      <c r="H280" s="33" t="s">
        <v>4111</v>
      </c>
      <c r="I280" s="33" t="s">
        <v>1619</v>
      </c>
      <c r="J280" s="33" t="s">
        <v>394</v>
      </c>
      <c r="EW280" s="454"/>
      <c r="EX280" s="454"/>
      <c r="EY280" s="455"/>
      <c r="EZ280" s="456"/>
      <c r="FA280" s="457"/>
      <c r="FB280" s="458"/>
      <c r="FC280" s="459"/>
      <c r="FD280" s="460"/>
      <c r="FE280" s="461"/>
      <c r="FF280" s="462"/>
      <c r="FG280" s="463"/>
      <c r="FH280" s="464"/>
      <c r="FI280" s="469"/>
      <c r="FJ280" s="481"/>
      <c r="FK280" s="508"/>
      <c r="FL280" s="509"/>
      <c r="FM280" s="510"/>
      <c r="FN280" s="515"/>
      <c r="FO280" s="33" t="s">
        <v>2406</v>
      </c>
      <c r="FP280" s="33" t="s">
        <v>2062</v>
      </c>
      <c r="FQ280" s="33"/>
      <c r="FR280" s="33"/>
      <c r="FS280" s="33"/>
      <c r="FT280" s="33"/>
      <c r="FU280" s="33"/>
      <c r="FV280" s="33"/>
      <c r="FW280" s="33"/>
      <c r="FX280" s="33"/>
      <c r="FY280" s="33"/>
      <c r="FZ280" s="33"/>
      <c r="GA280" s="33"/>
      <c r="GB280" s="33"/>
      <c r="GC280" s="33"/>
      <c r="GD280" s="33"/>
      <c r="GE280" s="33"/>
      <c r="GF280" s="33"/>
      <c r="GG280" s="33"/>
      <c r="GH280" s="33"/>
      <c r="GI280" s="33"/>
      <c r="GJ280" s="33"/>
      <c r="GK280" s="33"/>
      <c r="GL280" s="33"/>
      <c r="GM280" s="33"/>
      <c r="GN280" s="33"/>
      <c r="GO280" s="33"/>
      <c r="GP280" s="33"/>
      <c r="GQ280" s="33"/>
      <c r="GR280" s="33"/>
      <c r="GS280" s="33"/>
      <c r="GT280" s="33"/>
      <c r="GU280" s="33"/>
      <c r="GV280" s="33"/>
      <c r="GW280" s="33"/>
      <c r="GX280" s="33"/>
      <c r="GY280" s="33"/>
      <c r="GZ280" s="33"/>
      <c r="HA280" s="33"/>
      <c r="HB280" s="33"/>
      <c r="HC280" s="33"/>
      <c r="HD280" s="33"/>
      <c r="HE280" s="33"/>
      <c r="HF280" s="33"/>
      <c r="HG280" s="33"/>
      <c r="HH280" s="33"/>
      <c r="HI280" s="33"/>
      <c r="HJ280" s="33"/>
      <c r="HK280" s="33"/>
      <c r="HL280" s="33"/>
      <c r="HM280" s="33"/>
      <c r="HN280" s="33"/>
      <c r="HO280" s="33"/>
      <c r="HP280" s="33"/>
      <c r="HQ280" s="33"/>
      <c r="HR280" s="33"/>
      <c r="HS280" s="33"/>
      <c r="HT280" s="33"/>
      <c r="HU280" s="33"/>
      <c r="HV280" s="33"/>
      <c r="HW280" s="33"/>
      <c r="HX280" s="33"/>
      <c r="HY280" s="33"/>
      <c r="HZ280" s="33"/>
      <c r="IA280" s="33"/>
      <c r="IB280" s="33"/>
      <c r="IC280" s="33"/>
      <c r="ID280" s="33"/>
      <c r="IE280" s="33"/>
      <c r="IF280" s="33"/>
      <c r="IG280" s="33"/>
      <c r="IH280" s="33"/>
      <c r="II280" s="33"/>
      <c r="IJ280" s="33"/>
      <c r="IK280" s="33"/>
      <c r="IL280" s="33"/>
      <c r="IM280" s="33"/>
      <c r="IN280" s="33"/>
      <c r="IO280" s="33"/>
      <c r="IP280" s="33"/>
      <c r="IQ280" s="33"/>
      <c r="IR280" s="33"/>
      <c r="IS280" s="33"/>
      <c r="IT280" s="33"/>
      <c r="IU280" s="33"/>
      <c r="IV280" s="33"/>
      <c r="IW280" s="33"/>
      <c r="IX280" s="33"/>
      <c r="IY280" s="33"/>
      <c r="IZ280" s="33"/>
      <c r="JA280" s="33"/>
      <c r="JB280" s="33"/>
      <c r="JC280" s="33"/>
      <c r="JD280" s="33"/>
      <c r="JE280" s="33"/>
      <c r="JF280" s="33"/>
      <c r="JG280" s="33"/>
      <c r="JH280" s="34" t="s">
        <v>50</v>
      </c>
    </row>
    <row r="281" spans="5:269">
      <c r="E281" s="33" t="s">
        <v>3039</v>
      </c>
      <c r="F281" s="79">
        <v>45280</v>
      </c>
      <c r="G281" s="33">
        <v>406592</v>
      </c>
      <c r="H281" s="33" t="s">
        <v>4114</v>
      </c>
      <c r="I281" s="33" t="s">
        <v>4115</v>
      </c>
      <c r="J281" s="33" t="s">
        <v>394</v>
      </c>
      <c r="EW281" s="454"/>
      <c r="EX281" s="454"/>
      <c r="EY281" s="455"/>
      <c r="EZ281" s="456"/>
      <c r="FA281" s="457"/>
      <c r="FB281" s="458"/>
      <c r="FC281" s="459"/>
      <c r="FD281" s="460"/>
      <c r="FE281" s="461"/>
      <c r="FF281" s="462"/>
      <c r="FG281" s="463"/>
      <c r="FH281" s="464"/>
      <c r="FI281" s="469"/>
      <c r="FJ281" s="481"/>
      <c r="FK281" s="508"/>
      <c r="FL281" s="509"/>
      <c r="FM281" s="510"/>
      <c r="FN281" s="515"/>
      <c r="FO281" s="516"/>
      <c r="FP281" s="33" t="s">
        <v>394</v>
      </c>
      <c r="FQ281" s="33" t="s">
        <v>4126</v>
      </c>
      <c r="FR281" s="33"/>
      <c r="FS281" s="33"/>
      <c r="FT281" s="33"/>
      <c r="FU281" s="33"/>
      <c r="FV281" s="33"/>
      <c r="FW281" s="33"/>
      <c r="FX281" s="33"/>
      <c r="FY281" s="33"/>
      <c r="FZ281" s="33"/>
      <c r="GA281" s="33"/>
      <c r="GB281" s="33"/>
      <c r="GC281" s="33"/>
      <c r="GD281" s="33"/>
      <c r="GE281" s="33"/>
      <c r="GF281" s="33"/>
      <c r="GG281" s="33"/>
      <c r="GH281" s="33"/>
      <c r="GI281" s="33"/>
      <c r="GJ281" s="33"/>
      <c r="GK281" s="33"/>
      <c r="GL281" s="33"/>
      <c r="GM281" s="33"/>
      <c r="GN281" s="33"/>
      <c r="GO281" s="33"/>
      <c r="GP281" s="33"/>
      <c r="GQ281" s="33"/>
      <c r="GR281" s="33"/>
      <c r="GS281" s="33"/>
      <c r="GT281" s="33"/>
      <c r="GU281" s="33"/>
      <c r="GV281" s="33"/>
      <c r="GW281" s="33"/>
      <c r="GX281" s="33"/>
      <c r="GY281" s="33"/>
      <c r="GZ281" s="33"/>
      <c r="HA281" s="33"/>
      <c r="HB281" s="33"/>
      <c r="HC281" s="33"/>
      <c r="HD281" s="33"/>
      <c r="HE281" s="33"/>
      <c r="HF281" s="33"/>
      <c r="HG281" s="33"/>
      <c r="HH281" s="33"/>
      <c r="HI281" s="33"/>
      <c r="HJ281" s="33"/>
      <c r="HK281" s="33"/>
      <c r="HL281" s="33"/>
      <c r="HM281" s="33"/>
      <c r="HN281" s="33"/>
      <c r="HO281" s="33"/>
      <c r="HP281" s="33"/>
      <c r="HQ281" s="33"/>
      <c r="HR281" s="33"/>
      <c r="HS281" s="33"/>
      <c r="HT281" s="33"/>
      <c r="HU281" s="33"/>
      <c r="HV281" s="33"/>
      <c r="HW281" s="33"/>
      <c r="HX281" s="33"/>
      <c r="HY281" s="33"/>
      <c r="HZ281" s="33"/>
      <c r="IA281" s="33"/>
      <c r="IB281" s="33"/>
      <c r="IC281" s="33"/>
      <c r="ID281" s="33"/>
      <c r="IE281" s="33"/>
      <c r="IF281" s="33"/>
      <c r="IG281" s="33"/>
      <c r="IH281" s="33"/>
      <c r="II281" s="33"/>
      <c r="IJ281" s="33"/>
      <c r="IK281" s="33"/>
      <c r="IL281" s="33"/>
      <c r="IM281" s="33"/>
      <c r="IN281" s="33"/>
      <c r="IO281" s="33"/>
      <c r="IP281" s="33"/>
      <c r="IQ281" s="33"/>
      <c r="IR281" s="33"/>
      <c r="IS281" s="33"/>
      <c r="IT281" s="33"/>
      <c r="IU281" s="33"/>
      <c r="IV281" s="33"/>
      <c r="IW281" s="33"/>
      <c r="IX281" s="33"/>
      <c r="IY281" s="33"/>
      <c r="IZ281" s="33"/>
      <c r="JA281" s="33"/>
      <c r="JB281" s="33"/>
      <c r="JC281" s="33"/>
      <c r="JD281" s="33"/>
      <c r="JE281" s="33"/>
      <c r="JF281" s="33"/>
      <c r="JG281" s="33"/>
      <c r="JH281" s="34" t="s">
        <v>50</v>
      </c>
    </row>
    <row r="282" spans="5:269">
      <c r="E282" s="33" t="s">
        <v>3039</v>
      </c>
      <c r="F282" s="79">
        <v>45280</v>
      </c>
      <c r="G282" s="33">
        <v>406572</v>
      </c>
      <c r="H282" s="33" t="s">
        <v>3786</v>
      </c>
      <c r="I282" s="33" t="s">
        <v>3977</v>
      </c>
      <c r="J282" s="33" t="s">
        <v>394</v>
      </c>
      <c r="EW282" s="454"/>
      <c r="EX282" s="454"/>
      <c r="EY282" s="455"/>
      <c r="EZ282" s="456"/>
      <c r="FA282" s="457"/>
      <c r="FB282" s="458"/>
      <c r="FC282" s="459"/>
      <c r="FD282" s="460"/>
      <c r="FE282" s="461"/>
      <c r="FF282" s="462"/>
      <c r="FG282" s="463"/>
      <c r="FH282" s="464"/>
      <c r="FI282" s="469"/>
      <c r="FJ282" s="481"/>
      <c r="FK282" s="508"/>
      <c r="FL282" s="509"/>
      <c r="FM282" s="510"/>
      <c r="FN282" s="515"/>
      <c r="FO282" s="516"/>
      <c r="FP282" s="33" t="s">
        <v>4117</v>
      </c>
      <c r="FQ282" s="33"/>
      <c r="FR282" s="33"/>
      <c r="FS282" s="33"/>
      <c r="FT282" s="33"/>
      <c r="FU282" s="33"/>
      <c r="FV282" s="33"/>
      <c r="FW282" s="33"/>
      <c r="FX282" s="33"/>
      <c r="FY282" s="33"/>
      <c r="FZ282" s="33"/>
      <c r="GA282" s="33"/>
      <c r="GB282" s="33"/>
      <c r="GC282" s="33"/>
      <c r="GD282" s="33"/>
      <c r="GE282" s="33"/>
      <c r="GF282" s="33"/>
      <c r="GG282" s="33"/>
      <c r="GH282" s="33"/>
      <c r="GI282" s="33"/>
      <c r="GJ282" s="33"/>
      <c r="GK282" s="33"/>
      <c r="GL282" s="33"/>
      <c r="GM282" s="33"/>
      <c r="GN282" s="33"/>
      <c r="GO282" s="33"/>
      <c r="GP282" s="33"/>
      <c r="GQ282" s="33"/>
      <c r="GR282" s="33"/>
      <c r="GS282" s="33"/>
      <c r="GT282" s="33"/>
      <c r="GU282" s="33"/>
      <c r="GV282" s="33"/>
      <c r="GW282" s="33"/>
      <c r="GX282" s="33"/>
      <c r="GY282" s="33"/>
      <c r="GZ282" s="33"/>
      <c r="HA282" s="33"/>
      <c r="HB282" s="33"/>
      <c r="HC282" s="33"/>
      <c r="HD282" s="33"/>
      <c r="HE282" s="33"/>
      <c r="HF282" s="33"/>
      <c r="HG282" s="33"/>
      <c r="HH282" s="33"/>
      <c r="HI282" s="33"/>
      <c r="HJ282" s="33"/>
      <c r="HK282" s="33"/>
      <c r="HL282" s="33"/>
      <c r="HM282" s="33"/>
      <c r="HN282" s="33"/>
      <c r="HO282" s="33"/>
      <c r="HP282" s="33"/>
      <c r="HQ282" s="33"/>
      <c r="HR282" s="33"/>
      <c r="HS282" s="33"/>
      <c r="HT282" s="33"/>
      <c r="HU282" s="33"/>
      <c r="HV282" s="33"/>
      <c r="HW282" s="33"/>
      <c r="HX282" s="33"/>
      <c r="HY282" s="33"/>
      <c r="HZ282" s="33"/>
      <c r="IA282" s="33"/>
      <c r="IB282" s="33"/>
      <c r="IC282" s="33"/>
      <c r="ID282" s="33"/>
      <c r="IE282" s="33"/>
      <c r="IF282" s="33"/>
      <c r="IG282" s="33"/>
      <c r="IH282" s="33"/>
      <c r="II282" s="33"/>
      <c r="IJ282" s="33"/>
      <c r="IK282" s="33"/>
      <c r="IL282" s="33"/>
      <c r="IM282" s="33"/>
      <c r="IN282" s="33"/>
      <c r="IO282" s="33"/>
      <c r="IP282" s="33"/>
      <c r="IQ282" s="33"/>
      <c r="IR282" s="33"/>
      <c r="IS282" s="33"/>
      <c r="IT282" s="33"/>
      <c r="IU282" s="33"/>
      <c r="IV282" s="33"/>
      <c r="IW282" s="33"/>
      <c r="IX282" s="33"/>
      <c r="IY282" s="33"/>
      <c r="IZ282" s="33"/>
      <c r="JA282" s="33"/>
      <c r="JB282" s="33"/>
      <c r="JC282" s="33"/>
      <c r="JD282" s="33"/>
      <c r="JE282" s="33"/>
      <c r="JF282" s="33"/>
      <c r="JG282" s="33"/>
      <c r="JH282" s="34" t="s">
        <v>50</v>
      </c>
    </row>
    <row r="283" spans="5:269">
      <c r="E283" s="33" t="s">
        <v>55</v>
      </c>
      <c r="F283" s="79">
        <v>45280</v>
      </c>
      <c r="G283" s="33">
        <v>405718</v>
      </c>
      <c r="H283" s="33" t="s">
        <v>4116</v>
      </c>
      <c r="I283" s="33" t="s">
        <v>778</v>
      </c>
      <c r="J283" s="33" t="s">
        <v>394</v>
      </c>
      <c r="EW283" s="454"/>
      <c r="EX283" s="454"/>
      <c r="EY283" s="455"/>
      <c r="EZ283" s="456"/>
      <c r="FA283" s="457"/>
      <c r="FB283" s="458"/>
      <c r="FC283" s="459"/>
      <c r="FD283" s="460"/>
      <c r="FE283" s="461"/>
      <c r="FF283" s="462"/>
      <c r="FG283" s="463"/>
      <c r="FH283" s="464"/>
      <c r="FI283" s="469"/>
      <c r="FJ283" s="481"/>
      <c r="FK283" s="508"/>
      <c r="FL283" s="509"/>
      <c r="FM283" s="510"/>
      <c r="FN283" s="515"/>
      <c r="FO283" s="516"/>
      <c r="FP283" s="33" t="s">
        <v>4117</v>
      </c>
      <c r="FQ283" s="33"/>
      <c r="FR283" s="33"/>
      <c r="FS283" s="33"/>
      <c r="FT283" s="33"/>
      <c r="FU283" s="33"/>
      <c r="FV283" s="33"/>
      <c r="FW283" s="33"/>
      <c r="FX283" s="33"/>
      <c r="FY283" s="33"/>
      <c r="FZ283" s="33"/>
      <c r="GA283" s="33"/>
      <c r="GB283" s="33"/>
      <c r="GC283" s="33"/>
      <c r="GD283" s="33"/>
      <c r="GE283" s="33"/>
      <c r="GF283" s="33"/>
      <c r="GG283" s="33"/>
      <c r="GH283" s="33"/>
      <c r="GI283" s="33"/>
      <c r="GJ283" s="33"/>
      <c r="GK283" s="33"/>
      <c r="GL283" s="33"/>
      <c r="GM283" s="33"/>
      <c r="GN283" s="33"/>
      <c r="GO283" s="33"/>
      <c r="GP283" s="33"/>
      <c r="GQ283" s="33"/>
      <c r="GR283" s="33"/>
      <c r="GS283" s="33"/>
      <c r="GT283" s="33"/>
      <c r="GU283" s="33"/>
      <c r="GV283" s="33"/>
      <c r="GW283" s="33"/>
      <c r="GX283" s="33"/>
      <c r="GY283" s="33"/>
      <c r="GZ283" s="33"/>
      <c r="HA283" s="33"/>
      <c r="HB283" s="33"/>
      <c r="HC283" s="33"/>
      <c r="HD283" s="33"/>
      <c r="HE283" s="33"/>
      <c r="HF283" s="33"/>
      <c r="HG283" s="33"/>
      <c r="HH283" s="33"/>
      <c r="HI283" s="33"/>
      <c r="HJ283" s="33"/>
      <c r="HK283" s="33"/>
      <c r="HL283" s="33"/>
      <c r="HM283" s="33"/>
      <c r="HN283" s="33"/>
      <c r="HO283" s="33"/>
      <c r="HP283" s="33"/>
      <c r="HQ283" s="33"/>
      <c r="HR283" s="33"/>
      <c r="HS283" s="33"/>
      <c r="HT283" s="33"/>
      <c r="HU283" s="33"/>
      <c r="HV283" s="33"/>
      <c r="HW283" s="33"/>
      <c r="HX283" s="33"/>
      <c r="HY283" s="33"/>
      <c r="HZ283" s="33"/>
      <c r="IA283" s="33"/>
      <c r="IB283" s="33"/>
      <c r="IC283" s="33"/>
      <c r="ID283" s="33"/>
      <c r="IE283" s="33"/>
      <c r="IF283" s="33"/>
      <c r="IG283" s="33"/>
      <c r="IH283" s="33"/>
      <c r="II283" s="33"/>
      <c r="IJ283" s="33"/>
      <c r="IK283" s="33"/>
      <c r="IL283" s="33"/>
      <c r="IM283" s="33"/>
      <c r="IN283" s="33"/>
      <c r="IO283" s="33"/>
      <c r="IP283" s="33"/>
      <c r="IQ283" s="33"/>
      <c r="IR283" s="33"/>
      <c r="IS283" s="33"/>
      <c r="IT283" s="33"/>
      <c r="IU283" s="33"/>
      <c r="IV283" s="33"/>
      <c r="IW283" s="33"/>
      <c r="IX283" s="33"/>
      <c r="IY283" s="33"/>
      <c r="IZ283" s="33"/>
      <c r="JA283" s="33"/>
      <c r="JB283" s="33"/>
      <c r="JC283" s="33"/>
      <c r="JD283" s="33"/>
      <c r="JE283" s="33"/>
      <c r="JF283" s="33"/>
      <c r="JG283" s="33"/>
      <c r="JH283" s="34" t="s">
        <v>50</v>
      </c>
    </row>
    <row r="284" spans="5:269" ht="16.5" customHeight="1">
      <c r="E284" s="33" t="s">
        <v>3039</v>
      </c>
      <c r="F284" s="79">
        <v>45281</v>
      </c>
      <c r="G284" s="33">
        <v>406919</v>
      </c>
      <c r="H284" s="33" t="s">
        <v>4120</v>
      </c>
      <c r="I284" s="33" t="s">
        <v>440</v>
      </c>
      <c r="J284" s="33" t="s">
        <v>394</v>
      </c>
      <c r="EW284" s="454"/>
      <c r="EX284" s="454"/>
      <c r="EY284" s="455"/>
      <c r="EZ284" s="456"/>
      <c r="FA284" s="457"/>
      <c r="FB284" s="458"/>
      <c r="FC284" s="459"/>
      <c r="FD284" s="460"/>
      <c r="FE284" s="461"/>
      <c r="FF284" s="462"/>
      <c r="FG284" s="463"/>
      <c r="FH284" s="464"/>
      <c r="FI284" s="469"/>
      <c r="FJ284" s="481"/>
      <c r="FK284" s="508"/>
      <c r="FL284" s="509"/>
      <c r="FM284" s="510"/>
      <c r="FN284" s="515"/>
      <c r="FO284" s="516"/>
      <c r="FP284" s="517"/>
      <c r="FQ284" s="34" t="s">
        <v>4125</v>
      </c>
      <c r="FR284" s="34" t="s">
        <v>4128</v>
      </c>
      <c r="FS284" s="34"/>
      <c r="FT284" s="34"/>
      <c r="FU284" s="34"/>
      <c r="FV284" s="34"/>
      <c r="FW284" s="34"/>
      <c r="FX284" s="34"/>
      <c r="FY284" s="34"/>
      <c r="FZ284" s="34"/>
      <c r="GA284" s="34"/>
      <c r="GB284" s="34"/>
      <c r="GC284" s="34"/>
      <c r="GD284" s="34"/>
      <c r="GE284" s="34"/>
      <c r="GF284" s="34"/>
      <c r="GG284" s="34"/>
      <c r="GH284" s="34"/>
      <c r="GI284" s="34"/>
      <c r="GJ284" s="34"/>
      <c r="GK284" s="34"/>
      <c r="GL284" s="34"/>
      <c r="GM284" s="34"/>
      <c r="GN284" s="34"/>
      <c r="GO284" s="34"/>
      <c r="GP284" s="34"/>
      <c r="GQ284" s="34"/>
      <c r="GR284" s="34"/>
      <c r="GS284" s="34"/>
      <c r="GT284" s="34"/>
      <c r="GU284" s="34"/>
      <c r="GV284" s="34"/>
      <c r="GW284" s="34"/>
      <c r="GX284" s="34"/>
      <c r="GY284" s="34"/>
      <c r="GZ284" s="34"/>
      <c r="HA284" s="34"/>
      <c r="HB284" s="34"/>
      <c r="HC284" s="34"/>
      <c r="HD284" s="34"/>
      <c r="HE284" s="34"/>
      <c r="HF284" s="34"/>
      <c r="HG284" s="34"/>
      <c r="HH284" s="34"/>
      <c r="HI284" s="34"/>
      <c r="HJ284" s="34"/>
      <c r="HK284" s="34"/>
      <c r="HL284" s="34"/>
      <c r="HM284" s="34"/>
      <c r="HN284" s="34"/>
      <c r="HO284" s="34"/>
      <c r="HP284" s="34"/>
      <c r="HQ284" s="34"/>
      <c r="HR284" s="34"/>
      <c r="HS284" s="34"/>
      <c r="HT284" s="34"/>
      <c r="HU284" s="34"/>
      <c r="HV284" s="34"/>
      <c r="HW284" s="34"/>
      <c r="HX284" s="34"/>
      <c r="HY284" s="34"/>
      <c r="HZ284" s="34"/>
      <c r="IA284" s="34"/>
      <c r="IB284" s="34"/>
      <c r="IC284" s="34"/>
      <c r="ID284" s="34"/>
      <c r="IE284" s="34"/>
      <c r="IF284" s="34"/>
      <c r="IG284" s="34"/>
      <c r="IH284" s="34"/>
      <c r="II284" s="34"/>
      <c r="IJ284" s="34"/>
      <c r="IK284" s="34"/>
      <c r="IL284" s="34"/>
      <c r="IM284" s="34"/>
      <c r="IN284" s="34"/>
      <c r="IO284" s="34"/>
      <c r="IP284" s="34"/>
      <c r="IQ284" s="34"/>
      <c r="IR284" s="34"/>
      <c r="IS284" s="34"/>
      <c r="IT284" s="34"/>
      <c r="IU284" s="34"/>
      <c r="IV284" s="34"/>
      <c r="IW284" s="34"/>
      <c r="IX284" s="34"/>
      <c r="IY284" s="34"/>
      <c r="IZ284" s="34"/>
      <c r="JA284" s="34"/>
      <c r="JB284" s="34"/>
      <c r="JC284" s="34"/>
      <c r="JD284" s="34"/>
      <c r="JE284" s="34"/>
      <c r="JF284" s="34"/>
      <c r="JG284" s="34"/>
      <c r="JH284" s="34" t="s">
        <v>50</v>
      </c>
    </row>
    <row r="285" spans="5:269">
      <c r="E285" s="33" t="s">
        <v>3039</v>
      </c>
      <c r="F285" s="79">
        <v>45281</v>
      </c>
      <c r="G285" s="33">
        <v>406909</v>
      </c>
      <c r="H285" s="33" t="s">
        <v>4121</v>
      </c>
      <c r="I285" s="33" t="s">
        <v>4122</v>
      </c>
      <c r="J285" s="33" t="s">
        <v>394</v>
      </c>
      <c r="EW285" s="454"/>
      <c r="EX285" s="454"/>
      <c r="EY285" s="455"/>
      <c r="EZ285" s="456"/>
      <c r="FA285" s="457"/>
      <c r="FB285" s="458"/>
      <c r="FC285" s="459"/>
      <c r="FD285" s="460"/>
      <c r="FE285" s="461"/>
      <c r="FF285" s="462"/>
      <c r="FG285" s="463"/>
      <c r="FH285" s="464"/>
      <c r="FI285" s="469"/>
      <c r="FJ285" s="481"/>
      <c r="FK285" s="508"/>
      <c r="FL285" s="509"/>
      <c r="FM285" s="510"/>
      <c r="FN285" s="515"/>
      <c r="FO285" s="516"/>
      <c r="FP285" s="517"/>
      <c r="FQ285" s="31" t="s">
        <v>4123</v>
      </c>
      <c r="FR285" s="33" t="s">
        <v>394</v>
      </c>
      <c r="FS285" s="33" t="s">
        <v>50</v>
      </c>
      <c r="FT285" s="33"/>
      <c r="FU285" s="33"/>
      <c r="FV285" s="33"/>
      <c r="FW285" s="33"/>
      <c r="FX285" s="33"/>
      <c r="FY285" s="33"/>
      <c r="FZ285" s="33"/>
      <c r="GA285" s="33"/>
      <c r="GB285" s="33"/>
      <c r="GC285" s="33"/>
      <c r="GD285" s="33"/>
      <c r="GE285" s="33"/>
      <c r="GF285" s="33"/>
      <c r="GG285" s="33"/>
      <c r="GH285" s="33"/>
      <c r="GI285" s="33"/>
      <c r="GJ285" s="33"/>
      <c r="GK285" s="33"/>
      <c r="GL285" s="33"/>
      <c r="GM285" s="33"/>
      <c r="GN285" s="33"/>
      <c r="GO285" s="33"/>
      <c r="GP285" s="33"/>
      <c r="GQ285" s="33"/>
      <c r="GR285" s="33"/>
      <c r="GS285" s="33"/>
      <c r="GT285" s="33"/>
      <c r="GU285" s="33"/>
      <c r="GV285" s="33"/>
      <c r="GW285" s="33"/>
      <c r="GX285" s="33"/>
      <c r="GY285" s="33"/>
      <c r="GZ285" s="33"/>
      <c r="HA285" s="33"/>
      <c r="HB285" s="33"/>
      <c r="HC285" s="33"/>
      <c r="HD285" s="33"/>
      <c r="HE285" s="33"/>
      <c r="HF285" s="33"/>
      <c r="HG285" s="33"/>
      <c r="HH285" s="33"/>
      <c r="HI285" s="33"/>
      <c r="HJ285" s="33"/>
      <c r="HK285" s="33"/>
      <c r="HL285" s="33"/>
      <c r="HM285" s="33"/>
      <c r="HN285" s="33"/>
      <c r="HO285" s="33"/>
      <c r="HP285" s="33"/>
      <c r="HQ285" s="33"/>
      <c r="HR285" s="33"/>
      <c r="HS285" s="33"/>
      <c r="HT285" s="33"/>
      <c r="HU285" s="33"/>
      <c r="HV285" s="33"/>
      <c r="HW285" s="33"/>
      <c r="HX285" s="33"/>
      <c r="HY285" s="33"/>
      <c r="HZ285" s="33"/>
      <c r="IA285" s="33"/>
      <c r="IB285" s="33"/>
      <c r="IC285" s="33"/>
      <c r="ID285" s="33"/>
      <c r="IE285" s="33"/>
      <c r="IF285" s="33"/>
      <c r="IG285" s="33"/>
      <c r="IH285" s="33"/>
      <c r="II285" s="33"/>
      <c r="IJ285" s="33"/>
      <c r="IK285" s="33"/>
      <c r="IL285" s="33"/>
      <c r="IM285" s="33"/>
      <c r="IN285" s="33"/>
      <c r="IO285" s="33"/>
      <c r="IP285" s="33"/>
      <c r="IQ285" s="33"/>
      <c r="IR285" s="33"/>
      <c r="IS285" s="33"/>
      <c r="IT285" s="33"/>
      <c r="IU285" s="33"/>
      <c r="IV285" s="33"/>
      <c r="IW285" s="33"/>
      <c r="IX285" s="33"/>
      <c r="IY285" s="33"/>
      <c r="IZ285" s="33"/>
      <c r="JA285" s="33"/>
      <c r="JB285" s="33"/>
      <c r="JC285" s="33"/>
      <c r="JD285" s="33"/>
      <c r="JE285" s="33"/>
      <c r="JF285" s="33"/>
      <c r="JG285" s="33"/>
      <c r="JH285" s="34" t="s">
        <v>50</v>
      </c>
    </row>
    <row r="286" spans="5:269">
      <c r="E286" s="33" t="s">
        <v>3039</v>
      </c>
      <c r="F286" s="79">
        <v>45282</v>
      </c>
      <c r="G286" s="33">
        <v>407220</v>
      </c>
      <c r="H286" s="33" t="s">
        <v>3786</v>
      </c>
      <c r="I286" s="33" t="s">
        <v>1796</v>
      </c>
      <c r="J286" s="33" t="s">
        <v>394</v>
      </c>
      <c r="EW286" s="454"/>
      <c r="EX286" s="454"/>
      <c r="EY286" s="455"/>
      <c r="EZ286" s="456"/>
      <c r="FA286" s="457"/>
      <c r="FB286" s="458"/>
      <c r="FC286" s="459"/>
      <c r="FD286" s="460"/>
      <c r="FE286" s="461"/>
      <c r="FF286" s="462"/>
      <c r="FG286" s="463"/>
      <c r="FH286" s="464"/>
      <c r="FI286" s="469"/>
      <c r="FJ286" s="481"/>
      <c r="FK286" s="508"/>
      <c r="FL286" s="509"/>
      <c r="FM286" s="510"/>
      <c r="FN286" s="515"/>
      <c r="FO286" s="516"/>
      <c r="FP286" s="517"/>
      <c r="FQ286" s="518"/>
      <c r="FR286" s="33" t="s">
        <v>2755</v>
      </c>
      <c r="FS286" s="33" t="s">
        <v>50</v>
      </c>
      <c r="FT286" s="33"/>
      <c r="FU286" s="33"/>
      <c r="FV286" s="33"/>
      <c r="FW286" s="33"/>
      <c r="FX286" s="33"/>
      <c r="FY286" s="33"/>
      <c r="FZ286" s="33"/>
      <c r="GA286" s="33"/>
      <c r="GB286" s="33"/>
      <c r="GC286" s="33"/>
      <c r="GD286" s="33"/>
      <c r="GE286" s="33"/>
      <c r="GF286" s="33"/>
      <c r="GG286" s="33"/>
      <c r="GH286" s="33"/>
      <c r="GI286" s="33"/>
      <c r="GJ286" s="33"/>
      <c r="GK286" s="33"/>
      <c r="GL286" s="33"/>
      <c r="GM286" s="33"/>
      <c r="GN286" s="33"/>
      <c r="GO286" s="33"/>
      <c r="GP286" s="33"/>
      <c r="GQ286" s="33"/>
      <c r="GR286" s="33"/>
      <c r="GS286" s="33"/>
      <c r="GT286" s="33"/>
      <c r="GU286" s="33"/>
      <c r="GV286" s="33"/>
      <c r="GW286" s="33"/>
      <c r="GX286" s="33"/>
      <c r="GY286" s="33"/>
      <c r="GZ286" s="33"/>
      <c r="HA286" s="33"/>
      <c r="HB286" s="33"/>
      <c r="HC286" s="33"/>
      <c r="HD286" s="33"/>
      <c r="HE286" s="33"/>
      <c r="HF286" s="33"/>
      <c r="HG286" s="33"/>
      <c r="HH286" s="33"/>
      <c r="HI286" s="33"/>
      <c r="HJ286" s="33"/>
      <c r="HK286" s="33"/>
      <c r="HL286" s="33"/>
      <c r="HM286" s="33"/>
      <c r="HN286" s="33"/>
      <c r="HO286" s="33"/>
      <c r="HP286" s="33"/>
      <c r="HQ286" s="33"/>
      <c r="HR286" s="33"/>
      <c r="HS286" s="33"/>
      <c r="HT286" s="33"/>
      <c r="HU286" s="33"/>
      <c r="HV286" s="33"/>
      <c r="HW286" s="33"/>
      <c r="HX286" s="33"/>
      <c r="HY286" s="33"/>
      <c r="HZ286" s="33"/>
      <c r="IA286" s="33"/>
      <c r="IB286" s="33"/>
      <c r="IC286" s="33"/>
      <c r="ID286" s="33"/>
      <c r="IE286" s="33"/>
      <c r="IF286" s="33"/>
      <c r="IG286" s="33"/>
      <c r="IH286" s="33"/>
      <c r="II286" s="33"/>
      <c r="IJ286" s="33"/>
      <c r="IK286" s="33"/>
      <c r="IL286" s="33"/>
      <c r="IM286" s="33"/>
      <c r="IN286" s="33"/>
      <c r="IO286" s="33"/>
      <c r="IP286" s="33"/>
      <c r="IQ286" s="33"/>
      <c r="IR286" s="33"/>
      <c r="IS286" s="33"/>
      <c r="IT286" s="33"/>
      <c r="IU286" s="33"/>
      <c r="IV286" s="33"/>
      <c r="IW286" s="33"/>
      <c r="IX286" s="33"/>
      <c r="IY286" s="33"/>
      <c r="IZ286" s="33"/>
      <c r="JA286" s="33"/>
      <c r="JB286" s="33"/>
      <c r="JC286" s="33"/>
      <c r="JD286" s="33"/>
      <c r="JE286" s="33"/>
      <c r="JF286" s="33"/>
      <c r="JG286" s="33"/>
      <c r="JH286" s="33" t="s">
        <v>50</v>
      </c>
      <c r="JI286" s="111" t="s">
        <v>4134</v>
      </c>
    </row>
    <row r="287" spans="5:269" ht="17.25" customHeight="1">
      <c r="E287" s="33" t="s">
        <v>3039</v>
      </c>
      <c r="F287" s="79">
        <v>45282</v>
      </c>
      <c r="G287" s="33">
        <v>407194</v>
      </c>
      <c r="H287" s="33" t="s">
        <v>3786</v>
      </c>
      <c r="I287" s="33" t="s">
        <v>1796</v>
      </c>
      <c r="J287" s="33" t="s">
        <v>394</v>
      </c>
      <c r="EW287" s="454"/>
      <c r="EX287" s="454"/>
      <c r="EY287" s="455"/>
      <c r="EZ287" s="456"/>
      <c r="FA287" s="457"/>
      <c r="FB287" s="458"/>
      <c r="FC287" s="459"/>
      <c r="FD287" s="460"/>
      <c r="FE287" s="461"/>
      <c r="FF287" s="462"/>
      <c r="FG287" s="463"/>
      <c r="FH287" s="464"/>
      <c r="FI287" s="469"/>
      <c r="FJ287" s="481"/>
      <c r="FK287" s="508"/>
      <c r="FL287" s="509"/>
      <c r="FM287" s="510"/>
      <c r="FN287" s="515"/>
      <c r="FO287" s="516"/>
      <c r="FP287" s="517"/>
      <c r="FQ287" s="518"/>
      <c r="FR287" s="34" t="s">
        <v>4129</v>
      </c>
      <c r="FS287" s="34"/>
      <c r="FT287" s="34"/>
      <c r="FU287" s="34"/>
      <c r="FV287" s="34"/>
      <c r="FW287" s="34"/>
      <c r="FX287" s="34"/>
      <c r="FY287" s="34"/>
      <c r="FZ287" s="34"/>
      <c r="GA287" s="34"/>
      <c r="GB287" s="34"/>
      <c r="GC287" s="34"/>
      <c r="GD287" s="34"/>
      <c r="GE287" s="34"/>
      <c r="GF287" s="34"/>
      <c r="GG287" s="34"/>
      <c r="GH287" s="34"/>
      <c r="GI287" s="34"/>
      <c r="GJ287" s="34"/>
      <c r="GK287" s="34"/>
      <c r="GL287" s="34"/>
      <c r="GM287" s="34"/>
      <c r="GN287" s="34"/>
      <c r="GO287" s="34"/>
      <c r="GP287" s="34"/>
      <c r="GQ287" s="34"/>
      <c r="GR287" s="34"/>
      <c r="GS287" s="34"/>
      <c r="GT287" s="34"/>
      <c r="GU287" s="34"/>
      <c r="GV287" s="34"/>
      <c r="GW287" s="34"/>
      <c r="GX287" s="34"/>
      <c r="GY287" s="34"/>
      <c r="GZ287" s="34"/>
      <c r="HA287" s="34"/>
      <c r="HB287" s="34"/>
      <c r="HC287" s="34"/>
      <c r="HD287" s="34"/>
      <c r="HE287" s="34"/>
      <c r="HF287" s="34"/>
      <c r="HG287" s="34"/>
      <c r="HH287" s="34"/>
      <c r="HI287" s="34"/>
      <c r="HJ287" s="34"/>
      <c r="HK287" s="34"/>
      <c r="HL287" s="34"/>
      <c r="HM287" s="34"/>
      <c r="HN287" s="34"/>
      <c r="HO287" s="34"/>
      <c r="HP287" s="34"/>
      <c r="HQ287" s="34"/>
      <c r="HR287" s="34"/>
      <c r="HS287" s="34"/>
      <c r="HT287" s="34"/>
      <c r="HU287" s="34"/>
      <c r="HV287" s="34"/>
      <c r="HW287" s="34"/>
      <c r="HX287" s="34"/>
      <c r="HY287" s="34"/>
      <c r="HZ287" s="34"/>
      <c r="IA287" s="34"/>
      <c r="IB287" s="34"/>
      <c r="IC287" s="34"/>
      <c r="ID287" s="34"/>
      <c r="IE287" s="34"/>
      <c r="IF287" s="34"/>
      <c r="IG287" s="34"/>
      <c r="IH287" s="34"/>
      <c r="II287" s="34"/>
      <c r="IJ287" s="34"/>
      <c r="IK287" s="34"/>
      <c r="IL287" s="34"/>
      <c r="IM287" s="34"/>
      <c r="IN287" s="34"/>
      <c r="IO287" s="34"/>
      <c r="IP287" s="34"/>
      <c r="IQ287" s="34"/>
      <c r="IR287" s="34"/>
      <c r="IS287" s="34"/>
      <c r="IT287" s="34"/>
      <c r="IU287" s="34"/>
      <c r="IV287" s="34"/>
      <c r="IW287" s="34"/>
      <c r="IX287" s="34"/>
      <c r="IY287" s="34"/>
      <c r="IZ287" s="34"/>
      <c r="JA287" s="34"/>
      <c r="JB287" s="34"/>
      <c r="JC287" s="34"/>
      <c r="JD287" s="34"/>
      <c r="JE287" s="34"/>
      <c r="JF287" s="34"/>
      <c r="JG287" s="34"/>
      <c r="JH287" s="34" t="s">
        <v>50</v>
      </c>
    </row>
    <row r="288" spans="5:269">
      <c r="E288" s="33" t="s">
        <v>3039</v>
      </c>
      <c r="F288" s="79">
        <v>45276</v>
      </c>
      <c r="G288" s="33">
        <v>405167</v>
      </c>
      <c r="H288" s="33" t="s">
        <v>3786</v>
      </c>
      <c r="I288" s="33" t="s">
        <v>3619</v>
      </c>
      <c r="J288" s="33" t="s">
        <v>394</v>
      </c>
      <c r="EW288" s="454"/>
      <c r="EX288" s="454"/>
      <c r="EY288" s="455"/>
      <c r="EZ288" s="456"/>
      <c r="FA288" s="457"/>
      <c r="FB288" s="458"/>
      <c r="FC288" s="459"/>
      <c r="FD288" s="460"/>
      <c r="FE288" s="461"/>
      <c r="FF288" s="462"/>
      <c r="FG288" s="463"/>
      <c r="FH288" s="464"/>
      <c r="FI288" s="469"/>
      <c r="FJ288" s="481"/>
      <c r="FK288" s="508"/>
      <c r="FL288" s="509"/>
      <c r="FM288" s="33" t="s">
        <v>394</v>
      </c>
      <c r="FN288" s="33" t="s">
        <v>4113</v>
      </c>
      <c r="FO288" s="33" t="s">
        <v>4118</v>
      </c>
      <c r="FP288" s="33" t="s">
        <v>4124</v>
      </c>
      <c r="FQ288" s="33" t="s">
        <v>2062</v>
      </c>
      <c r="FR288" s="33" t="s">
        <v>2062</v>
      </c>
      <c r="FS288" s="33" t="s">
        <v>3862</v>
      </c>
      <c r="FT288" s="523"/>
      <c r="FU288" s="523"/>
      <c r="FV288" s="523"/>
      <c r="FW288" s="523"/>
      <c r="FX288" s="523" t="s">
        <v>2062</v>
      </c>
      <c r="FY288" s="33" t="s">
        <v>50</v>
      </c>
      <c r="FZ288" s="33"/>
      <c r="GA288" s="33"/>
      <c r="GB288" s="33"/>
      <c r="GC288" s="33"/>
      <c r="GD288" s="33"/>
      <c r="GE288" s="33"/>
      <c r="GF288" s="33"/>
      <c r="GG288" s="33"/>
      <c r="GH288" s="33"/>
      <c r="GI288" s="33"/>
      <c r="GJ288" s="33"/>
      <c r="GK288" s="33"/>
      <c r="GL288" s="33"/>
      <c r="GM288" s="33"/>
      <c r="GN288" s="33"/>
      <c r="GO288" s="33"/>
      <c r="GP288" s="33"/>
      <c r="GQ288" s="33"/>
      <c r="GR288" s="33"/>
      <c r="GS288" s="33"/>
      <c r="GT288" s="33"/>
      <c r="GU288" s="33"/>
      <c r="GV288" s="33"/>
      <c r="GW288" s="33"/>
      <c r="GX288" s="33"/>
      <c r="GY288" s="33"/>
      <c r="GZ288" s="33"/>
      <c r="HA288" s="33"/>
      <c r="HB288" s="33"/>
      <c r="HC288" s="33"/>
      <c r="HD288" s="33"/>
      <c r="HE288" s="33"/>
      <c r="HF288" s="33"/>
      <c r="HG288" s="33"/>
      <c r="HH288" s="33"/>
      <c r="HI288" s="33"/>
      <c r="HJ288" s="33"/>
      <c r="HK288" s="33"/>
      <c r="HL288" s="33"/>
      <c r="HM288" s="33"/>
      <c r="HN288" s="33"/>
      <c r="HO288" s="33"/>
      <c r="HP288" s="33"/>
      <c r="HQ288" s="33"/>
      <c r="HR288" s="33"/>
      <c r="HS288" s="33"/>
      <c r="HT288" s="33"/>
      <c r="HU288" s="33"/>
      <c r="HV288" s="33"/>
      <c r="HW288" s="33"/>
      <c r="HX288" s="33"/>
      <c r="HY288" s="33"/>
      <c r="HZ288" s="33"/>
      <c r="IA288" s="33"/>
      <c r="IB288" s="33"/>
      <c r="IC288" s="33"/>
      <c r="ID288" s="33"/>
      <c r="IE288" s="33"/>
      <c r="IF288" s="33"/>
      <c r="IG288" s="33"/>
      <c r="IH288" s="33"/>
      <c r="II288" s="33"/>
      <c r="IJ288" s="33"/>
      <c r="IK288" s="33"/>
      <c r="IL288" s="33"/>
      <c r="IM288" s="33"/>
      <c r="IN288" s="33"/>
      <c r="IO288" s="33"/>
      <c r="IP288" s="33"/>
      <c r="IQ288" s="33"/>
      <c r="IR288" s="33"/>
      <c r="IS288" s="33"/>
      <c r="IT288" s="33"/>
      <c r="IU288" s="33"/>
      <c r="IV288" s="33"/>
      <c r="IW288" s="33"/>
      <c r="IX288" s="33"/>
      <c r="IY288" s="33"/>
      <c r="IZ288" s="33"/>
      <c r="JA288" s="33"/>
      <c r="JB288" s="33"/>
      <c r="JC288" s="33"/>
      <c r="JD288" s="33"/>
      <c r="JE288" s="33"/>
      <c r="JF288" s="33"/>
      <c r="JG288" s="33"/>
      <c r="JH288" s="33" t="s">
        <v>50</v>
      </c>
    </row>
    <row r="289" spans="5:273">
      <c r="E289" s="33" t="s">
        <v>3039</v>
      </c>
      <c r="F289" s="79">
        <v>45286</v>
      </c>
      <c r="G289" s="33">
        <v>407686</v>
      </c>
      <c r="H289" s="33" t="s">
        <v>4132</v>
      </c>
      <c r="I289" s="33" t="s">
        <v>440</v>
      </c>
      <c r="J289" s="33" t="s">
        <v>394</v>
      </c>
      <c r="EW289" s="454"/>
      <c r="EX289" s="454"/>
      <c r="EY289" s="455"/>
      <c r="EZ289" s="456"/>
      <c r="FA289" s="457"/>
      <c r="FB289" s="458"/>
      <c r="FC289" s="459"/>
      <c r="FD289" s="460"/>
      <c r="FE289" s="461"/>
      <c r="FF289" s="462"/>
      <c r="FG289" s="463"/>
      <c r="FH289" s="464"/>
      <c r="FI289" s="469"/>
      <c r="FJ289" s="481"/>
      <c r="FK289" s="508"/>
      <c r="FL289" s="509"/>
      <c r="FM289" s="510"/>
      <c r="FN289" s="515"/>
      <c r="FO289" s="516"/>
      <c r="FP289" s="517"/>
      <c r="FQ289" s="518"/>
      <c r="FR289" s="519"/>
      <c r="FS289" s="520"/>
      <c r="FT289" s="31" t="s">
        <v>2755</v>
      </c>
      <c r="FU289" s="31"/>
      <c r="FV289" s="31" t="s">
        <v>2406</v>
      </c>
      <c r="FW289" s="31" t="s">
        <v>394</v>
      </c>
      <c r="FX289" s="33" t="s">
        <v>2062</v>
      </c>
      <c r="FY289" s="33" t="s">
        <v>50</v>
      </c>
      <c r="FZ289" s="33"/>
      <c r="GA289" s="33"/>
      <c r="GB289" s="33"/>
      <c r="GC289" s="33"/>
      <c r="GD289" s="33"/>
      <c r="GE289" s="33"/>
      <c r="GF289" s="33"/>
      <c r="GG289" s="33"/>
      <c r="GH289" s="33"/>
      <c r="GI289" s="33"/>
      <c r="GJ289" s="33"/>
      <c r="GK289" s="33"/>
      <c r="GL289" s="33"/>
      <c r="GM289" s="33"/>
      <c r="GN289" s="33"/>
      <c r="GO289" s="33"/>
      <c r="GP289" s="33"/>
      <c r="GQ289" s="33"/>
      <c r="GR289" s="33"/>
      <c r="GS289" s="33"/>
      <c r="GT289" s="33"/>
      <c r="GU289" s="33"/>
      <c r="GV289" s="33"/>
      <c r="GW289" s="33"/>
      <c r="GX289" s="33"/>
      <c r="GY289" s="33"/>
      <c r="GZ289" s="33"/>
      <c r="HA289" s="33"/>
      <c r="HB289" s="33"/>
      <c r="HC289" s="33"/>
      <c r="HD289" s="33"/>
      <c r="HE289" s="33"/>
      <c r="HF289" s="33"/>
      <c r="HG289" s="33"/>
      <c r="HH289" s="33"/>
      <c r="HI289" s="33"/>
      <c r="HJ289" s="33"/>
      <c r="HK289" s="33"/>
      <c r="HL289" s="33"/>
      <c r="HM289" s="33"/>
      <c r="HN289" s="33"/>
      <c r="HO289" s="33"/>
      <c r="HP289" s="33"/>
      <c r="HQ289" s="33"/>
      <c r="HR289" s="33"/>
      <c r="HS289" s="33"/>
      <c r="HT289" s="33"/>
      <c r="HU289" s="33"/>
      <c r="HV289" s="33"/>
      <c r="HW289" s="33"/>
      <c r="HX289" s="33"/>
      <c r="HY289" s="33"/>
      <c r="HZ289" s="33"/>
      <c r="IA289" s="33"/>
      <c r="IB289" s="33"/>
      <c r="IC289" s="33"/>
      <c r="ID289" s="33"/>
      <c r="IE289" s="33"/>
      <c r="IF289" s="33"/>
      <c r="IG289" s="33"/>
      <c r="IH289" s="33"/>
      <c r="II289" s="33"/>
      <c r="IJ289" s="33"/>
      <c r="IK289" s="33"/>
      <c r="IL289" s="33"/>
      <c r="IM289" s="33"/>
      <c r="IN289" s="33"/>
      <c r="IO289" s="33"/>
      <c r="IP289" s="33"/>
      <c r="IQ289" s="33"/>
      <c r="IR289" s="33"/>
      <c r="IS289" s="33"/>
      <c r="IT289" s="33"/>
      <c r="IU289" s="33"/>
      <c r="IV289" s="33"/>
      <c r="IW289" s="33"/>
      <c r="IX289" s="33"/>
      <c r="IY289" s="33"/>
      <c r="IZ289" s="33"/>
      <c r="JA289" s="33"/>
      <c r="JB289" s="33"/>
      <c r="JC289" s="33"/>
      <c r="JD289" s="33"/>
      <c r="JE289" s="33"/>
      <c r="JF289" s="33"/>
      <c r="JG289" s="33"/>
      <c r="JH289" s="34" t="s">
        <v>50</v>
      </c>
    </row>
    <row r="290" spans="5:273">
      <c r="E290" s="33" t="s">
        <v>3039</v>
      </c>
      <c r="F290" s="79">
        <v>45286</v>
      </c>
      <c r="G290" s="33">
        <v>409121</v>
      </c>
      <c r="H290" s="33" t="s">
        <v>4133</v>
      </c>
      <c r="I290" s="33" t="s">
        <v>440</v>
      </c>
      <c r="J290" s="33" t="s">
        <v>394</v>
      </c>
      <c r="EW290" s="454"/>
      <c r="EX290" s="454"/>
      <c r="EY290" s="455"/>
      <c r="EZ290" s="456"/>
      <c r="FA290" s="457"/>
      <c r="FB290" s="458"/>
      <c r="FC290" s="459"/>
      <c r="FD290" s="460"/>
      <c r="FE290" s="461"/>
      <c r="FF290" s="462"/>
      <c r="FG290" s="463"/>
      <c r="FH290" s="464"/>
      <c r="FI290" s="469"/>
      <c r="FJ290" s="481"/>
      <c r="FK290" s="508"/>
      <c r="FL290" s="509"/>
      <c r="FM290" s="510"/>
      <c r="FN290" s="515"/>
      <c r="FO290" s="516"/>
      <c r="FP290" s="517"/>
      <c r="FQ290" s="518"/>
      <c r="FR290" s="519"/>
      <c r="FS290" s="520"/>
      <c r="FT290" s="33" t="s">
        <v>394</v>
      </c>
      <c r="FU290" s="33"/>
      <c r="FV290" s="33"/>
      <c r="FW290" s="33"/>
      <c r="FX290" s="33"/>
      <c r="FY290" s="33"/>
      <c r="FZ290" s="33"/>
      <c r="GA290" s="33"/>
      <c r="GB290" s="33"/>
      <c r="GC290" s="33"/>
      <c r="GD290" s="33"/>
      <c r="GE290" s="33"/>
      <c r="GF290" s="33"/>
      <c r="GG290" s="33"/>
      <c r="GH290" s="33"/>
      <c r="GI290" s="33"/>
      <c r="GJ290" s="33"/>
      <c r="GK290" s="33"/>
      <c r="GL290" s="33"/>
      <c r="GM290" s="33"/>
      <c r="GN290" s="33"/>
      <c r="GO290" s="33"/>
      <c r="GP290" s="33"/>
      <c r="GQ290" s="33"/>
      <c r="GR290" s="33"/>
      <c r="GS290" s="33"/>
      <c r="GT290" s="33"/>
      <c r="GU290" s="33"/>
      <c r="GV290" s="33"/>
      <c r="GW290" s="33"/>
      <c r="GX290" s="33"/>
      <c r="GY290" s="33"/>
      <c r="GZ290" s="33"/>
      <c r="HA290" s="33"/>
      <c r="HB290" s="33"/>
      <c r="HC290" s="33"/>
      <c r="HD290" s="33"/>
      <c r="HE290" s="33"/>
      <c r="HF290" s="33"/>
      <c r="HG290" s="33"/>
      <c r="HH290" s="33"/>
      <c r="HI290" s="33"/>
      <c r="HJ290" s="33"/>
      <c r="HK290" s="33"/>
      <c r="HL290" s="33"/>
      <c r="HM290" s="33"/>
      <c r="HN290" s="33"/>
      <c r="HO290" s="33"/>
      <c r="HP290" s="33"/>
      <c r="HQ290" s="33"/>
      <c r="HR290" s="33"/>
      <c r="HS290" s="33"/>
      <c r="HT290" s="33"/>
      <c r="HU290" s="33"/>
      <c r="HV290" s="33"/>
      <c r="HW290" s="33"/>
      <c r="HX290" s="33"/>
      <c r="HY290" s="33"/>
      <c r="HZ290" s="33"/>
      <c r="IA290" s="33"/>
      <c r="IB290" s="33"/>
      <c r="IC290" s="33"/>
      <c r="ID290" s="33"/>
      <c r="IE290" s="33"/>
      <c r="IF290" s="33"/>
      <c r="IG290" s="33"/>
      <c r="IH290" s="33"/>
      <c r="II290" s="33"/>
      <c r="IJ290" s="33"/>
      <c r="IK290" s="33"/>
      <c r="IL290" s="33"/>
      <c r="IM290" s="33"/>
      <c r="IN290" s="33"/>
      <c r="IO290" s="33"/>
      <c r="IP290" s="33"/>
      <c r="IQ290" s="33"/>
      <c r="IR290" s="33"/>
      <c r="IS290" s="33"/>
      <c r="IT290" s="33"/>
      <c r="IU290" s="33"/>
      <c r="IV290" s="33"/>
      <c r="IW290" s="33"/>
      <c r="IX290" s="33"/>
      <c r="IY290" s="33"/>
      <c r="IZ290" s="33"/>
      <c r="JA290" s="33"/>
      <c r="JB290" s="33"/>
      <c r="JC290" s="33"/>
      <c r="JD290" s="33"/>
      <c r="JE290" s="33"/>
      <c r="JF290" s="33"/>
      <c r="JG290" s="33"/>
      <c r="JH290" s="34" t="s">
        <v>50</v>
      </c>
    </row>
    <row r="291" spans="5:273">
      <c r="E291" s="33" t="s">
        <v>18</v>
      </c>
      <c r="F291" s="79">
        <v>45287</v>
      </c>
      <c r="G291" s="33">
        <v>407858</v>
      </c>
      <c r="H291" s="33" t="s">
        <v>3736</v>
      </c>
      <c r="I291" s="33" t="s">
        <v>2258</v>
      </c>
      <c r="J291" s="33" t="s">
        <v>394</v>
      </c>
      <c r="EW291" s="454"/>
      <c r="EX291" s="454"/>
      <c r="EY291" s="455"/>
      <c r="EZ291" s="456"/>
      <c r="FA291" s="457"/>
      <c r="FB291" s="458"/>
      <c r="FC291" s="459"/>
      <c r="FD291" s="460"/>
      <c r="FE291" s="461"/>
      <c r="FF291" s="462"/>
      <c r="FG291" s="463"/>
      <c r="FH291" s="464"/>
      <c r="FI291" s="469"/>
      <c r="FJ291" s="481"/>
      <c r="FK291" s="508"/>
      <c r="FL291" s="509"/>
      <c r="FM291" s="510"/>
      <c r="FN291" s="515"/>
      <c r="FO291" s="516"/>
      <c r="FP291" s="517"/>
      <c r="FQ291" s="518"/>
      <c r="FR291" s="519"/>
      <c r="FS291" s="520"/>
      <c r="FT291" s="521"/>
      <c r="FU291" s="33" t="s">
        <v>394</v>
      </c>
      <c r="FV291" s="33" t="s">
        <v>4126</v>
      </c>
      <c r="FW291" s="33"/>
      <c r="FX291" s="33"/>
      <c r="FY291" s="33"/>
      <c r="FZ291" s="33"/>
      <c r="GA291" s="33"/>
      <c r="GB291" s="33"/>
      <c r="GC291" s="33"/>
      <c r="GD291" s="33"/>
      <c r="GE291" s="33"/>
      <c r="GF291" s="33"/>
      <c r="GG291" s="33"/>
      <c r="GH291" s="33"/>
      <c r="GI291" s="33"/>
      <c r="GJ291" s="33"/>
      <c r="GK291" s="33"/>
      <c r="GL291" s="33"/>
      <c r="GM291" s="33"/>
      <c r="GN291" s="33"/>
      <c r="GO291" s="33"/>
      <c r="GP291" s="33"/>
      <c r="GQ291" s="33"/>
      <c r="GR291" s="33"/>
      <c r="GS291" s="33"/>
      <c r="GT291" s="33"/>
      <c r="GU291" s="33"/>
      <c r="GV291" s="33"/>
      <c r="GW291" s="33"/>
      <c r="GX291" s="33"/>
      <c r="GY291" s="33"/>
      <c r="GZ291" s="33"/>
      <c r="HA291" s="33"/>
      <c r="HB291" s="33"/>
      <c r="HC291" s="33"/>
      <c r="HD291" s="33"/>
      <c r="HE291" s="33"/>
      <c r="HF291" s="33"/>
      <c r="HG291" s="33"/>
      <c r="HH291" s="33"/>
      <c r="HI291" s="33"/>
      <c r="HJ291" s="33"/>
      <c r="HK291" s="33"/>
      <c r="HL291" s="33"/>
      <c r="HM291" s="33"/>
      <c r="HN291" s="33"/>
      <c r="HO291" s="33"/>
      <c r="HP291" s="33"/>
      <c r="HQ291" s="33"/>
      <c r="HR291" s="33"/>
      <c r="HS291" s="33"/>
      <c r="HT291" s="33"/>
      <c r="HU291" s="33"/>
      <c r="HV291" s="33"/>
      <c r="HW291" s="33"/>
      <c r="HX291" s="33"/>
      <c r="HY291" s="33"/>
      <c r="HZ291" s="33"/>
      <c r="IA291" s="33"/>
      <c r="IB291" s="33"/>
      <c r="IC291" s="33"/>
      <c r="ID291" s="33"/>
      <c r="IE291" s="33"/>
      <c r="IF291" s="33"/>
      <c r="IG291" s="33"/>
      <c r="IH291" s="33"/>
      <c r="II291" s="33"/>
      <c r="IJ291" s="33"/>
      <c r="IK291" s="33"/>
      <c r="IL291" s="33"/>
      <c r="IM291" s="33"/>
      <c r="IN291" s="33"/>
      <c r="IO291" s="33"/>
      <c r="IP291" s="33"/>
      <c r="IQ291" s="33"/>
      <c r="IR291" s="33"/>
      <c r="IS291" s="33"/>
      <c r="IT291" s="33"/>
      <c r="IU291" s="33"/>
      <c r="IV291" s="33"/>
      <c r="IW291" s="33"/>
      <c r="IX291" s="33"/>
      <c r="IY291" s="33"/>
      <c r="IZ291" s="33"/>
      <c r="JA291" s="33"/>
      <c r="JB291" s="33"/>
      <c r="JC291" s="33"/>
      <c r="JD291" s="33"/>
      <c r="JE291" s="33"/>
      <c r="JF291" s="33"/>
      <c r="JG291" s="33"/>
      <c r="JH291" s="34" t="s">
        <v>50</v>
      </c>
      <c r="JM291">
        <f>25 * 8</f>
        <v>200</v>
      </c>
    </row>
    <row r="292" spans="5:273">
      <c r="E292" s="33" t="s">
        <v>3039</v>
      </c>
      <c r="F292" s="79">
        <v>45288</v>
      </c>
      <c r="G292" s="33">
        <v>408476</v>
      </c>
      <c r="H292" s="33" t="s">
        <v>3736</v>
      </c>
      <c r="I292" s="33" t="s">
        <v>1135</v>
      </c>
      <c r="J292" s="33" t="s">
        <v>394</v>
      </c>
      <c r="EW292" s="454"/>
      <c r="EX292" s="454"/>
      <c r="EY292" s="455"/>
      <c r="EZ292" s="456"/>
      <c r="FA292" s="457"/>
      <c r="FB292" s="458"/>
      <c r="FC292" s="459"/>
      <c r="FD292" s="460"/>
      <c r="FE292" s="461"/>
      <c r="FF292" s="462"/>
      <c r="FG292" s="463"/>
      <c r="FH292" s="464"/>
      <c r="FI292" s="469"/>
      <c r="FJ292" s="481"/>
      <c r="FK292" s="508"/>
      <c r="FL292" s="509"/>
      <c r="FM292" s="510"/>
      <c r="FN292" s="515"/>
      <c r="FO292" s="516"/>
      <c r="FP292" s="517"/>
      <c r="FQ292" s="518"/>
      <c r="FR292" s="519"/>
      <c r="FS292" s="520"/>
      <c r="FT292" s="33"/>
      <c r="FU292" s="33"/>
      <c r="FV292" s="33" t="s">
        <v>394</v>
      </c>
      <c r="FW292" s="33" t="s">
        <v>4126</v>
      </c>
      <c r="FX292" s="33"/>
      <c r="FY292" s="33"/>
      <c r="FZ292" s="33"/>
      <c r="GA292" s="33"/>
      <c r="GB292" s="33"/>
      <c r="GC292" s="33"/>
      <c r="GD292" s="33"/>
      <c r="GE292" s="33"/>
      <c r="GF292" s="33"/>
      <c r="GG292" s="33"/>
      <c r="GH292" s="33"/>
      <c r="GI292" s="33"/>
      <c r="GJ292" s="33"/>
      <c r="GK292" s="33"/>
      <c r="GL292" s="33"/>
      <c r="GM292" s="33"/>
      <c r="GN292" s="33"/>
      <c r="GO292" s="33"/>
      <c r="GP292" s="33"/>
      <c r="GQ292" s="33"/>
      <c r="GR292" s="33"/>
      <c r="GS292" s="33"/>
      <c r="GT292" s="33"/>
      <c r="GU292" s="33"/>
      <c r="GV292" s="33"/>
      <c r="GW292" s="33"/>
      <c r="GX292" s="33"/>
      <c r="GY292" s="33"/>
      <c r="GZ292" s="33"/>
      <c r="HA292" s="33"/>
      <c r="HB292" s="33"/>
      <c r="HC292" s="33"/>
      <c r="HD292" s="33"/>
      <c r="HE292" s="33"/>
      <c r="HF292" s="33"/>
      <c r="HG292" s="33"/>
      <c r="HH292" s="33"/>
      <c r="HI292" s="33"/>
      <c r="HJ292" s="33"/>
      <c r="HK292" s="33"/>
      <c r="HL292" s="33"/>
      <c r="HM292" s="33"/>
      <c r="HN292" s="33"/>
      <c r="HO292" s="33"/>
      <c r="HP292" s="33"/>
      <c r="HQ292" s="33"/>
      <c r="HR292" s="33"/>
      <c r="HS292" s="33"/>
      <c r="HT292" s="33"/>
      <c r="HU292" s="33"/>
      <c r="HV292" s="33"/>
      <c r="HW292" s="33"/>
      <c r="HX292" s="33"/>
      <c r="HY292" s="33"/>
      <c r="HZ292" s="33"/>
      <c r="IA292" s="33"/>
      <c r="IB292" s="33"/>
      <c r="IC292" s="33"/>
      <c r="ID292" s="33"/>
      <c r="IE292" s="33"/>
      <c r="IF292" s="33"/>
      <c r="IG292" s="33"/>
      <c r="IH292" s="33"/>
      <c r="II292" s="33"/>
      <c r="IJ292" s="33"/>
      <c r="IK292" s="33"/>
      <c r="IL292" s="33"/>
      <c r="IM292" s="33"/>
      <c r="IN292" s="33"/>
      <c r="IO292" s="33"/>
      <c r="IP292" s="33"/>
      <c r="IQ292" s="33"/>
      <c r="IR292" s="33"/>
      <c r="IS292" s="33"/>
      <c r="IT292" s="33"/>
      <c r="IU292" s="33"/>
      <c r="IV292" s="33"/>
      <c r="IW292" s="33"/>
      <c r="IX292" s="33"/>
      <c r="IY292" s="33"/>
      <c r="IZ292" s="33"/>
      <c r="JA292" s="33"/>
      <c r="JB292" s="33"/>
      <c r="JC292" s="33"/>
      <c r="JD292" s="33"/>
      <c r="JE292" s="33"/>
      <c r="JF292" s="33"/>
      <c r="JG292" s="33"/>
      <c r="JH292" s="34" t="s">
        <v>50</v>
      </c>
    </row>
    <row r="293" spans="5:273" ht="14.25" customHeight="1">
      <c r="E293" s="33" t="s">
        <v>55</v>
      </c>
      <c r="F293" s="79">
        <v>45294</v>
      </c>
      <c r="G293" s="33">
        <v>409813</v>
      </c>
      <c r="H293" s="33" t="s">
        <v>3786</v>
      </c>
      <c r="I293" s="33" t="s">
        <v>440</v>
      </c>
      <c r="J293" s="33" t="s">
        <v>394</v>
      </c>
      <c r="EW293" s="454"/>
      <c r="EX293" s="454"/>
      <c r="EY293" s="455"/>
      <c r="EZ293" s="456"/>
      <c r="FA293" s="457"/>
      <c r="FB293" s="458"/>
      <c r="FC293" s="459"/>
      <c r="FD293" s="460"/>
      <c r="FE293" s="461"/>
      <c r="FF293" s="462"/>
      <c r="FG293" s="463"/>
      <c r="FH293" s="464"/>
      <c r="FI293" s="469"/>
      <c r="FJ293" s="481"/>
      <c r="FK293" s="508"/>
      <c r="FL293" s="509"/>
      <c r="FM293" s="510"/>
      <c r="FN293" s="515"/>
      <c r="FO293" s="516"/>
      <c r="FP293" s="517"/>
      <c r="FQ293" s="518"/>
      <c r="FR293" s="519"/>
      <c r="FS293" s="520"/>
      <c r="FT293" s="521"/>
      <c r="FU293" s="522"/>
      <c r="FV293" s="524"/>
      <c r="FW293" s="31"/>
      <c r="FX293" s="31" t="s">
        <v>1410</v>
      </c>
      <c r="FY293" s="240" t="s">
        <v>4135</v>
      </c>
      <c r="FZ293" s="240"/>
      <c r="GA293" s="34" t="s">
        <v>4139</v>
      </c>
      <c r="GB293" s="34" t="s">
        <v>1466</v>
      </c>
      <c r="GC293" s="34"/>
      <c r="GD293" s="34" t="s">
        <v>3270</v>
      </c>
      <c r="GE293" s="34"/>
      <c r="GF293" s="34" t="s">
        <v>50</v>
      </c>
      <c r="GG293" s="34"/>
      <c r="GH293" s="34"/>
      <c r="GI293" s="34"/>
      <c r="GJ293" s="34"/>
      <c r="GK293" s="34"/>
      <c r="GL293" s="34"/>
      <c r="GM293" s="34"/>
      <c r="GN293" s="34"/>
      <c r="GO293" s="34"/>
      <c r="GP293" s="34"/>
      <c r="GQ293" s="34"/>
      <c r="GR293" s="34"/>
      <c r="GS293" s="34"/>
      <c r="GT293" s="34"/>
      <c r="GU293" s="34"/>
      <c r="GV293" s="34"/>
      <c r="GW293" s="34"/>
      <c r="GX293" s="34"/>
      <c r="GY293" s="34"/>
      <c r="GZ293" s="34"/>
      <c r="HA293" s="34"/>
      <c r="HB293" s="34"/>
      <c r="HC293" s="34"/>
      <c r="HD293" s="34"/>
      <c r="HE293" s="34"/>
      <c r="HF293" s="34"/>
      <c r="HG293" s="34"/>
      <c r="HH293" s="34"/>
      <c r="HI293" s="34"/>
      <c r="HJ293" s="34"/>
      <c r="HK293" s="34"/>
      <c r="HL293" s="34"/>
      <c r="HM293" s="34"/>
      <c r="HN293" s="34"/>
      <c r="HO293" s="34"/>
      <c r="HP293" s="34"/>
      <c r="HQ293" s="34"/>
      <c r="HR293" s="34"/>
      <c r="HS293" s="34"/>
      <c r="HT293" s="34"/>
      <c r="HU293" s="34"/>
      <c r="HV293" s="34"/>
      <c r="HW293" s="34"/>
      <c r="HX293" s="34"/>
      <c r="HY293" s="34"/>
      <c r="HZ293" s="34"/>
      <c r="IA293" s="34"/>
      <c r="IB293" s="34"/>
      <c r="IC293" s="34"/>
      <c r="ID293" s="34"/>
      <c r="IE293" s="34"/>
      <c r="IF293" s="34"/>
      <c r="IG293" s="34"/>
      <c r="IH293" s="34"/>
      <c r="II293" s="34"/>
      <c r="IJ293" s="34"/>
      <c r="IK293" s="34"/>
      <c r="IL293" s="34"/>
      <c r="IM293" s="34"/>
      <c r="IN293" s="34"/>
      <c r="IO293" s="34"/>
      <c r="IP293" s="34"/>
      <c r="IQ293" s="34"/>
      <c r="IR293" s="34"/>
      <c r="IS293" s="34"/>
      <c r="IT293" s="34"/>
      <c r="IU293" s="34"/>
      <c r="IV293" s="34"/>
      <c r="IW293" s="34"/>
      <c r="IX293" s="34"/>
      <c r="IY293" s="34"/>
      <c r="IZ293" s="34"/>
      <c r="JA293" s="34"/>
      <c r="JB293" s="34"/>
      <c r="JC293" s="34"/>
      <c r="JD293" s="34"/>
      <c r="JE293" s="34"/>
      <c r="JF293" s="34"/>
      <c r="JG293" s="34"/>
      <c r="JH293" s="34" t="s">
        <v>50</v>
      </c>
    </row>
    <row r="294" spans="5:273" ht="15.75" customHeight="1">
      <c r="E294" s="33" t="s">
        <v>3039</v>
      </c>
      <c r="F294" s="79">
        <v>45295</v>
      </c>
      <c r="G294" s="33">
        <v>409488</v>
      </c>
      <c r="H294" s="33" t="s">
        <v>3736</v>
      </c>
      <c r="I294" s="33" t="s">
        <v>440</v>
      </c>
      <c r="J294" s="33" t="s">
        <v>394</v>
      </c>
      <c r="EW294" s="454"/>
      <c r="EX294" s="454"/>
      <c r="EY294" s="455"/>
      <c r="EZ294" s="456"/>
      <c r="FA294" s="457"/>
      <c r="FB294" s="458"/>
      <c r="FC294" s="459"/>
      <c r="FD294" s="460"/>
      <c r="FE294" s="461"/>
      <c r="FF294" s="462"/>
      <c r="FG294" s="463"/>
      <c r="FH294" s="464"/>
      <c r="FI294" s="469"/>
      <c r="FJ294" s="481"/>
      <c r="FK294" s="508"/>
      <c r="FL294" s="509"/>
      <c r="FM294" s="510"/>
      <c r="FN294" s="515"/>
      <c r="FO294" s="516"/>
      <c r="FP294" s="517"/>
      <c r="FQ294" s="518"/>
      <c r="FR294" s="519"/>
      <c r="FS294" s="520"/>
      <c r="FT294" s="521"/>
      <c r="FU294" s="522"/>
      <c r="FV294" s="524"/>
      <c r="FW294" s="525"/>
      <c r="FX294" s="31" t="s">
        <v>1410</v>
      </c>
      <c r="FY294" s="34" t="s">
        <v>4136</v>
      </c>
      <c r="FZ294" s="34" t="s">
        <v>4138</v>
      </c>
      <c r="GA294" s="34" t="s">
        <v>394</v>
      </c>
      <c r="GB294" s="34" t="s">
        <v>394</v>
      </c>
      <c r="GC294" s="34"/>
      <c r="GD294" s="34" t="s">
        <v>394</v>
      </c>
      <c r="GE294" s="34"/>
      <c r="GF294" s="34"/>
      <c r="GG294" s="34"/>
      <c r="GH294" s="34"/>
      <c r="GI294" s="34"/>
      <c r="GJ294" s="34"/>
      <c r="GK294" s="34"/>
      <c r="GL294" s="34"/>
      <c r="GM294" s="34"/>
      <c r="GN294" s="34"/>
      <c r="GO294" s="34"/>
      <c r="GP294" s="34"/>
      <c r="GQ294" s="34"/>
      <c r="GR294" s="34"/>
      <c r="GS294" s="34"/>
      <c r="GT294" s="34"/>
      <c r="GU294" s="34"/>
      <c r="GV294" s="34"/>
      <c r="GW294" s="34"/>
      <c r="GX294" s="34"/>
      <c r="GY294" s="34"/>
      <c r="GZ294" s="34"/>
      <c r="HA294" s="34"/>
      <c r="HB294" s="34"/>
      <c r="HC294" s="34"/>
      <c r="HD294" s="34"/>
      <c r="HE294" s="34"/>
      <c r="HF294" s="34"/>
      <c r="HG294" s="34"/>
      <c r="HH294" s="34"/>
      <c r="HI294" s="34"/>
      <c r="HJ294" s="34"/>
      <c r="HK294" s="34"/>
      <c r="HL294" s="34"/>
      <c r="HM294" s="34"/>
      <c r="HN294" s="34"/>
      <c r="HO294" s="34"/>
      <c r="HP294" s="34"/>
      <c r="HQ294" s="34"/>
      <c r="HR294" s="34"/>
      <c r="HS294" s="34"/>
      <c r="HT294" s="34"/>
      <c r="HU294" s="34"/>
      <c r="HV294" s="34"/>
      <c r="HW294" s="34"/>
      <c r="HX294" s="34"/>
      <c r="HY294" s="34"/>
      <c r="HZ294" s="34"/>
      <c r="IA294" s="34"/>
      <c r="IB294" s="34"/>
      <c r="IC294" s="34"/>
      <c r="ID294" s="34"/>
      <c r="IE294" s="34"/>
      <c r="IF294" s="34"/>
      <c r="IG294" s="34"/>
      <c r="IH294" s="34"/>
      <c r="II294" s="34"/>
      <c r="IJ294" s="34"/>
      <c r="IK294" s="34"/>
      <c r="IL294" s="34"/>
      <c r="IM294" s="34"/>
      <c r="IN294" s="34"/>
      <c r="IO294" s="34"/>
      <c r="IP294" s="34"/>
      <c r="IQ294" s="34"/>
      <c r="IR294" s="34"/>
      <c r="IS294" s="34"/>
      <c r="IT294" s="34"/>
      <c r="IU294" s="34"/>
      <c r="IV294" s="34"/>
      <c r="IW294" s="34"/>
      <c r="IX294" s="34"/>
      <c r="IY294" s="34"/>
      <c r="IZ294" s="34"/>
      <c r="JA294" s="34"/>
      <c r="JB294" s="34"/>
      <c r="JC294" s="34"/>
      <c r="JD294" s="34"/>
      <c r="JE294" s="34"/>
      <c r="JF294" s="34"/>
      <c r="JG294" s="34"/>
      <c r="JH294" s="34" t="s">
        <v>50</v>
      </c>
    </row>
    <row r="295" spans="5:273">
      <c r="E295" s="33" t="s">
        <v>1956</v>
      </c>
      <c r="F295" s="79">
        <v>45295</v>
      </c>
      <c r="G295" s="33">
        <v>410070</v>
      </c>
      <c r="H295" s="33" t="s">
        <v>3570</v>
      </c>
      <c r="I295" s="33" t="s">
        <v>440</v>
      </c>
      <c r="J295" s="33" t="s">
        <v>394</v>
      </c>
      <c r="EW295" s="454"/>
      <c r="EX295" s="454"/>
      <c r="EY295" s="455"/>
      <c r="EZ295" s="456"/>
      <c r="FA295" s="457"/>
      <c r="FB295" s="458"/>
      <c r="FC295" s="459"/>
      <c r="FD295" s="460"/>
      <c r="FE295" s="461"/>
      <c r="FF295" s="462"/>
      <c r="FG295" s="463"/>
      <c r="FH295" s="464"/>
      <c r="FI295" s="469"/>
      <c r="FJ295" s="481"/>
      <c r="FK295" s="508"/>
      <c r="FL295" s="509"/>
      <c r="FM295" s="510"/>
      <c r="FN295" s="515"/>
      <c r="FO295" s="516"/>
      <c r="FP295" s="517"/>
      <c r="FQ295" s="518"/>
      <c r="FR295" s="519"/>
      <c r="FS295" s="520"/>
      <c r="FT295" s="521"/>
      <c r="FU295" s="522"/>
      <c r="FV295" s="524"/>
      <c r="FW295" s="525"/>
      <c r="FX295" s="526"/>
      <c r="FY295" s="33" t="s">
        <v>2406</v>
      </c>
      <c r="FZ295" s="33" t="s">
        <v>2062</v>
      </c>
      <c r="GA295" s="33"/>
      <c r="GB295" s="33"/>
      <c r="GC295" s="33"/>
      <c r="GD295" s="33"/>
      <c r="GE295" s="33"/>
      <c r="GF295" s="33"/>
      <c r="GG295" s="33"/>
      <c r="GH295" s="33"/>
      <c r="GI295" s="33"/>
      <c r="GJ295" s="33"/>
      <c r="GK295" s="33"/>
      <c r="GL295" s="33"/>
      <c r="GM295" s="33"/>
      <c r="GN295" s="33"/>
      <c r="GO295" s="33"/>
      <c r="GP295" s="33"/>
      <c r="GQ295" s="33"/>
      <c r="GR295" s="33"/>
      <c r="GS295" s="33"/>
      <c r="GT295" s="33"/>
      <c r="GU295" s="33"/>
      <c r="GV295" s="33"/>
      <c r="GW295" s="33"/>
      <c r="GX295" s="33"/>
      <c r="GY295" s="33"/>
      <c r="GZ295" s="33"/>
      <c r="HA295" s="33"/>
      <c r="HB295" s="33"/>
      <c r="HC295" s="33"/>
      <c r="HD295" s="33"/>
      <c r="HE295" s="33"/>
      <c r="HF295" s="33"/>
      <c r="HG295" s="33"/>
      <c r="HH295" s="33"/>
      <c r="HI295" s="33"/>
      <c r="HJ295" s="33"/>
      <c r="HK295" s="33"/>
      <c r="HL295" s="33"/>
      <c r="HM295" s="33"/>
      <c r="HN295" s="33"/>
      <c r="HO295" s="33"/>
      <c r="HP295" s="33"/>
      <c r="HQ295" s="33"/>
      <c r="HR295" s="33"/>
      <c r="HS295" s="33"/>
      <c r="HT295" s="33"/>
      <c r="HU295" s="33"/>
      <c r="HV295" s="33"/>
      <c r="HW295" s="33"/>
      <c r="HX295" s="33"/>
      <c r="HY295" s="33"/>
      <c r="HZ295" s="33"/>
      <c r="IA295" s="33"/>
      <c r="IB295" s="33"/>
      <c r="IC295" s="33"/>
      <c r="ID295" s="33"/>
      <c r="IE295" s="33"/>
      <c r="IF295" s="33"/>
      <c r="IG295" s="33"/>
      <c r="IH295" s="33"/>
      <c r="II295" s="33"/>
      <c r="IJ295" s="33"/>
      <c r="IK295" s="33"/>
      <c r="IL295" s="33"/>
      <c r="IM295" s="33"/>
      <c r="IN295" s="33"/>
      <c r="IO295" s="33"/>
      <c r="IP295" s="33"/>
      <c r="IQ295" s="33"/>
      <c r="IR295" s="33"/>
      <c r="IS295" s="33"/>
      <c r="IT295" s="33"/>
      <c r="IU295" s="33"/>
      <c r="IV295" s="33"/>
      <c r="IW295" s="33"/>
      <c r="IX295" s="33"/>
      <c r="IY295" s="33"/>
      <c r="IZ295" s="33"/>
      <c r="JA295" s="33"/>
      <c r="JB295" s="33"/>
      <c r="JC295" s="33"/>
      <c r="JD295" s="33"/>
      <c r="JE295" s="33"/>
      <c r="JF295" s="33"/>
      <c r="JG295" s="33"/>
      <c r="JH295" s="34" t="s">
        <v>50</v>
      </c>
    </row>
    <row r="296" spans="5:273">
      <c r="E296" s="33" t="s">
        <v>55</v>
      </c>
      <c r="F296" s="79">
        <v>45296</v>
      </c>
      <c r="G296" s="33">
        <v>410136</v>
      </c>
      <c r="H296" s="33" t="s">
        <v>3786</v>
      </c>
      <c r="I296" s="33" t="s">
        <v>2258</v>
      </c>
      <c r="J296" s="33" t="s">
        <v>394</v>
      </c>
      <c r="EW296" s="454"/>
      <c r="EX296" s="454"/>
      <c r="EY296" s="455"/>
      <c r="EZ296" s="456"/>
      <c r="FA296" s="457"/>
      <c r="FB296" s="458"/>
      <c r="FC296" s="459"/>
      <c r="FD296" s="460"/>
      <c r="FE296" s="461"/>
      <c r="FF296" s="462"/>
      <c r="FG296" s="463"/>
      <c r="FH296" s="464"/>
      <c r="FI296" s="469"/>
      <c r="FJ296" s="481"/>
      <c r="FK296" s="508"/>
      <c r="FL296" s="509"/>
      <c r="FM296" s="510"/>
      <c r="FN296" s="515"/>
      <c r="FO296" s="516"/>
      <c r="FP296" s="517"/>
      <c r="FQ296" s="518"/>
      <c r="FR296" s="519"/>
      <c r="FS296" s="520"/>
      <c r="FT296" s="521"/>
      <c r="FU296" s="522"/>
      <c r="FV296" s="524"/>
      <c r="FW296" s="525"/>
      <c r="FX296" s="526"/>
      <c r="FY296" s="33"/>
      <c r="FZ296" s="33" t="s">
        <v>394</v>
      </c>
      <c r="GA296" s="33"/>
      <c r="GB296" s="33"/>
      <c r="GC296" s="33"/>
      <c r="GD296" s="33"/>
      <c r="GE296" s="33"/>
      <c r="GF296" s="33"/>
      <c r="GG296" s="33"/>
      <c r="GH296" s="33"/>
      <c r="GI296" s="33"/>
      <c r="GJ296" s="33"/>
      <c r="GK296" s="33"/>
      <c r="GL296" s="33"/>
      <c r="GM296" s="33"/>
      <c r="GN296" s="33"/>
      <c r="GO296" s="33"/>
      <c r="GP296" s="33"/>
      <c r="GQ296" s="33"/>
      <c r="GR296" s="33"/>
      <c r="GS296" s="33"/>
      <c r="GT296" s="33"/>
      <c r="GU296" s="33"/>
      <c r="GV296" s="33"/>
      <c r="GW296" s="33"/>
      <c r="GX296" s="33"/>
      <c r="GY296" s="33"/>
      <c r="GZ296" s="33"/>
      <c r="HA296" s="33"/>
      <c r="HB296" s="33"/>
      <c r="HC296" s="33"/>
      <c r="HD296" s="33"/>
      <c r="HE296" s="33"/>
      <c r="HF296" s="33"/>
      <c r="HG296" s="33"/>
      <c r="HH296" s="33"/>
      <c r="HI296" s="33"/>
      <c r="HJ296" s="33"/>
      <c r="HK296" s="33"/>
      <c r="HL296" s="33"/>
      <c r="HM296" s="33"/>
      <c r="HN296" s="33"/>
      <c r="HO296" s="33"/>
      <c r="HP296" s="33"/>
      <c r="HQ296" s="33"/>
      <c r="HR296" s="33"/>
      <c r="HS296" s="33"/>
      <c r="HT296" s="33"/>
      <c r="HU296" s="33"/>
      <c r="HV296" s="33"/>
      <c r="HW296" s="33"/>
      <c r="HX296" s="33"/>
      <c r="HY296" s="33"/>
      <c r="HZ296" s="33"/>
      <c r="IA296" s="33"/>
      <c r="IB296" s="33"/>
      <c r="IC296" s="33"/>
      <c r="ID296" s="33"/>
      <c r="IE296" s="33"/>
      <c r="IF296" s="33"/>
      <c r="IG296" s="33"/>
      <c r="IH296" s="33"/>
      <c r="II296" s="33"/>
      <c r="IJ296" s="33"/>
      <c r="IK296" s="33"/>
      <c r="IL296" s="33"/>
      <c r="IM296" s="33"/>
      <c r="IN296" s="33"/>
      <c r="IO296" s="33"/>
      <c r="IP296" s="33"/>
      <c r="IQ296" s="33"/>
      <c r="IR296" s="33"/>
      <c r="IS296" s="33"/>
      <c r="IT296" s="33"/>
      <c r="IU296" s="33"/>
      <c r="IV296" s="33"/>
      <c r="IW296" s="33"/>
      <c r="IX296" s="33"/>
      <c r="IY296" s="33"/>
      <c r="IZ296" s="33"/>
      <c r="JA296" s="33"/>
      <c r="JB296" s="33"/>
      <c r="JC296" s="33"/>
      <c r="JD296" s="33"/>
      <c r="JE296" s="33"/>
      <c r="JF296" s="33"/>
      <c r="JG296" s="33"/>
      <c r="JH296" s="33" t="s">
        <v>50</v>
      </c>
    </row>
    <row r="297" spans="5:273" ht="15.75" customHeight="1">
      <c r="E297" s="33" t="s">
        <v>3039</v>
      </c>
      <c r="F297" s="79">
        <v>45299</v>
      </c>
      <c r="G297" s="33">
        <v>411040</v>
      </c>
      <c r="H297" s="33" t="s">
        <v>4140</v>
      </c>
      <c r="I297" s="33" t="s">
        <v>440</v>
      </c>
      <c r="J297" s="33" t="s">
        <v>394</v>
      </c>
      <c r="EW297" s="454"/>
      <c r="EX297" s="454"/>
      <c r="EY297" s="455"/>
      <c r="EZ297" s="456"/>
      <c r="FA297" s="457"/>
      <c r="FB297" s="458"/>
      <c r="FC297" s="459"/>
      <c r="FD297" s="460"/>
      <c r="FE297" s="461"/>
      <c r="FF297" s="462"/>
      <c r="FG297" s="463"/>
      <c r="FH297" s="464"/>
      <c r="FI297" s="469"/>
      <c r="FJ297" s="481"/>
      <c r="FK297" s="508"/>
      <c r="FL297" s="509"/>
      <c r="FM297" s="510"/>
      <c r="FN297" s="515"/>
      <c r="FO297" s="516"/>
      <c r="FP297" s="517"/>
      <c r="FQ297" s="518"/>
      <c r="FR297" s="519"/>
      <c r="FS297" s="520"/>
      <c r="FT297" s="521"/>
      <c r="FU297" s="522"/>
      <c r="FV297" s="524"/>
      <c r="FW297" s="525"/>
      <c r="FX297" s="526"/>
      <c r="FY297" s="527"/>
      <c r="FZ297" s="528"/>
      <c r="GA297" s="33"/>
      <c r="GB297" s="34" t="s">
        <v>4141</v>
      </c>
      <c r="GC297" s="34" t="s">
        <v>2062</v>
      </c>
      <c r="GD297" s="34"/>
      <c r="GE297" s="34"/>
      <c r="GF297" s="34"/>
      <c r="GG297" s="34"/>
      <c r="GH297" s="34"/>
      <c r="GI297" s="34"/>
      <c r="GJ297" s="34"/>
      <c r="GK297" s="34"/>
      <c r="GL297" s="34"/>
      <c r="GM297" s="34"/>
      <c r="GN297" s="34"/>
      <c r="GO297" s="34"/>
      <c r="GP297" s="34"/>
      <c r="GQ297" s="34"/>
      <c r="GR297" s="34"/>
      <c r="GS297" s="34"/>
      <c r="GT297" s="34"/>
      <c r="GU297" s="34"/>
      <c r="GV297" s="34"/>
      <c r="GW297" s="34"/>
      <c r="GX297" s="34"/>
      <c r="GY297" s="34"/>
      <c r="GZ297" s="34"/>
      <c r="HA297" s="34"/>
      <c r="HB297" s="34"/>
      <c r="HC297" s="34"/>
      <c r="HD297" s="34"/>
      <c r="HE297" s="34"/>
      <c r="HF297" s="34"/>
      <c r="HG297" s="34"/>
      <c r="HH297" s="34"/>
      <c r="HI297" s="34"/>
      <c r="HJ297" s="34"/>
      <c r="HK297" s="34"/>
      <c r="HL297" s="34"/>
      <c r="HM297" s="34"/>
      <c r="HN297" s="34"/>
      <c r="HO297" s="34"/>
      <c r="HP297" s="34"/>
      <c r="HQ297" s="34"/>
      <c r="HR297" s="34"/>
      <c r="HS297" s="34"/>
      <c r="HT297" s="34"/>
      <c r="HU297" s="34"/>
      <c r="HV297" s="34"/>
      <c r="HW297" s="34"/>
      <c r="HX297" s="34"/>
      <c r="HY297" s="34"/>
      <c r="HZ297" s="34"/>
      <c r="IA297" s="34"/>
      <c r="IB297" s="34"/>
      <c r="IC297" s="34"/>
      <c r="ID297" s="34"/>
      <c r="IE297" s="34"/>
      <c r="IF297" s="34"/>
      <c r="IG297" s="34"/>
      <c r="IH297" s="34"/>
      <c r="II297" s="34"/>
      <c r="IJ297" s="34"/>
      <c r="IK297" s="34"/>
      <c r="IL297" s="34"/>
      <c r="IM297" s="34"/>
      <c r="IN297" s="34"/>
      <c r="IO297" s="34"/>
      <c r="IP297" s="34"/>
      <c r="IQ297" s="34"/>
      <c r="IR297" s="34"/>
      <c r="IS297" s="34"/>
      <c r="IT297" s="34"/>
      <c r="IU297" s="34"/>
      <c r="IV297" s="34"/>
      <c r="IW297" s="34"/>
      <c r="IX297" s="34"/>
      <c r="IY297" s="34"/>
      <c r="IZ297" s="34"/>
      <c r="JA297" s="34"/>
      <c r="JB297" s="34"/>
      <c r="JC297" s="34"/>
      <c r="JD297" s="34"/>
      <c r="JE297" s="34"/>
      <c r="JF297" s="34"/>
      <c r="JG297" s="34"/>
      <c r="JH297" s="33" t="s">
        <v>50</v>
      </c>
    </row>
    <row r="298" spans="5:273" ht="45">
      <c r="E298" s="33" t="s">
        <v>55</v>
      </c>
      <c r="F298" s="79">
        <v>45301</v>
      </c>
      <c r="G298" s="33">
        <v>411971</v>
      </c>
      <c r="H298" s="33" t="s">
        <v>4121</v>
      </c>
      <c r="I298" s="33" t="s">
        <v>440</v>
      </c>
      <c r="J298" s="33" t="s">
        <v>394</v>
      </c>
      <c r="EW298" s="454"/>
      <c r="EX298" s="454"/>
      <c r="EY298" s="455"/>
      <c r="EZ298" s="456"/>
      <c r="FA298" s="457"/>
      <c r="FB298" s="458"/>
      <c r="FC298" s="459"/>
      <c r="FD298" s="460"/>
      <c r="FE298" s="461"/>
      <c r="FF298" s="462"/>
      <c r="FG298" s="463"/>
      <c r="FH298" s="464"/>
      <c r="FI298" s="469"/>
      <c r="FJ298" s="481"/>
      <c r="FK298" s="508"/>
      <c r="FL298" s="509"/>
      <c r="FM298" s="510"/>
      <c r="FN298" s="515"/>
      <c r="FO298" s="516"/>
      <c r="FP298" s="517"/>
      <c r="FQ298" s="518"/>
      <c r="FR298" s="519"/>
      <c r="FS298" s="520"/>
      <c r="FT298" s="521"/>
      <c r="FU298" s="522"/>
      <c r="FV298" s="524"/>
      <c r="FW298" s="525"/>
      <c r="FX298" s="526"/>
      <c r="FY298" s="527"/>
      <c r="FZ298" s="528"/>
      <c r="GA298" s="529"/>
      <c r="GB298" s="530"/>
      <c r="GC298" s="31"/>
      <c r="GD298" s="34" t="s">
        <v>4147</v>
      </c>
      <c r="GE298" s="34" t="s">
        <v>2062</v>
      </c>
      <c r="GF298" s="34"/>
      <c r="GG298" s="34"/>
      <c r="GH298" s="34"/>
      <c r="GI298" s="34"/>
      <c r="GJ298" s="34"/>
      <c r="GK298" s="34"/>
      <c r="GL298" s="34"/>
      <c r="GM298" s="34"/>
      <c r="GN298" s="34"/>
      <c r="GO298" s="34"/>
      <c r="GP298" s="34"/>
      <c r="GQ298" s="34"/>
      <c r="GR298" s="34"/>
      <c r="GS298" s="34"/>
      <c r="GT298" s="34"/>
      <c r="GU298" s="34"/>
      <c r="GV298" s="34"/>
      <c r="GW298" s="34"/>
      <c r="GX298" s="34"/>
      <c r="GY298" s="34"/>
      <c r="GZ298" s="34"/>
      <c r="HA298" s="34"/>
      <c r="HB298" s="34"/>
      <c r="HC298" s="34"/>
      <c r="HD298" s="34"/>
      <c r="HE298" s="34"/>
      <c r="HF298" s="34"/>
      <c r="HG298" s="34"/>
      <c r="HH298" s="34"/>
      <c r="HI298" s="34"/>
      <c r="HJ298" s="34"/>
      <c r="HK298" s="34"/>
      <c r="HL298" s="34"/>
      <c r="HM298" s="34"/>
      <c r="HN298" s="34"/>
      <c r="HO298" s="34"/>
      <c r="HP298" s="34"/>
      <c r="HQ298" s="34"/>
      <c r="HR298" s="34"/>
      <c r="HS298" s="34"/>
      <c r="HT298" s="34"/>
      <c r="HU298" s="34"/>
      <c r="HV298" s="34"/>
      <c r="HW298" s="34"/>
      <c r="HX298" s="34"/>
      <c r="HY298" s="34"/>
      <c r="HZ298" s="34"/>
      <c r="IA298" s="34"/>
      <c r="IB298" s="34"/>
      <c r="IC298" s="34"/>
      <c r="ID298" s="34"/>
      <c r="IE298" s="34"/>
      <c r="IF298" s="34"/>
      <c r="IG298" s="34"/>
      <c r="IH298" s="34"/>
      <c r="II298" s="34"/>
      <c r="IJ298" s="34"/>
      <c r="IK298" s="34"/>
      <c r="IL298" s="34"/>
      <c r="IM298" s="34"/>
      <c r="IN298" s="34"/>
      <c r="IO298" s="34"/>
      <c r="IP298" s="34"/>
      <c r="IQ298" s="34"/>
      <c r="IR298" s="34"/>
      <c r="IS298" s="34"/>
      <c r="IT298" s="34"/>
      <c r="IU298" s="34"/>
      <c r="IV298" s="34"/>
      <c r="IW298" s="34"/>
      <c r="IX298" s="34"/>
      <c r="IY298" s="34"/>
      <c r="IZ298" s="34"/>
      <c r="JA298" s="34"/>
      <c r="JB298" s="34"/>
      <c r="JC298" s="34"/>
      <c r="JD298" s="34"/>
      <c r="JE298" s="34"/>
      <c r="JF298" s="34"/>
      <c r="JG298" s="34"/>
      <c r="JH298" s="33" t="s">
        <v>50</v>
      </c>
    </row>
    <row r="299" spans="5:273">
      <c r="E299" s="33" t="s">
        <v>3039</v>
      </c>
      <c r="F299" s="79">
        <v>45302</v>
      </c>
      <c r="G299" s="33">
        <v>412135</v>
      </c>
      <c r="H299" s="33" t="s">
        <v>3786</v>
      </c>
      <c r="I299" s="33" t="s">
        <v>440</v>
      </c>
      <c r="J299" s="33" t="s">
        <v>394</v>
      </c>
      <c r="EW299" s="454"/>
      <c r="EX299" s="454"/>
      <c r="EY299" s="455"/>
      <c r="EZ299" s="456"/>
      <c r="FA299" s="457"/>
      <c r="FB299" s="458"/>
      <c r="FC299" s="459"/>
      <c r="FD299" s="460"/>
      <c r="FE299" s="461"/>
      <c r="FF299" s="462"/>
      <c r="FG299" s="463"/>
      <c r="FH299" s="464"/>
      <c r="FI299" s="469"/>
      <c r="FJ299" s="481"/>
      <c r="FK299" s="508"/>
      <c r="FL299" s="509"/>
      <c r="FM299" s="510"/>
      <c r="FN299" s="515"/>
      <c r="FO299" s="516"/>
      <c r="FP299" s="517"/>
      <c r="FQ299" s="518"/>
      <c r="FR299" s="519"/>
      <c r="FS299" s="520"/>
      <c r="FT299" s="521"/>
      <c r="FU299" s="522"/>
      <c r="FV299" s="524"/>
      <c r="FW299" s="525"/>
      <c r="FX299" s="526"/>
      <c r="FY299" s="527"/>
      <c r="FZ299" s="528"/>
      <c r="GA299" s="529"/>
      <c r="GB299" s="530"/>
      <c r="GC299" s="531"/>
      <c r="GD299" s="532"/>
      <c r="GE299" s="34" t="s">
        <v>394</v>
      </c>
      <c r="GF299" s="34"/>
      <c r="GG299" s="34"/>
      <c r="GH299" s="34"/>
      <c r="GI299" s="34"/>
      <c r="GJ299" s="34"/>
      <c r="GK299" s="34"/>
      <c r="GL299" s="34"/>
      <c r="GM299" s="34"/>
      <c r="GN299" s="34"/>
      <c r="GO299" s="34"/>
      <c r="GP299" s="34"/>
      <c r="GQ299" s="34"/>
      <c r="GR299" s="34"/>
      <c r="GS299" s="34"/>
      <c r="GT299" s="34"/>
      <c r="GU299" s="34"/>
      <c r="GV299" s="34"/>
      <c r="GW299" s="34"/>
      <c r="GX299" s="34"/>
      <c r="GY299" s="34"/>
      <c r="GZ299" s="34"/>
      <c r="HA299" s="34"/>
      <c r="HB299" s="34"/>
      <c r="HC299" s="34"/>
      <c r="HD299" s="34"/>
      <c r="HE299" s="34"/>
      <c r="HF299" s="34"/>
      <c r="HG299" s="34"/>
      <c r="HH299" s="34"/>
      <c r="HI299" s="34"/>
      <c r="HJ299" s="34"/>
      <c r="HK299" s="34"/>
      <c r="HL299" s="34"/>
      <c r="HM299" s="34"/>
      <c r="HN299" s="34"/>
      <c r="HO299" s="34"/>
      <c r="HP299" s="34"/>
      <c r="HQ299" s="34"/>
      <c r="HR299" s="34"/>
      <c r="HS299" s="34"/>
      <c r="HT299" s="34"/>
      <c r="HU299" s="34"/>
      <c r="HV299" s="34"/>
      <c r="HW299" s="34"/>
      <c r="HX299" s="34"/>
      <c r="HY299" s="34"/>
      <c r="HZ299" s="34"/>
      <c r="IA299" s="34"/>
      <c r="IB299" s="34"/>
      <c r="IC299" s="34"/>
      <c r="ID299" s="34"/>
      <c r="IE299" s="34"/>
      <c r="IF299" s="34"/>
      <c r="IG299" s="34"/>
      <c r="IH299" s="34"/>
      <c r="II299" s="34"/>
      <c r="IJ299" s="34"/>
      <c r="IK299" s="34"/>
      <c r="IL299" s="34"/>
      <c r="IM299" s="34"/>
      <c r="IN299" s="34"/>
      <c r="IO299" s="34"/>
      <c r="IP299" s="34"/>
      <c r="IQ299" s="34"/>
      <c r="IR299" s="34"/>
      <c r="IS299" s="34"/>
      <c r="IT299" s="34"/>
      <c r="IU299" s="34"/>
      <c r="IV299" s="34"/>
      <c r="IW299" s="34"/>
      <c r="IX299" s="34"/>
      <c r="IY299" s="34"/>
      <c r="IZ299" s="34"/>
      <c r="JA299" s="34"/>
      <c r="JB299" s="34"/>
      <c r="JC299" s="34"/>
      <c r="JD299" s="34"/>
      <c r="JE299" s="34"/>
      <c r="JF299" s="34"/>
      <c r="JG299" s="34"/>
      <c r="JH299" s="33" t="s">
        <v>50</v>
      </c>
    </row>
    <row r="300" spans="5:273">
      <c r="E300" s="33" t="s">
        <v>3039</v>
      </c>
      <c r="F300" s="79">
        <v>45302</v>
      </c>
      <c r="G300" s="33">
        <v>409798</v>
      </c>
      <c r="H300" s="33" t="s">
        <v>4150</v>
      </c>
      <c r="I300" s="33" t="s">
        <v>440</v>
      </c>
      <c r="J300" s="33" t="s">
        <v>394</v>
      </c>
      <c r="EW300" s="454"/>
      <c r="EX300" s="454"/>
      <c r="EY300" s="455"/>
      <c r="EZ300" s="456"/>
      <c r="FA300" s="457"/>
      <c r="FB300" s="458"/>
      <c r="FC300" s="459"/>
      <c r="FD300" s="460"/>
      <c r="FE300" s="461"/>
      <c r="FF300" s="462"/>
      <c r="FG300" s="463"/>
      <c r="FH300" s="464"/>
      <c r="FI300" s="469"/>
      <c r="FJ300" s="481"/>
      <c r="FK300" s="508"/>
      <c r="FL300" s="509"/>
      <c r="FM300" s="510"/>
      <c r="FN300" s="515"/>
      <c r="FO300" s="516"/>
      <c r="FP300" s="517"/>
      <c r="FQ300" s="518"/>
      <c r="FR300" s="519"/>
      <c r="FS300" s="520"/>
      <c r="FT300" s="521"/>
      <c r="FU300" s="522"/>
      <c r="FV300" s="524"/>
      <c r="FW300" s="525"/>
      <c r="FX300" s="526"/>
      <c r="FY300" s="527"/>
      <c r="FZ300" s="528"/>
      <c r="GA300" s="529"/>
      <c r="GB300" s="530"/>
      <c r="GC300" s="531"/>
      <c r="GD300" s="532"/>
      <c r="GE300" s="33" t="s">
        <v>394</v>
      </c>
      <c r="GF300" s="33"/>
      <c r="GG300" s="33" t="s">
        <v>3549</v>
      </c>
      <c r="GH300" s="33"/>
      <c r="GI300" s="33"/>
      <c r="GJ300" s="33"/>
      <c r="GK300" s="33"/>
      <c r="GL300" s="33"/>
      <c r="GM300" s="33"/>
      <c r="GN300" s="33"/>
      <c r="GO300" s="33"/>
      <c r="GP300" s="33"/>
      <c r="GQ300" s="33"/>
      <c r="GR300" s="33"/>
      <c r="GS300" s="33"/>
      <c r="GT300" s="33"/>
      <c r="GU300" s="33"/>
      <c r="GV300" s="33"/>
      <c r="GW300" s="33"/>
      <c r="GX300" s="33"/>
      <c r="GY300" s="33"/>
      <c r="GZ300" s="33"/>
      <c r="HA300" s="33"/>
      <c r="HB300" s="33"/>
      <c r="HC300" s="33"/>
      <c r="HD300" s="33"/>
      <c r="HE300" s="33"/>
      <c r="HF300" s="33"/>
      <c r="HG300" s="33"/>
      <c r="HH300" s="33"/>
      <c r="HI300" s="33"/>
      <c r="HJ300" s="33"/>
      <c r="HK300" s="33"/>
      <c r="HL300" s="33"/>
      <c r="HM300" s="33"/>
      <c r="HN300" s="33"/>
      <c r="HO300" s="33"/>
      <c r="HP300" s="33"/>
      <c r="HQ300" s="33"/>
      <c r="HR300" s="33"/>
      <c r="HS300" s="33"/>
      <c r="HT300" s="33"/>
      <c r="HU300" s="33"/>
      <c r="HV300" s="33"/>
      <c r="HW300" s="33"/>
      <c r="HX300" s="33"/>
      <c r="HY300" s="33"/>
      <c r="HZ300" s="33"/>
      <c r="IA300" s="33"/>
      <c r="IB300" s="33"/>
      <c r="IC300" s="33"/>
      <c r="ID300" s="33"/>
      <c r="IE300" s="33"/>
      <c r="IF300" s="33"/>
      <c r="IG300" s="33"/>
      <c r="IH300" s="33"/>
      <c r="II300" s="33"/>
      <c r="IJ300" s="33"/>
      <c r="IK300" s="33"/>
      <c r="IL300" s="33"/>
      <c r="IM300" s="33"/>
      <c r="IN300" s="33"/>
      <c r="IO300" s="33"/>
      <c r="IP300" s="33"/>
      <c r="IQ300" s="33"/>
      <c r="IR300" s="33"/>
      <c r="IS300" s="33"/>
      <c r="IT300" s="33"/>
      <c r="IU300" s="33"/>
      <c r="IV300" s="33"/>
      <c r="IW300" s="33"/>
      <c r="IX300" s="33"/>
      <c r="IY300" s="33"/>
      <c r="IZ300" s="33"/>
      <c r="JA300" s="33"/>
      <c r="JB300" s="33"/>
      <c r="JC300" s="33"/>
      <c r="JD300" s="33"/>
      <c r="JE300" s="33"/>
      <c r="JF300" s="33"/>
      <c r="JG300" s="33"/>
      <c r="JH300" s="33" t="s">
        <v>50</v>
      </c>
    </row>
    <row r="301" spans="5:273">
      <c r="E301" s="33" t="s">
        <v>55</v>
      </c>
      <c r="F301" s="79">
        <v>45303</v>
      </c>
      <c r="G301" s="33">
        <v>412637</v>
      </c>
      <c r="H301" s="33" t="s">
        <v>3786</v>
      </c>
      <c r="I301" s="33" t="s">
        <v>440</v>
      </c>
      <c r="J301" s="33" t="s">
        <v>394</v>
      </c>
      <c r="EW301" s="454"/>
      <c r="EX301" s="454"/>
      <c r="EY301" s="455"/>
      <c r="EZ301" s="456"/>
      <c r="FA301" s="457"/>
      <c r="FB301" s="458"/>
      <c r="FC301" s="459"/>
      <c r="FD301" s="460"/>
      <c r="FE301" s="461"/>
      <c r="FF301" s="462"/>
      <c r="FG301" s="463"/>
      <c r="FH301" s="464"/>
      <c r="FI301" s="469"/>
      <c r="FJ301" s="481"/>
      <c r="FK301" s="508"/>
      <c r="FL301" s="509"/>
      <c r="FM301" s="510"/>
      <c r="FN301" s="515"/>
      <c r="FO301" s="516"/>
      <c r="FP301" s="517"/>
      <c r="FQ301" s="518"/>
      <c r="FR301" s="519"/>
      <c r="FS301" s="520"/>
      <c r="FT301" s="521"/>
      <c r="FU301" s="522"/>
      <c r="FV301" s="524"/>
      <c r="FW301" s="525"/>
      <c r="FX301" s="526"/>
      <c r="FY301" s="527"/>
      <c r="FZ301" s="528"/>
      <c r="GA301" s="529"/>
      <c r="GB301" s="530"/>
      <c r="GC301" s="531"/>
      <c r="GD301" s="532"/>
      <c r="GE301" s="533"/>
      <c r="GF301" s="33" t="s">
        <v>1410</v>
      </c>
      <c r="GG301" s="33" t="s">
        <v>1466</v>
      </c>
      <c r="GH301" s="33" t="s">
        <v>394</v>
      </c>
      <c r="GI301" s="33" t="s">
        <v>50</v>
      </c>
      <c r="GJ301" s="33"/>
      <c r="GK301" s="33"/>
      <c r="GL301" s="33"/>
      <c r="GM301" s="33"/>
      <c r="GN301" s="33"/>
      <c r="GO301" s="33"/>
      <c r="GP301" s="33"/>
      <c r="GQ301" s="33"/>
      <c r="GR301" s="33"/>
      <c r="GS301" s="33"/>
      <c r="GT301" s="33"/>
      <c r="GU301" s="33"/>
      <c r="GV301" s="33"/>
      <c r="GW301" s="33"/>
      <c r="GX301" s="33"/>
      <c r="GY301" s="33"/>
      <c r="GZ301" s="33"/>
      <c r="HA301" s="33"/>
      <c r="HB301" s="33"/>
      <c r="HC301" s="33"/>
      <c r="HD301" s="33"/>
      <c r="HE301" s="33"/>
      <c r="HF301" s="33"/>
      <c r="HG301" s="33"/>
      <c r="HH301" s="33"/>
      <c r="HI301" s="33"/>
      <c r="HJ301" s="33"/>
      <c r="HK301" s="33"/>
      <c r="HL301" s="33"/>
      <c r="HM301" s="33"/>
      <c r="HN301" s="33"/>
      <c r="HO301" s="33"/>
      <c r="HP301" s="33"/>
      <c r="HQ301" s="33"/>
      <c r="HR301" s="33"/>
      <c r="HS301" s="33"/>
      <c r="HT301" s="33"/>
      <c r="HU301" s="33"/>
      <c r="HV301" s="33"/>
      <c r="HW301" s="33"/>
      <c r="HX301" s="33"/>
      <c r="HY301" s="33"/>
      <c r="HZ301" s="33"/>
      <c r="IA301" s="33"/>
      <c r="IB301" s="33"/>
      <c r="IC301" s="33"/>
      <c r="ID301" s="33"/>
      <c r="IE301" s="33"/>
      <c r="IF301" s="33"/>
      <c r="IG301" s="33"/>
      <c r="IH301" s="33"/>
      <c r="II301" s="33"/>
      <c r="IJ301" s="33"/>
      <c r="IK301" s="33"/>
      <c r="IL301" s="33"/>
      <c r="IM301" s="33"/>
      <c r="IN301" s="33"/>
      <c r="IO301" s="33"/>
      <c r="IP301" s="33"/>
      <c r="IQ301" s="33"/>
      <c r="IR301" s="33"/>
      <c r="IS301" s="33"/>
      <c r="IT301" s="33"/>
      <c r="IU301" s="33"/>
      <c r="IV301" s="33"/>
      <c r="IW301" s="33"/>
      <c r="IX301" s="33"/>
      <c r="IY301" s="33"/>
      <c r="IZ301" s="33"/>
      <c r="JA301" s="33"/>
      <c r="JB301" s="33"/>
      <c r="JC301" s="33"/>
      <c r="JD301" s="33"/>
      <c r="JE301" s="33"/>
      <c r="JF301" s="33"/>
      <c r="JG301" s="33"/>
      <c r="JH301" s="33" t="s">
        <v>50</v>
      </c>
    </row>
    <row r="302" spans="5:273">
      <c r="E302" s="33" t="s">
        <v>55</v>
      </c>
      <c r="F302" s="79">
        <v>45307</v>
      </c>
      <c r="G302" s="33">
        <v>413670</v>
      </c>
      <c r="H302" s="33" t="s">
        <v>4153</v>
      </c>
      <c r="I302" s="33" t="s">
        <v>440</v>
      </c>
      <c r="J302" s="33" t="s">
        <v>394</v>
      </c>
      <c r="EW302" s="454"/>
      <c r="EX302" s="454"/>
      <c r="EY302" s="455"/>
      <c r="EZ302" s="456"/>
      <c r="FA302" s="457"/>
      <c r="FB302" s="458"/>
      <c r="FC302" s="459"/>
      <c r="FD302" s="460"/>
      <c r="FE302" s="461"/>
      <c r="FF302" s="462"/>
      <c r="FG302" s="463"/>
      <c r="FH302" s="464"/>
      <c r="FI302" s="469"/>
      <c r="FJ302" s="481"/>
      <c r="FK302" s="508"/>
      <c r="FL302" s="509"/>
      <c r="FM302" s="510"/>
      <c r="FN302" s="515"/>
      <c r="FO302" s="516"/>
      <c r="FP302" s="517"/>
      <c r="FQ302" s="518"/>
      <c r="FR302" s="519"/>
      <c r="FS302" s="520"/>
      <c r="FT302" s="521"/>
      <c r="FU302" s="522"/>
      <c r="FV302" s="524"/>
      <c r="FW302" s="525"/>
      <c r="FX302" s="526"/>
      <c r="FY302" s="527"/>
      <c r="FZ302" s="528"/>
      <c r="GA302" s="529"/>
      <c r="GB302" s="530"/>
      <c r="GC302" s="531"/>
      <c r="GD302" s="532"/>
      <c r="GE302" s="533"/>
      <c r="GF302" s="534"/>
      <c r="GG302" s="535"/>
      <c r="GH302" s="33" t="s">
        <v>394</v>
      </c>
      <c r="GI302" s="33"/>
      <c r="GJ302" s="33"/>
      <c r="GK302" s="33"/>
      <c r="GL302" s="33"/>
      <c r="GM302" s="33"/>
      <c r="GN302" s="33"/>
      <c r="GO302" s="33"/>
      <c r="GP302" s="33"/>
      <c r="GQ302" s="33"/>
      <c r="GR302" s="33"/>
      <c r="GS302" s="33"/>
      <c r="GT302" s="33"/>
      <c r="GU302" s="33"/>
      <c r="GV302" s="33"/>
      <c r="GW302" s="33"/>
      <c r="GX302" s="33"/>
      <c r="GY302" s="33"/>
      <c r="GZ302" s="33"/>
      <c r="HA302" s="33"/>
      <c r="HB302" s="33"/>
      <c r="HC302" s="33"/>
      <c r="HD302" s="33"/>
      <c r="HE302" s="33"/>
      <c r="HF302" s="33"/>
      <c r="HG302" s="33"/>
      <c r="HH302" s="33"/>
      <c r="HI302" s="33"/>
      <c r="HJ302" s="33"/>
      <c r="HK302" s="33"/>
      <c r="HL302" s="33"/>
      <c r="HM302" s="33"/>
      <c r="HN302" s="33"/>
      <c r="HO302" s="33"/>
      <c r="HP302" s="33"/>
      <c r="HQ302" s="33"/>
      <c r="HR302" s="33"/>
      <c r="HS302" s="33"/>
      <c r="HT302" s="33"/>
      <c r="HU302" s="33"/>
      <c r="HV302" s="33"/>
      <c r="HW302" s="33"/>
      <c r="HX302" s="33"/>
      <c r="HY302" s="33"/>
      <c r="HZ302" s="33"/>
      <c r="IA302" s="33"/>
      <c r="IB302" s="33"/>
      <c r="IC302" s="33"/>
      <c r="ID302" s="33"/>
      <c r="IE302" s="33"/>
      <c r="IF302" s="33"/>
      <c r="IG302" s="33"/>
      <c r="IH302" s="33"/>
      <c r="II302" s="33"/>
      <c r="IJ302" s="33"/>
      <c r="IK302" s="33"/>
      <c r="IL302" s="33"/>
      <c r="IM302" s="33"/>
      <c r="IN302" s="33"/>
      <c r="IO302" s="33"/>
      <c r="IP302" s="33"/>
      <c r="IQ302" s="33"/>
      <c r="IR302" s="33"/>
      <c r="IS302" s="33"/>
      <c r="IT302" s="33"/>
      <c r="IU302" s="33"/>
      <c r="IV302" s="33"/>
      <c r="IW302" s="33"/>
      <c r="IX302" s="33"/>
      <c r="IY302" s="33"/>
      <c r="IZ302" s="33"/>
      <c r="JA302" s="33"/>
      <c r="JB302" s="33"/>
      <c r="JC302" s="33"/>
      <c r="JD302" s="33"/>
      <c r="JE302" s="33"/>
      <c r="JF302" s="33"/>
      <c r="JG302" s="33"/>
      <c r="JH302" s="33" t="s">
        <v>50</v>
      </c>
    </row>
    <row r="303" spans="5:273">
      <c r="E303" s="33" t="s">
        <v>245</v>
      </c>
      <c r="F303" s="79">
        <v>45307</v>
      </c>
      <c r="G303" s="33">
        <v>413218</v>
      </c>
      <c r="H303" s="33" t="s">
        <v>2508</v>
      </c>
      <c r="I303" s="33" t="s">
        <v>1898</v>
      </c>
      <c r="J303" s="33" t="s">
        <v>394</v>
      </c>
      <c r="EW303" s="454"/>
      <c r="EX303" s="454"/>
      <c r="EY303" s="455"/>
      <c r="EZ303" s="456"/>
      <c r="FA303" s="457"/>
      <c r="FB303" s="458"/>
      <c r="FC303" s="459"/>
      <c r="FD303" s="460"/>
      <c r="FE303" s="461"/>
      <c r="FF303" s="462"/>
      <c r="FG303" s="463"/>
      <c r="FH303" s="464"/>
      <c r="FI303" s="469"/>
      <c r="FJ303" s="481"/>
      <c r="FK303" s="508"/>
      <c r="FL303" s="509"/>
      <c r="FM303" s="510"/>
      <c r="FN303" s="515"/>
      <c r="FO303" s="516"/>
      <c r="FP303" s="517"/>
      <c r="FQ303" s="518"/>
      <c r="FR303" s="519"/>
      <c r="FS303" s="520"/>
      <c r="FT303" s="521"/>
      <c r="FU303" s="522"/>
      <c r="FV303" s="524"/>
      <c r="FW303" s="525"/>
      <c r="FX303" s="526"/>
      <c r="FY303" s="527"/>
      <c r="FZ303" s="528"/>
      <c r="GA303" s="529"/>
      <c r="GB303" s="530"/>
      <c r="GC303" s="531"/>
      <c r="GD303" s="532"/>
      <c r="GE303" s="533"/>
      <c r="GF303" s="534"/>
      <c r="GG303" s="535"/>
      <c r="GH303" s="33" t="s">
        <v>394</v>
      </c>
      <c r="GI303" s="33"/>
      <c r="GJ303" s="33"/>
      <c r="GK303" s="33"/>
      <c r="GL303" s="33"/>
      <c r="GM303" s="33"/>
      <c r="GN303" s="33"/>
      <c r="GO303" s="33"/>
      <c r="GP303" s="33"/>
      <c r="GQ303" s="33"/>
      <c r="GR303" s="33"/>
      <c r="GS303" s="33"/>
      <c r="GT303" s="33"/>
      <c r="GU303" s="33"/>
      <c r="GV303" s="33"/>
      <c r="GW303" s="33"/>
      <c r="GX303" s="33"/>
      <c r="GY303" s="33"/>
      <c r="GZ303" s="33"/>
      <c r="HA303" s="33"/>
      <c r="HB303" s="33"/>
      <c r="HC303" s="33"/>
      <c r="HD303" s="33"/>
      <c r="HE303" s="33"/>
      <c r="HF303" s="33"/>
      <c r="HG303" s="33"/>
      <c r="HH303" s="33"/>
      <c r="HI303" s="33"/>
      <c r="HJ303" s="33"/>
      <c r="HK303" s="33"/>
      <c r="HL303" s="33"/>
      <c r="HM303" s="33"/>
      <c r="HN303" s="33"/>
      <c r="HO303" s="33"/>
      <c r="HP303" s="33"/>
      <c r="HQ303" s="33"/>
      <c r="HR303" s="33"/>
      <c r="HS303" s="33"/>
      <c r="HT303" s="33"/>
      <c r="HU303" s="33"/>
      <c r="HV303" s="33"/>
      <c r="HW303" s="33"/>
      <c r="HX303" s="33"/>
      <c r="HY303" s="33"/>
      <c r="HZ303" s="33"/>
      <c r="IA303" s="33"/>
      <c r="IB303" s="33"/>
      <c r="IC303" s="33"/>
      <c r="ID303" s="33"/>
      <c r="IE303" s="33"/>
      <c r="IF303" s="33"/>
      <c r="IG303" s="33"/>
      <c r="IH303" s="33"/>
      <c r="II303" s="33"/>
      <c r="IJ303" s="33"/>
      <c r="IK303" s="33"/>
      <c r="IL303" s="33"/>
      <c r="IM303" s="33"/>
      <c r="IN303" s="33"/>
      <c r="IO303" s="33"/>
      <c r="IP303" s="33"/>
      <c r="IQ303" s="33"/>
      <c r="IR303" s="33"/>
      <c r="IS303" s="33"/>
      <c r="IT303" s="33"/>
      <c r="IU303" s="33"/>
      <c r="IV303" s="33"/>
      <c r="IW303" s="33"/>
      <c r="IX303" s="33"/>
      <c r="IY303" s="33"/>
      <c r="IZ303" s="33"/>
      <c r="JA303" s="33"/>
      <c r="JB303" s="33"/>
      <c r="JC303" s="33"/>
      <c r="JD303" s="33"/>
      <c r="JE303" s="33"/>
      <c r="JF303" s="33"/>
      <c r="JG303" s="33"/>
      <c r="JH303" s="33" t="s">
        <v>50</v>
      </c>
    </row>
    <row r="304" spans="5:273" ht="45">
      <c r="E304" s="33" t="s">
        <v>55</v>
      </c>
      <c r="F304" s="79">
        <v>45301</v>
      </c>
      <c r="G304" s="33">
        <v>411971</v>
      </c>
      <c r="H304" s="33" t="s">
        <v>4121</v>
      </c>
      <c r="I304" s="33" t="s">
        <v>440</v>
      </c>
      <c r="J304" s="33" t="s">
        <v>394</v>
      </c>
      <c r="EW304" s="454"/>
      <c r="EX304" s="454"/>
      <c r="EY304" s="455"/>
      <c r="EZ304" s="456"/>
      <c r="FA304" s="457"/>
      <c r="FB304" s="458"/>
      <c r="FC304" s="459"/>
      <c r="FD304" s="460"/>
      <c r="FE304" s="461"/>
      <c r="FF304" s="462"/>
      <c r="FG304" s="463"/>
      <c r="FH304" s="464"/>
      <c r="FI304" s="469"/>
      <c r="FJ304" s="481"/>
      <c r="FK304" s="508"/>
      <c r="FL304" s="509"/>
      <c r="FM304" s="510"/>
      <c r="FN304" s="515"/>
      <c r="FO304" s="516"/>
      <c r="FP304" s="517"/>
      <c r="FQ304" s="518"/>
      <c r="FR304" s="519"/>
      <c r="FS304" s="520"/>
      <c r="FT304" s="521"/>
      <c r="FU304" s="522"/>
      <c r="FV304" s="524"/>
      <c r="FW304" s="525"/>
      <c r="FX304" s="526"/>
      <c r="FY304" s="527"/>
      <c r="FZ304" s="528"/>
      <c r="GA304" s="529"/>
      <c r="GB304" s="530"/>
      <c r="GC304" s="531"/>
      <c r="GD304" s="532"/>
      <c r="GE304" s="533"/>
      <c r="GF304" s="534"/>
      <c r="GG304" s="535"/>
      <c r="GH304" s="536"/>
      <c r="GI304" s="34" t="s">
        <v>4158</v>
      </c>
      <c r="GJ304" s="34"/>
      <c r="GK304" s="34"/>
      <c r="GL304" s="34"/>
      <c r="GM304" s="34"/>
      <c r="GN304" s="34"/>
      <c r="GO304" s="34"/>
      <c r="GP304" s="34"/>
      <c r="GQ304" s="34"/>
      <c r="GR304" s="34"/>
      <c r="GS304" s="34"/>
      <c r="GT304" s="34"/>
      <c r="GU304" s="34"/>
      <c r="GV304" s="34"/>
      <c r="GW304" s="34"/>
      <c r="GX304" s="34"/>
      <c r="GY304" s="34"/>
      <c r="GZ304" s="34"/>
      <c r="HA304" s="34"/>
      <c r="HB304" s="34"/>
      <c r="HC304" s="34"/>
      <c r="HD304" s="34"/>
      <c r="HE304" s="34"/>
      <c r="HF304" s="34"/>
      <c r="HG304" s="34"/>
      <c r="HH304" s="34"/>
      <c r="HI304" s="34"/>
      <c r="HJ304" s="34"/>
      <c r="HK304" s="34"/>
      <c r="HL304" s="34"/>
      <c r="HM304" s="34"/>
      <c r="HN304" s="34"/>
      <c r="HO304" s="34"/>
      <c r="HP304" s="34"/>
      <c r="HQ304" s="34"/>
      <c r="HR304" s="34"/>
      <c r="HS304" s="34"/>
      <c r="HT304" s="34"/>
      <c r="HU304" s="34"/>
      <c r="HV304" s="34"/>
      <c r="HW304" s="34"/>
      <c r="HX304" s="34"/>
      <c r="HY304" s="34"/>
      <c r="HZ304" s="34"/>
      <c r="IA304" s="34"/>
      <c r="IB304" s="34"/>
      <c r="IC304" s="34"/>
      <c r="ID304" s="34"/>
      <c r="IE304" s="34"/>
      <c r="IF304" s="34"/>
      <c r="IG304" s="34"/>
      <c r="IH304" s="34"/>
      <c r="II304" s="34"/>
      <c r="IJ304" s="34"/>
      <c r="IK304" s="34"/>
      <c r="IL304" s="34"/>
      <c r="IM304" s="34"/>
      <c r="IN304" s="34"/>
      <c r="IO304" s="34"/>
      <c r="IP304" s="34"/>
      <c r="IQ304" s="34"/>
      <c r="IR304" s="34"/>
      <c r="IS304" s="34"/>
      <c r="IT304" s="34"/>
      <c r="IU304" s="34"/>
      <c r="IV304" s="34"/>
      <c r="IW304" s="34"/>
      <c r="IX304" s="34"/>
      <c r="IY304" s="34"/>
      <c r="IZ304" s="34"/>
      <c r="JA304" s="34"/>
      <c r="JB304" s="34"/>
      <c r="JC304" s="34"/>
      <c r="JD304" s="34"/>
      <c r="JE304" s="34"/>
      <c r="JF304" s="34"/>
      <c r="JG304" s="34"/>
      <c r="JH304" s="33" t="s">
        <v>50</v>
      </c>
    </row>
    <row r="305" spans="5:271">
      <c r="E305" s="33" t="s">
        <v>55</v>
      </c>
      <c r="F305" s="79">
        <v>45308</v>
      </c>
      <c r="G305" s="33">
        <v>414265</v>
      </c>
      <c r="H305" s="33" t="s">
        <v>4121</v>
      </c>
      <c r="I305" s="33" t="s">
        <v>440</v>
      </c>
      <c r="J305" s="33" t="s">
        <v>394</v>
      </c>
      <c r="EW305" s="454"/>
      <c r="EX305" s="454"/>
      <c r="EY305" s="455"/>
      <c r="EZ305" s="456"/>
      <c r="FA305" s="457"/>
      <c r="FB305" s="458"/>
      <c r="FC305" s="459"/>
      <c r="FD305" s="460"/>
      <c r="FE305" s="461"/>
      <c r="FF305" s="462"/>
      <c r="FG305" s="463"/>
      <c r="FH305" s="464"/>
      <c r="FI305" s="469"/>
      <c r="FJ305" s="481"/>
      <c r="FK305" s="508"/>
      <c r="FL305" s="509"/>
      <c r="FM305" s="510"/>
      <c r="FN305" s="515"/>
      <c r="FO305" s="516"/>
      <c r="FP305" s="517"/>
      <c r="FQ305" s="518"/>
      <c r="FR305" s="519"/>
      <c r="FS305" s="520"/>
      <c r="FT305" s="521"/>
      <c r="FU305" s="522"/>
      <c r="FV305" s="524"/>
      <c r="FW305" s="525"/>
      <c r="FX305" s="526"/>
      <c r="FY305" s="527"/>
      <c r="FZ305" s="528"/>
      <c r="GA305" s="529"/>
      <c r="GB305" s="530"/>
      <c r="GC305" s="531"/>
      <c r="GD305" s="532"/>
      <c r="GE305" s="533"/>
      <c r="GF305" s="534"/>
      <c r="GG305" s="535"/>
      <c r="GH305" s="536"/>
      <c r="GI305" s="31" t="s">
        <v>1410</v>
      </c>
      <c r="GJ305" s="33" t="s">
        <v>1447</v>
      </c>
      <c r="GK305" s="33" t="s">
        <v>50</v>
      </c>
      <c r="GL305" s="33"/>
      <c r="GM305" s="33"/>
      <c r="GN305" s="33"/>
      <c r="GO305" s="33"/>
      <c r="GP305" s="33"/>
      <c r="GQ305" s="33"/>
      <c r="GR305" s="33"/>
      <c r="GS305" s="33"/>
      <c r="GT305" s="33"/>
      <c r="GU305" s="33"/>
      <c r="GV305" s="33"/>
      <c r="GW305" s="33"/>
      <c r="GX305" s="33"/>
      <c r="GY305" s="33"/>
      <c r="GZ305" s="33"/>
      <c r="HA305" s="33"/>
      <c r="HB305" s="33"/>
      <c r="HC305" s="33"/>
      <c r="HD305" s="33"/>
      <c r="HE305" s="33"/>
      <c r="HF305" s="33"/>
      <c r="HG305" s="33"/>
      <c r="HH305" s="33"/>
      <c r="HI305" s="33"/>
      <c r="HJ305" s="33"/>
      <c r="HK305" s="33"/>
      <c r="HL305" s="33"/>
      <c r="HM305" s="33"/>
      <c r="HN305" s="33"/>
      <c r="HO305" s="33"/>
      <c r="HP305" s="33"/>
      <c r="HQ305" s="33"/>
      <c r="HR305" s="33"/>
      <c r="HS305" s="33"/>
      <c r="HT305" s="33"/>
      <c r="HU305" s="33"/>
      <c r="HV305" s="33"/>
      <c r="HW305" s="33"/>
      <c r="HX305" s="33"/>
      <c r="HY305" s="33"/>
      <c r="HZ305" s="33"/>
      <c r="IA305" s="33"/>
      <c r="IB305" s="33"/>
      <c r="IC305" s="33"/>
      <c r="ID305" s="33"/>
      <c r="IE305" s="33"/>
      <c r="IF305" s="33"/>
      <c r="IG305" s="33"/>
      <c r="IH305" s="33"/>
      <c r="II305" s="33"/>
      <c r="IJ305" s="33"/>
      <c r="IK305" s="33"/>
      <c r="IL305" s="33"/>
      <c r="IM305" s="33"/>
      <c r="IN305" s="33"/>
      <c r="IO305" s="33"/>
      <c r="IP305" s="33"/>
      <c r="IQ305" s="33"/>
      <c r="IR305" s="33"/>
      <c r="IS305" s="33"/>
      <c r="IT305" s="33"/>
      <c r="IU305" s="33"/>
      <c r="IV305" s="33"/>
      <c r="IW305" s="33"/>
      <c r="IX305" s="33"/>
      <c r="IY305" s="33"/>
      <c r="IZ305" s="33"/>
      <c r="JA305" s="33"/>
      <c r="JB305" s="33"/>
      <c r="JC305" s="33"/>
      <c r="JD305" s="33"/>
      <c r="JE305" s="33"/>
      <c r="JF305" s="33"/>
      <c r="JG305" s="33"/>
      <c r="JH305" s="33" t="s">
        <v>50</v>
      </c>
    </row>
    <row r="306" spans="5:271">
      <c r="E306" s="33" t="s">
        <v>55</v>
      </c>
      <c r="F306" s="79">
        <v>45309</v>
      </c>
      <c r="G306" s="33">
        <v>414205</v>
      </c>
      <c r="H306" s="33" t="s">
        <v>3851</v>
      </c>
      <c r="I306" s="33" t="s">
        <v>232</v>
      </c>
      <c r="J306" s="33" t="s">
        <v>394</v>
      </c>
      <c r="EW306" s="454"/>
      <c r="EX306" s="454"/>
      <c r="EY306" s="455"/>
      <c r="EZ306" s="456"/>
      <c r="FA306" s="457"/>
      <c r="FB306" s="458"/>
      <c r="FC306" s="459"/>
      <c r="FD306" s="460"/>
      <c r="FE306" s="461"/>
      <c r="FF306" s="462"/>
      <c r="FG306" s="463"/>
      <c r="FH306" s="464"/>
      <c r="FI306" s="469"/>
      <c r="FJ306" s="481"/>
      <c r="FK306" s="508"/>
      <c r="FL306" s="509"/>
      <c r="FM306" s="510"/>
      <c r="FN306" s="515"/>
      <c r="FO306" s="516"/>
      <c r="FP306" s="517"/>
      <c r="FQ306" s="518"/>
      <c r="FR306" s="519"/>
      <c r="FS306" s="520"/>
      <c r="FT306" s="521"/>
      <c r="FU306" s="522"/>
      <c r="FV306" s="524"/>
      <c r="FW306" s="525"/>
      <c r="FX306" s="526"/>
      <c r="FY306" s="527"/>
      <c r="FZ306" s="528"/>
      <c r="GA306" s="529"/>
      <c r="GB306" s="530"/>
      <c r="GC306" s="531"/>
      <c r="GD306" s="532"/>
      <c r="GE306" s="533"/>
      <c r="GF306" s="534"/>
      <c r="GG306" s="535"/>
      <c r="GH306" s="536"/>
      <c r="GI306" s="537"/>
      <c r="GJ306" s="33" t="s">
        <v>4159</v>
      </c>
      <c r="GK306" s="33"/>
      <c r="GL306" s="33"/>
      <c r="GM306" s="33"/>
      <c r="GN306" s="33"/>
      <c r="GO306" s="33"/>
      <c r="GP306" s="33"/>
      <c r="GQ306" s="33"/>
      <c r="GR306" s="33"/>
      <c r="GS306" s="33"/>
      <c r="GT306" s="33"/>
      <c r="GU306" s="33"/>
      <c r="GV306" s="33"/>
      <c r="GW306" s="33"/>
      <c r="GX306" s="33"/>
      <c r="GY306" s="33"/>
      <c r="GZ306" s="33"/>
      <c r="HA306" s="33"/>
      <c r="HB306" s="33"/>
      <c r="HC306" s="33"/>
      <c r="HD306" s="33"/>
      <c r="HE306" s="33"/>
      <c r="HF306" s="33"/>
      <c r="HG306" s="33"/>
      <c r="HH306" s="33"/>
      <c r="HI306" s="33"/>
      <c r="HJ306" s="33"/>
      <c r="HK306" s="33"/>
      <c r="HL306" s="33"/>
      <c r="HM306" s="33"/>
      <c r="HN306" s="33"/>
      <c r="HO306" s="33"/>
      <c r="HP306" s="33"/>
      <c r="HQ306" s="33"/>
      <c r="HR306" s="33"/>
      <c r="HS306" s="33"/>
      <c r="HT306" s="33"/>
      <c r="HU306" s="33"/>
      <c r="HV306" s="33"/>
      <c r="HW306" s="33"/>
      <c r="HX306" s="33"/>
      <c r="HY306" s="33"/>
      <c r="HZ306" s="33"/>
      <c r="IA306" s="33"/>
      <c r="IB306" s="33"/>
      <c r="IC306" s="33"/>
      <c r="ID306" s="33"/>
      <c r="IE306" s="33"/>
      <c r="IF306" s="33"/>
      <c r="IG306" s="33"/>
      <c r="IH306" s="33"/>
      <c r="II306" s="33"/>
      <c r="IJ306" s="33"/>
      <c r="IK306" s="33"/>
      <c r="IL306" s="33"/>
      <c r="IM306" s="33"/>
      <c r="IN306" s="33"/>
      <c r="IO306" s="33"/>
      <c r="IP306" s="33"/>
      <c r="IQ306" s="33"/>
      <c r="IR306" s="33"/>
      <c r="IS306" s="33"/>
      <c r="IT306" s="33"/>
      <c r="IU306" s="33"/>
      <c r="IV306" s="33"/>
      <c r="IW306" s="33"/>
      <c r="IX306" s="33"/>
      <c r="IY306" s="33"/>
      <c r="IZ306" s="33"/>
      <c r="JA306" s="33"/>
      <c r="JB306" s="33"/>
      <c r="JC306" s="33"/>
      <c r="JD306" s="33"/>
      <c r="JE306" s="33"/>
      <c r="JF306" s="33"/>
      <c r="JG306" s="33"/>
      <c r="JH306" s="33" t="s">
        <v>50</v>
      </c>
    </row>
    <row r="307" spans="5:271">
      <c r="E307" s="33" t="s">
        <v>55</v>
      </c>
      <c r="F307" s="79">
        <v>45314</v>
      </c>
      <c r="G307" s="33">
        <v>416361</v>
      </c>
      <c r="H307" s="33" t="s">
        <v>4092</v>
      </c>
      <c r="I307" s="33" t="s">
        <v>440</v>
      </c>
      <c r="J307" s="33" t="s">
        <v>394</v>
      </c>
      <c r="EW307" s="454"/>
      <c r="EX307" s="454"/>
      <c r="EY307" s="455"/>
      <c r="EZ307" s="456"/>
      <c r="FA307" s="457"/>
      <c r="FB307" s="458"/>
      <c r="FC307" s="459"/>
      <c r="FD307" s="460"/>
      <c r="FE307" s="461"/>
      <c r="FF307" s="462"/>
      <c r="FG307" s="463"/>
      <c r="FH307" s="464"/>
      <c r="FI307" s="469"/>
      <c r="FJ307" s="481"/>
      <c r="FK307" s="508"/>
      <c r="FL307" s="509"/>
      <c r="FM307" s="510"/>
      <c r="FN307" s="515"/>
      <c r="FO307" s="516"/>
      <c r="FP307" s="517"/>
      <c r="FQ307" s="518"/>
      <c r="FR307" s="519"/>
      <c r="FS307" s="520"/>
      <c r="FT307" s="521"/>
      <c r="FU307" s="522"/>
      <c r="FV307" s="524"/>
      <c r="FW307" s="525"/>
      <c r="FX307" s="526"/>
      <c r="FY307" s="527"/>
      <c r="FZ307" s="528"/>
      <c r="GA307" s="529"/>
      <c r="GB307" s="530"/>
      <c r="GC307" s="531"/>
      <c r="GD307" s="532"/>
      <c r="GE307" s="533"/>
      <c r="GF307" s="534"/>
      <c r="GG307" s="535"/>
      <c r="GH307" s="536"/>
      <c r="GI307" s="537"/>
      <c r="GJ307" s="540"/>
      <c r="GK307" s="541"/>
      <c r="GL307" s="33" t="s">
        <v>1410</v>
      </c>
      <c r="GM307" s="33" t="s">
        <v>1466</v>
      </c>
      <c r="GN307" s="33"/>
      <c r="GO307" s="33"/>
      <c r="GP307" s="33"/>
      <c r="GQ307" s="33"/>
      <c r="GR307" s="33"/>
      <c r="GS307" s="33"/>
      <c r="GT307" s="33"/>
      <c r="GU307" s="33"/>
      <c r="GV307" s="33"/>
      <c r="GW307" s="33"/>
      <c r="GX307" s="33"/>
      <c r="GY307" s="33"/>
      <c r="GZ307" s="33"/>
      <c r="HA307" s="33"/>
      <c r="HB307" s="33"/>
      <c r="HC307" s="33"/>
      <c r="HD307" s="33"/>
      <c r="HE307" s="33"/>
      <c r="HF307" s="33"/>
      <c r="HG307" s="33"/>
      <c r="HH307" s="33"/>
      <c r="HI307" s="33"/>
      <c r="HJ307" s="33"/>
      <c r="HK307" s="33"/>
      <c r="HL307" s="33"/>
      <c r="HM307" s="33"/>
      <c r="HN307" s="33"/>
      <c r="HO307" s="33"/>
      <c r="HP307" s="33"/>
      <c r="HQ307" s="33"/>
      <c r="HR307" s="33"/>
      <c r="HS307" s="33"/>
      <c r="HT307" s="33"/>
      <c r="HU307" s="33"/>
      <c r="HV307" s="33"/>
      <c r="HW307" s="33"/>
      <c r="HX307" s="33"/>
      <c r="HY307" s="33"/>
      <c r="HZ307" s="33"/>
      <c r="IA307" s="33"/>
      <c r="IB307" s="33"/>
      <c r="IC307" s="33"/>
      <c r="ID307" s="33"/>
      <c r="IE307" s="33"/>
      <c r="IF307" s="33"/>
      <c r="IG307" s="33"/>
      <c r="IH307" s="33"/>
      <c r="II307" s="33"/>
      <c r="IJ307" s="33"/>
      <c r="IK307" s="33"/>
      <c r="IL307" s="33"/>
      <c r="IM307" s="33"/>
      <c r="IN307" s="33"/>
      <c r="IO307" s="33"/>
      <c r="IP307" s="33"/>
      <c r="IQ307" s="33"/>
      <c r="IR307" s="33"/>
      <c r="IS307" s="33"/>
      <c r="IT307" s="33"/>
      <c r="IU307" s="33"/>
      <c r="IV307" s="33"/>
      <c r="IW307" s="33"/>
      <c r="IX307" s="33"/>
      <c r="IY307" s="33"/>
      <c r="IZ307" s="33"/>
      <c r="JA307" s="33"/>
      <c r="JB307" s="33"/>
      <c r="JC307" s="33"/>
      <c r="JD307" s="33"/>
      <c r="JE307" s="33"/>
      <c r="JF307" s="33"/>
      <c r="JG307" s="33"/>
      <c r="JH307" s="33" t="s">
        <v>50</v>
      </c>
    </row>
    <row r="308" spans="5:271">
      <c r="E308" s="33" t="s">
        <v>3039</v>
      </c>
      <c r="F308" s="79">
        <v>45316</v>
      </c>
      <c r="G308" s="33">
        <v>416822</v>
      </c>
      <c r="H308" s="33" t="s">
        <v>3786</v>
      </c>
      <c r="I308" s="33" t="s">
        <v>4166</v>
      </c>
      <c r="J308" s="33" t="s">
        <v>394</v>
      </c>
      <c r="EW308" s="454"/>
      <c r="EX308" s="454"/>
      <c r="EY308" s="455"/>
      <c r="EZ308" s="456"/>
      <c r="FA308" s="457"/>
      <c r="FB308" s="458"/>
      <c r="FC308" s="459"/>
      <c r="FD308" s="460"/>
      <c r="FE308" s="461"/>
      <c r="FF308" s="462"/>
      <c r="FG308" s="463"/>
      <c r="FH308" s="464"/>
      <c r="FI308" s="469"/>
      <c r="FJ308" s="481"/>
      <c r="FK308" s="508"/>
      <c r="FL308" s="509"/>
      <c r="FM308" s="510"/>
      <c r="FN308" s="515"/>
      <c r="FO308" s="516"/>
      <c r="FP308" s="517"/>
      <c r="FQ308" s="518"/>
      <c r="FR308" s="519"/>
      <c r="FS308" s="520"/>
      <c r="FT308" s="521"/>
      <c r="FU308" s="522"/>
      <c r="FV308" s="524"/>
      <c r="FW308" s="525"/>
      <c r="FX308" s="526"/>
      <c r="FY308" s="527"/>
      <c r="FZ308" s="528"/>
      <c r="GA308" s="529"/>
      <c r="GB308" s="530"/>
      <c r="GC308" s="531"/>
      <c r="GD308" s="532"/>
      <c r="GE308" s="533"/>
      <c r="GF308" s="534"/>
      <c r="GG308" s="535"/>
      <c r="GH308" s="536"/>
      <c r="GI308" s="537"/>
      <c r="GJ308" s="540"/>
      <c r="GK308" s="541"/>
      <c r="GL308" s="542"/>
      <c r="GM308" s="543"/>
      <c r="GN308" s="33" t="s">
        <v>4167</v>
      </c>
      <c r="GO308" s="33"/>
      <c r="GP308" s="33"/>
      <c r="GQ308" s="33"/>
      <c r="GR308" s="33"/>
      <c r="GS308" s="33"/>
      <c r="GT308" s="33"/>
      <c r="GU308" s="33"/>
      <c r="GV308" s="33"/>
      <c r="GW308" s="33"/>
      <c r="GX308" s="33"/>
      <c r="GY308" s="33"/>
      <c r="GZ308" s="33"/>
      <c r="HA308" s="33"/>
      <c r="HB308" s="33"/>
      <c r="HC308" s="33"/>
      <c r="HD308" s="33"/>
      <c r="HE308" s="33"/>
      <c r="HF308" s="33"/>
      <c r="HG308" s="33"/>
      <c r="HH308" s="33"/>
      <c r="HI308" s="33"/>
      <c r="HJ308" s="33"/>
      <c r="HK308" s="33"/>
      <c r="HL308" s="33"/>
      <c r="HM308" s="33"/>
      <c r="HN308" s="33"/>
      <c r="HO308" s="33"/>
      <c r="HP308" s="33"/>
      <c r="HQ308" s="33"/>
      <c r="HR308" s="33"/>
      <c r="HS308" s="33"/>
      <c r="HT308" s="33"/>
      <c r="HU308" s="33"/>
      <c r="HV308" s="33"/>
      <c r="HW308" s="33"/>
      <c r="HX308" s="33"/>
      <c r="HY308" s="33"/>
      <c r="HZ308" s="33"/>
      <c r="IA308" s="33"/>
      <c r="IB308" s="33"/>
      <c r="IC308" s="33"/>
      <c r="ID308" s="33"/>
      <c r="IE308" s="33"/>
      <c r="IF308" s="33"/>
      <c r="IG308" s="33"/>
      <c r="IH308" s="33"/>
      <c r="II308" s="33"/>
      <c r="IJ308" s="33"/>
      <c r="IK308" s="33"/>
      <c r="IL308" s="33"/>
      <c r="IM308" s="33"/>
      <c r="IN308" s="33"/>
      <c r="IO308" s="33"/>
      <c r="IP308" s="33"/>
      <c r="IQ308" s="33"/>
      <c r="IR308" s="33"/>
      <c r="IS308" s="33"/>
      <c r="IT308" s="33"/>
      <c r="IU308" s="33"/>
      <c r="IV308" s="33"/>
      <c r="IW308" s="33"/>
      <c r="IX308" s="33"/>
      <c r="IY308" s="33"/>
      <c r="IZ308" s="33"/>
      <c r="JA308" s="33"/>
      <c r="JB308" s="33"/>
      <c r="JC308" s="33"/>
      <c r="JD308" s="33"/>
      <c r="JE308" s="33"/>
      <c r="JF308" s="33"/>
      <c r="JG308" s="33"/>
      <c r="JH308" s="33" t="s">
        <v>50</v>
      </c>
    </row>
    <row r="309" spans="5:271">
      <c r="E309" s="33" t="s">
        <v>55</v>
      </c>
      <c r="F309" s="79">
        <v>45321</v>
      </c>
      <c r="G309" s="33">
        <v>418363</v>
      </c>
      <c r="H309" s="33" t="s">
        <v>4140</v>
      </c>
      <c r="I309" s="33" t="s">
        <v>440</v>
      </c>
      <c r="J309" s="33" t="s">
        <v>394</v>
      </c>
      <c r="EW309" s="454"/>
      <c r="EX309" s="454"/>
      <c r="EY309" s="455"/>
      <c r="EZ309" s="456"/>
      <c r="FA309" s="457"/>
      <c r="FB309" s="458"/>
      <c r="FC309" s="459"/>
      <c r="FD309" s="460"/>
      <c r="FE309" s="461"/>
      <c r="FF309" s="462"/>
      <c r="FG309" s="463"/>
      <c r="FH309" s="464"/>
      <c r="FI309" s="469"/>
      <c r="FJ309" s="481"/>
      <c r="FK309" s="508"/>
      <c r="FL309" s="509"/>
      <c r="FM309" s="510"/>
      <c r="FN309" s="515"/>
      <c r="FO309" s="516"/>
      <c r="FP309" s="517"/>
      <c r="FQ309" s="518"/>
      <c r="FR309" s="519"/>
      <c r="FS309" s="520"/>
      <c r="FT309" s="521"/>
      <c r="FU309" s="522"/>
      <c r="FV309" s="524"/>
      <c r="FW309" s="525"/>
      <c r="FX309" s="526"/>
      <c r="FY309" s="527"/>
      <c r="FZ309" s="528"/>
      <c r="GA309" s="529"/>
      <c r="GB309" s="530"/>
      <c r="GC309" s="531"/>
      <c r="GD309" s="532"/>
      <c r="GE309" s="533"/>
      <c r="GF309" s="534"/>
      <c r="GG309" s="535"/>
      <c r="GH309" s="536"/>
      <c r="GI309" s="537"/>
      <c r="GJ309" s="540"/>
      <c r="GK309" s="541"/>
      <c r="GL309" s="542"/>
      <c r="GM309" s="543"/>
      <c r="GN309" s="33"/>
      <c r="GO309" s="33"/>
      <c r="GP309" s="33" t="s">
        <v>1447</v>
      </c>
      <c r="GQ309" s="33" t="s">
        <v>4186</v>
      </c>
      <c r="GR309" s="33" t="s">
        <v>50</v>
      </c>
      <c r="GS309" s="33"/>
      <c r="GT309" s="33"/>
      <c r="GU309" s="33"/>
      <c r="GV309" s="33"/>
      <c r="GW309" s="33"/>
      <c r="GX309" s="33"/>
      <c r="GY309" s="33"/>
      <c r="GZ309" s="33"/>
      <c r="HA309" s="33"/>
      <c r="HB309" s="33"/>
      <c r="HC309" s="33"/>
      <c r="HD309" s="33"/>
      <c r="HE309" s="33"/>
      <c r="HF309" s="33"/>
      <c r="HG309" s="33"/>
      <c r="HH309" s="33"/>
      <c r="HI309" s="33"/>
      <c r="HJ309" s="33"/>
      <c r="HK309" s="33"/>
      <c r="HL309" s="33"/>
      <c r="HM309" s="33"/>
      <c r="HN309" s="33"/>
      <c r="HO309" s="33"/>
      <c r="HP309" s="33"/>
      <c r="HQ309" s="33"/>
      <c r="HR309" s="33"/>
      <c r="HS309" s="33"/>
      <c r="HT309" s="33"/>
      <c r="HU309" s="33"/>
      <c r="HV309" s="33"/>
      <c r="HW309" s="33"/>
      <c r="HX309" s="33"/>
      <c r="HY309" s="33"/>
      <c r="HZ309" s="33"/>
      <c r="IA309" s="33"/>
      <c r="IB309" s="33"/>
      <c r="IC309" s="33"/>
      <c r="ID309" s="33"/>
      <c r="IE309" s="33"/>
      <c r="IF309" s="33"/>
      <c r="IG309" s="33"/>
      <c r="IH309" s="33"/>
      <c r="II309" s="33"/>
      <c r="IJ309" s="33"/>
      <c r="IK309" s="33"/>
      <c r="IL309" s="33"/>
      <c r="IM309" s="33"/>
      <c r="IN309" s="33"/>
      <c r="IO309" s="33"/>
      <c r="IP309" s="33"/>
      <c r="IQ309" s="33"/>
      <c r="IR309" s="33"/>
      <c r="IS309" s="33"/>
      <c r="IT309" s="33"/>
      <c r="IU309" s="33"/>
      <c r="IV309" s="33"/>
      <c r="IW309" s="33"/>
      <c r="IX309" s="33"/>
      <c r="IY309" s="33"/>
      <c r="IZ309" s="33"/>
      <c r="JA309" s="33"/>
      <c r="JB309" s="33"/>
      <c r="JC309" s="33"/>
      <c r="JD309" s="33"/>
      <c r="JE309" s="33"/>
      <c r="JF309" s="33"/>
      <c r="JG309" s="33"/>
      <c r="JH309" s="33" t="s">
        <v>50</v>
      </c>
      <c r="JK309" t="s">
        <v>4137</v>
      </c>
    </row>
    <row r="310" spans="5:271">
      <c r="E310" s="33" t="s">
        <v>3039</v>
      </c>
      <c r="F310" s="79">
        <v>45322</v>
      </c>
      <c r="G310" s="33">
        <v>419097</v>
      </c>
      <c r="H310" s="33" t="s">
        <v>4133</v>
      </c>
      <c r="I310" s="33" t="s">
        <v>3630</v>
      </c>
      <c r="J310" s="33" t="s">
        <v>394</v>
      </c>
      <c r="EW310" s="454"/>
      <c r="EX310" s="454"/>
      <c r="EY310" s="455"/>
      <c r="EZ310" s="456"/>
      <c r="FA310" s="457"/>
      <c r="FB310" s="458"/>
      <c r="FC310" s="459"/>
      <c r="FD310" s="460"/>
      <c r="FE310" s="461"/>
      <c r="FF310" s="462"/>
      <c r="FG310" s="463"/>
      <c r="FH310" s="464"/>
      <c r="FI310" s="469"/>
      <c r="FJ310" s="481"/>
      <c r="FK310" s="508"/>
      <c r="FL310" s="509"/>
      <c r="FM310" s="510"/>
      <c r="FN310" s="515"/>
      <c r="FO310" s="516"/>
      <c r="FP310" s="517"/>
      <c r="FQ310" s="518"/>
      <c r="FR310" s="519"/>
      <c r="FS310" s="520"/>
      <c r="FT310" s="521"/>
      <c r="FU310" s="522"/>
      <c r="FV310" s="524"/>
      <c r="FW310" s="525"/>
      <c r="FX310" s="526"/>
      <c r="FY310" s="527"/>
      <c r="FZ310" s="528"/>
      <c r="GA310" s="529"/>
      <c r="GB310" s="530"/>
      <c r="GC310" s="531"/>
      <c r="GD310" s="532"/>
      <c r="GE310" s="533"/>
      <c r="GF310" s="534"/>
      <c r="GG310" s="535"/>
      <c r="GH310" s="536"/>
      <c r="GI310" s="537"/>
      <c r="GJ310" s="540"/>
      <c r="GK310" s="541"/>
      <c r="GL310" s="542"/>
      <c r="GM310" s="543"/>
      <c r="GN310" s="544"/>
      <c r="GO310" s="550"/>
      <c r="GP310" s="33"/>
      <c r="GQ310" s="33" t="s">
        <v>1466</v>
      </c>
      <c r="GR310" s="33" t="s">
        <v>50</v>
      </c>
      <c r="GS310" s="33"/>
      <c r="GT310" s="33"/>
      <c r="GU310" s="33"/>
      <c r="GV310" s="33"/>
      <c r="GW310" s="33"/>
      <c r="GX310" s="33"/>
      <c r="GY310" s="33"/>
      <c r="GZ310" s="33"/>
      <c r="HA310" s="33"/>
      <c r="HB310" s="33"/>
      <c r="HC310" s="33"/>
      <c r="HD310" s="33"/>
      <c r="HE310" s="33"/>
      <c r="HF310" s="33"/>
      <c r="HG310" s="33"/>
      <c r="HH310" s="33"/>
      <c r="HI310" s="33"/>
      <c r="HJ310" s="33"/>
      <c r="HK310" s="33"/>
      <c r="HL310" s="33"/>
      <c r="HM310" s="33"/>
      <c r="HN310" s="33"/>
      <c r="HO310" s="33"/>
      <c r="HP310" s="33"/>
      <c r="HQ310" s="33"/>
      <c r="HR310" s="33"/>
      <c r="HS310" s="33"/>
      <c r="HT310" s="33"/>
      <c r="HU310" s="33"/>
      <c r="HV310" s="33"/>
      <c r="HW310" s="33"/>
      <c r="HX310" s="33"/>
      <c r="HY310" s="33"/>
      <c r="HZ310" s="33"/>
      <c r="IA310" s="33"/>
      <c r="IB310" s="33"/>
      <c r="IC310" s="33"/>
      <c r="ID310" s="33"/>
      <c r="IE310" s="33"/>
      <c r="IF310" s="33"/>
      <c r="IG310" s="33"/>
      <c r="IH310" s="33"/>
      <c r="II310" s="33"/>
      <c r="IJ310" s="33"/>
      <c r="IK310" s="33"/>
      <c r="IL310" s="33"/>
      <c r="IM310" s="33"/>
      <c r="IN310" s="33"/>
      <c r="IO310" s="33"/>
      <c r="IP310" s="33"/>
      <c r="IQ310" s="33"/>
      <c r="IR310" s="33"/>
      <c r="IS310" s="33"/>
      <c r="IT310" s="33"/>
      <c r="IU310" s="33"/>
      <c r="IV310" s="33"/>
      <c r="IW310" s="33"/>
      <c r="IX310" s="33"/>
      <c r="IY310" s="33"/>
      <c r="IZ310" s="33"/>
      <c r="JA310" s="33"/>
      <c r="JB310" s="33"/>
      <c r="JC310" s="33"/>
      <c r="JD310" s="33"/>
      <c r="JE310" s="33"/>
      <c r="JF310" s="33"/>
      <c r="JG310" s="33"/>
      <c r="JH310" s="33" t="s">
        <v>50</v>
      </c>
    </row>
    <row r="311" spans="5:271" ht="60">
      <c r="E311" s="33" t="s">
        <v>55</v>
      </c>
      <c r="F311" s="79">
        <v>45322</v>
      </c>
      <c r="G311" s="33">
        <v>418934</v>
      </c>
      <c r="H311" s="33" t="s">
        <v>4121</v>
      </c>
      <c r="I311" s="33" t="s">
        <v>3630</v>
      </c>
      <c r="J311" s="33" t="s">
        <v>394</v>
      </c>
      <c r="EW311" s="454"/>
      <c r="EX311" s="454"/>
      <c r="EY311" s="455"/>
      <c r="EZ311" s="456"/>
      <c r="FA311" s="457"/>
      <c r="FB311" s="458"/>
      <c r="FC311" s="459"/>
      <c r="FD311" s="460"/>
      <c r="FE311" s="461"/>
      <c r="FF311" s="462"/>
      <c r="FG311" s="463"/>
      <c r="FH311" s="464"/>
      <c r="FI311" s="469"/>
      <c r="FJ311" s="481"/>
      <c r="FK311" s="508"/>
      <c r="FL311" s="509"/>
      <c r="FM311" s="510"/>
      <c r="FN311" s="515"/>
      <c r="FO311" s="516"/>
      <c r="FP311" s="517"/>
      <c r="FQ311" s="518"/>
      <c r="FR311" s="519"/>
      <c r="FS311" s="520"/>
      <c r="FT311" s="521"/>
      <c r="FU311" s="522"/>
      <c r="FV311" s="524"/>
      <c r="FW311" s="525"/>
      <c r="FX311" s="526"/>
      <c r="FY311" s="527"/>
      <c r="FZ311" s="528"/>
      <c r="GA311" s="529"/>
      <c r="GB311" s="530"/>
      <c r="GC311" s="531"/>
      <c r="GD311" s="532"/>
      <c r="GE311" s="533"/>
      <c r="GF311" s="534"/>
      <c r="GG311" s="535"/>
      <c r="GH311" s="536"/>
      <c r="GI311" s="537"/>
      <c r="GJ311" s="540"/>
      <c r="GK311" s="541"/>
      <c r="GL311" s="542"/>
      <c r="GM311" s="543"/>
      <c r="GN311" s="544"/>
      <c r="GO311" s="550"/>
      <c r="GP311" s="31"/>
      <c r="GQ311" s="31" t="s">
        <v>4187</v>
      </c>
      <c r="GR311" s="31"/>
      <c r="GS311" s="33" t="s">
        <v>1410</v>
      </c>
      <c r="GT311" s="34" t="s">
        <v>4197</v>
      </c>
      <c r="GU311" s="34" t="s">
        <v>4199</v>
      </c>
      <c r="GV311" s="34" t="s">
        <v>4107</v>
      </c>
      <c r="GW311" s="34"/>
      <c r="GX311" s="34"/>
      <c r="GY311" s="34"/>
      <c r="GZ311" s="34"/>
      <c r="HA311" s="34"/>
      <c r="HB311" s="34"/>
      <c r="HC311" s="34"/>
      <c r="HD311" s="34"/>
      <c r="HE311" s="34"/>
      <c r="HF311" s="34"/>
      <c r="HG311" s="34"/>
      <c r="HH311" s="34"/>
      <c r="HI311" s="34"/>
      <c r="HJ311" s="34"/>
      <c r="HK311" s="34"/>
      <c r="HL311" s="34"/>
      <c r="HM311" s="34"/>
      <c r="HN311" s="34"/>
      <c r="HO311" s="34"/>
      <c r="HP311" s="34"/>
      <c r="HQ311" s="34"/>
      <c r="HR311" s="34"/>
      <c r="HS311" s="34"/>
      <c r="HT311" s="34"/>
      <c r="HU311" s="34"/>
      <c r="HV311" s="34"/>
      <c r="HW311" s="34"/>
      <c r="HX311" s="34"/>
      <c r="HY311" s="34"/>
      <c r="HZ311" s="34"/>
      <c r="IA311" s="34"/>
      <c r="IB311" s="34"/>
      <c r="IC311" s="34"/>
      <c r="ID311" s="34"/>
      <c r="IE311" s="34"/>
      <c r="IF311" s="34"/>
      <c r="IG311" s="34"/>
      <c r="IH311" s="34"/>
      <c r="II311" s="34"/>
      <c r="IJ311" s="34"/>
      <c r="IK311" s="34"/>
      <c r="IL311" s="34"/>
      <c r="IM311" s="34"/>
      <c r="IN311" s="34"/>
      <c r="IO311" s="34"/>
      <c r="IP311" s="34"/>
      <c r="IQ311" s="34"/>
      <c r="IR311" s="34"/>
      <c r="IS311" s="34"/>
      <c r="IT311" s="34"/>
      <c r="IU311" s="34"/>
      <c r="IV311" s="34"/>
      <c r="IW311" s="34"/>
      <c r="IX311" s="34"/>
      <c r="IY311" s="34"/>
      <c r="IZ311" s="34"/>
      <c r="JA311" s="34"/>
      <c r="JB311" s="34"/>
      <c r="JC311" s="34"/>
      <c r="JD311" s="34"/>
      <c r="JE311" s="34"/>
      <c r="JF311" s="34"/>
      <c r="JG311" s="34"/>
      <c r="JH311" s="33" t="s">
        <v>50</v>
      </c>
    </row>
    <row r="312" spans="5:271" ht="30">
      <c r="E312" s="33" t="s">
        <v>55</v>
      </c>
      <c r="F312" s="79">
        <v>45323</v>
      </c>
      <c r="G312" s="33">
        <v>419544</v>
      </c>
      <c r="H312" s="33" t="s">
        <v>4110</v>
      </c>
      <c r="I312" s="33" t="s">
        <v>2756</v>
      </c>
      <c r="J312" s="33" t="s">
        <v>394</v>
      </c>
      <c r="EW312" s="454"/>
      <c r="EX312" s="454"/>
      <c r="EY312" s="455"/>
      <c r="EZ312" s="456"/>
      <c r="FA312" s="457"/>
      <c r="FB312" s="458"/>
      <c r="FC312" s="459"/>
      <c r="FD312" s="460"/>
      <c r="FE312" s="461"/>
      <c r="FF312" s="462"/>
      <c r="FG312" s="463"/>
      <c r="FH312" s="464"/>
      <c r="FI312" s="469"/>
      <c r="FJ312" s="481"/>
      <c r="FK312" s="508"/>
      <c r="FL312" s="509"/>
      <c r="FM312" s="510"/>
      <c r="FN312" s="515"/>
      <c r="FO312" s="516"/>
      <c r="FP312" s="517"/>
      <c r="FQ312" s="518"/>
      <c r="FR312" s="519"/>
      <c r="FS312" s="520"/>
      <c r="FT312" s="521"/>
      <c r="FU312" s="522"/>
      <c r="FV312" s="524"/>
      <c r="FW312" s="525"/>
      <c r="FX312" s="526"/>
      <c r="FY312" s="527"/>
      <c r="FZ312" s="528"/>
      <c r="GA312" s="529"/>
      <c r="GB312" s="530"/>
      <c r="GC312" s="531"/>
      <c r="GD312" s="532"/>
      <c r="GE312" s="533"/>
      <c r="GF312" s="534"/>
      <c r="GG312" s="535"/>
      <c r="GH312" s="536"/>
      <c r="GI312" s="537"/>
      <c r="GJ312" s="540"/>
      <c r="GK312" s="541"/>
      <c r="GL312" s="542"/>
      <c r="GM312" s="543"/>
      <c r="GN312" s="544"/>
      <c r="GO312" s="550"/>
      <c r="GP312" s="551"/>
      <c r="GQ312" s="31"/>
      <c r="GR312" s="31" t="s">
        <v>1410</v>
      </c>
      <c r="GS312" s="33" t="s">
        <v>1410</v>
      </c>
      <c r="GT312" s="34" t="s">
        <v>4198</v>
      </c>
      <c r="GU312" s="34"/>
      <c r="GV312" s="34" t="s">
        <v>50</v>
      </c>
      <c r="GW312" s="34"/>
      <c r="GX312" s="34"/>
      <c r="GY312" s="34"/>
      <c r="GZ312" s="34"/>
      <c r="HA312" s="34"/>
      <c r="HB312" s="34"/>
      <c r="HC312" s="34"/>
      <c r="HD312" s="34"/>
      <c r="HE312" s="34"/>
      <c r="HF312" s="34"/>
      <c r="HG312" s="34"/>
      <c r="HH312" s="34"/>
      <c r="HI312" s="34"/>
      <c r="HJ312" s="34"/>
      <c r="HK312" s="34"/>
      <c r="HL312" s="34"/>
      <c r="HM312" s="34"/>
      <c r="HN312" s="34"/>
      <c r="HO312" s="34"/>
      <c r="HP312" s="34"/>
      <c r="HQ312" s="34"/>
      <c r="HR312" s="34"/>
      <c r="HS312" s="34"/>
      <c r="HT312" s="34"/>
      <c r="HU312" s="34"/>
      <c r="HV312" s="34"/>
      <c r="HW312" s="34"/>
      <c r="HX312" s="34"/>
      <c r="HY312" s="34"/>
      <c r="HZ312" s="34"/>
      <c r="IA312" s="34"/>
      <c r="IB312" s="34"/>
      <c r="IC312" s="34"/>
      <c r="ID312" s="34"/>
      <c r="IE312" s="34"/>
      <c r="IF312" s="34"/>
      <c r="IG312" s="34"/>
      <c r="IH312" s="34"/>
      <c r="II312" s="34"/>
      <c r="IJ312" s="34"/>
      <c r="IK312" s="34"/>
      <c r="IL312" s="34"/>
      <c r="IM312" s="34"/>
      <c r="IN312" s="34"/>
      <c r="IO312" s="34"/>
      <c r="IP312" s="34"/>
      <c r="IQ312" s="34"/>
      <c r="IR312" s="34"/>
      <c r="IS312" s="34"/>
      <c r="IT312" s="34"/>
      <c r="IU312" s="34"/>
      <c r="IV312" s="34"/>
      <c r="IW312" s="34"/>
      <c r="IX312" s="34"/>
      <c r="IY312" s="34"/>
      <c r="IZ312" s="34"/>
      <c r="JA312" s="34"/>
      <c r="JB312" s="34"/>
      <c r="JC312" s="34"/>
      <c r="JD312" s="34"/>
      <c r="JE312" s="34"/>
      <c r="JF312" s="34"/>
      <c r="JG312" s="34"/>
      <c r="JH312" s="33" t="s">
        <v>50</v>
      </c>
    </row>
    <row r="313" spans="5:271">
      <c r="E313" s="33" t="s">
        <v>55</v>
      </c>
      <c r="F313" s="79">
        <v>45324</v>
      </c>
      <c r="G313" s="33">
        <v>419643</v>
      </c>
      <c r="H313" s="33" t="s">
        <v>3786</v>
      </c>
      <c r="I313" s="33" t="s">
        <v>4188</v>
      </c>
      <c r="J313" s="33" t="s">
        <v>394</v>
      </c>
      <c r="EW313" s="454"/>
      <c r="EX313" s="454"/>
      <c r="EY313" s="455"/>
      <c r="EZ313" s="456"/>
      <c r="FA313" s="457"/>
      <c r="FB313" s="458"/>
      <c r="FC313" s="459"/>
      <c r="FD313" s="460"/>
      <c r="FE313" s="461"/>
      <c r="FF313" s="462"/>
      <c r="FG313" s="463"/>
      <c r="FH313" s="464"/>
      <c r="FI313" s="469"/>
      <c r="FJ313" s="481"/>
      <c r="FK313" s="508"/>
      <c r="FL313" s="509"/>
      <c r="FM313" s="510"/>
      <c r="FN313" s="515"/>
      <c r="FO313" s="516"/>
      <c r="FP313" s="517"/>
      <c r="FQ313" s="518"/>
      <c r="FR313" s="519"/>
      <c r="FS313" s="520"/>
      <c r="FT313" s="521"/>
      <c r="FU313" s="522"/>
      <c r="FV313" s="524"/>
      <c r="FW313" s="525"/>
      <c r="FX313" s="526"/>
      <c r="FY313" s="527"/>
      <c r="FZ313" s="528"/>
      <c r="GA313" s="529"/>
      <c r="GB313" s="530"/>
      <c r="GC313" s="531"/>
      <c r="GD313" s="532"/>
      <c r="GE313" s="533"/>
      <c r="GF313" s="534"/>
      <c r="GG313" s="535"/>
      <c r="GH313" s="536"/>
      <c r="GI313" s="537"/>
      <c r="GJ313" s="540"/>
      <c r="GK313" s="541"/>
      <c r="GL313" s="542"/>
      <c r="GM313" s="543"/>
      <c r="GN313" s="544"/>
      <c r="GO313" s="550"/>
      <c r="GP313" s="551"/>
      <c r="GQ313" s="31"/>
      <c r="GR313" s="240" t="s">
        <v>4189</v>
      </c>
      <c r="GS313" s="34" t="s">
        <v>2541</v>
      </c>
      <c r="GT313" s="34"/>
      <c r="GU313" s="34"/>
      <c r="GV313" s="34"/>
      <c r="GW313" s="34"/>
      <c r="GX313" s="34"/>
      <c r="GY313" s="34"/>
      <c r="GZ313" s="34"/>
      <c r="HA313" s="34"/>
      <c r="HB313" s="34"/>
      <c r="HC313" s="34"/>
      <c r="HD313" s="34"/>
      <c r="HE313" s="34"/>
      <c r="HF313" s="34"/>
      <c r="HG313" s="34"/>
      <c r="HH313" s="34"/>
      <c r="HI313" s="34"/>
      <c r="HJ313" s="34"/>
      <c r="HK313" s="34"/>
      <c r="HL313" s="34"/>
      <c r="HM313" s="34"/>
      <c r="HN313" s="34"/>
      <c r="HO313" s="34"/>
      <c r="HP313" s="34"/>
      <c r="HQ313" s="34"/>
      <c r="HR313" s="34"/>
      <c r="HS313" s="34"/>
      <c r="HT313" s="34"/>
      <c r="HU313" s="34"/>
      <c r="HV313" s="34"/>
      <c r="HW313" s="34"/>
      <c r="HX313" s="34"/>
      <c r="HY313" s="34"/>
      <c r="HZ313" s="34"/>
      <c r="IA313" s="34"/>
      <c r="IB313" s="34"/>
      <c r="IC313" s="34"/>
      <c r="ID313" s="34"/>
      <c r="IE313" s="34"/>
      <c r="IF313" s="34"/>
      <c r="IG313" s="34"/>
      <c r="IH313" s="34"/>
      <c r="II313" s="34"/>
      <c r="IJ313" s="34"/>
      <c r="IK313" s="34"/>
      <c r="IL313" s="34"/>
      <c r="IM313" s="34"/>
      <c r="IN313" s="34"/>
      <c r="IO313" s="34"/>
      <c r="IP313" s="34"/>
      <c r="IQ313" s="34"/>
      <c r="IR313" s="34"/>
      <c r="IS313" s="34"/>
      <c r="IT313" s="34"/>
      <c r="IU313" s="34"/>
      <c r="IV313" s="34"/>
      <c r="IW313" s="34"/>
      <c r="IX313" s="34"/>
      <c r="IY313" s="34"/>
      <c r="IZ313" s="34"/>
      <c r="JA313" s="34"/>
      <c r="JB313" s="34"/>
      <c r="JC313" s="34"/>
      <c r="JD313" s="34"/>
      <c r="JE313" s="34"/>
      <c r="JF313" s="34"/>
      <c r="JG313" s="34"/>
      <c r="JH313" s="33" t="s">
        <v>50</v>
      </c>
    </row>
    <row r="314" spans="5:271">
      <c r="E314" s="33" t="s">
        <v>55</v>
      </c>
      <c r="F314" s="79">
        <v>45324</v>
      </c>
      <c r="G314" s="33">
        <v>419548</v>
      </c>
      <c r="H314" s="33" t="s">
        <v>4132</v>
      </c>
      <c r="I314" s="33" t="s">
        <v>2756</v>
      </c>
      <c r="J314" s="33" t="s">
        <v>394</v>
      </c>
      <c r="EW314" s="454"/>
      <c r="EX314" s="454"/>
      <c r="EY314" s="455"/>
      <c r="EZ314" s="456"/>
      <c r="FA314" s="457"/>
      <c r="FB314" s="458"/>
      <c r="FC314" s="459"/>
      <c r="FD314" s="460"/>
      <c r="FE314" s="461"/>
      <c r="FF314" s="462"/>
      <c r="FG314" s="463"/>
      <c r="FH314" s="464"/>
      <c r="FI314" s="469"/>
      <c r="FJ314" s="481"/>
      <c r="FK314" s="508"/>
      <c r="FL314" s="509"/>
      <c r="FM314" s="510"/>
      <c r="FN314" s="515"/>
      <c r="FO314" s="516"/>
      <c r="FP314" s="517"/>
      <c r="FQ314" s="518"/>
      <c r="FR314" s="519"/>
      <c r="FS314" s="520"/>
      <c r="FT314" s="521"/>
      <c r="FU314" s="522"/>
      <c r="FV314" s="524"/>
      <c r="FW314" s="525"/>
      <c r="FX314" s="526"/>
      <c r="FY314" s="527"/>
      <c r="FZ314" s="528"/>
      <c r="GA314" s="529"/>
      <c r="GB314" s="530"/>
      <c r="GC314" s="531"/>
      <c r="GD314" s="532"/>
      <c r="GE314" s="533"/>
      <c r="GF314" s="534"/>
      <c r="GG314" s="535"/>
      <c r="GH314" s="536"/>
      <c r="GI314" s="537"/>
      <c r="GJ314" s="540"/>
      <c r="GK314" s="541"/>
      <c r="GL314" s="542"/>
      <c r="GM314" s="543"/>
      <c r="GN314" s="544"/>
      <c r="GO314" s="550"/>
      <c r="GP314" s="551"/>
      <c r="GQ314" s="31"/>
      <c r="GR314" s="31"/>
      <c r="GS314" s="33" t="s">
        <v>1410</v>
      </c>
      <c r="GT314" s="33" t="s">
        <v>1410</v>
      </c>
      <c r="GU314" s="33" t="s">
        <v>394</v>
      </c>
      <c r="GV314" s="33"/>
      <c r="GW314" s="33" t="s">
        <v>2246</v>
      </c>
      <c r="GX314" s="33"/>
      <c r="GY314" s="33"/>
      <c r="GZ314" s="33"/>
      <c r="HA314" s="33"/>
      <c r="HB314" s="33"/>
      <c r="HC314" s="33"/>
      <c r="HD314" s="33"/>
      <c r="HE314" s="33"/>
      <c r="HF314" s="33"/>
      <c r="HG314" s="33"/>
      <c r="HH314" s="33"/>
      <c r="HI314" s="33"/>
      <c r="HJ314" s="33"/>
      <c r="HK314" s="33"/>
      <c r="HL314" s="33"/>
      <c r="HM314" s="33"/>
      <c r="HN314" s="33"/>
      <c r="HO314" s="33"/>
      <c r="HP314" s="33"/>
      <c r="HQ314" s="33"/>
      <c r="HR314" s="33"/>
      <c r="HS314" s="33"/>
      <c r="HT314" s="33"/>
      <c r="HU314" s="33"/>
      <c r="HV314" s="33"/>
      <c r="HW314" s="33"/>
      <c r="HX314" s="33"/>
      <c r="HY314" s="33"/>
      <c r="HZ314" s="33"/>
      <c r="IA314" s="33"/>
      <c r="IB314" s="33"/>
      <c r="IC314" s="33"/>
      <c r="ID314" s="33"/>
      <c r="IE314" s="33"/>
      <c r="IF314" s="33"/>
      <c r="IG314" s="33"/>
      <c r="IH314" s="33"/>
      <c r="II314" s="33"/>
      <c r="IJ314" s="33"/>
      <c r="IK314" s="33"/>
      <c r="IL314" s="33"/>
      <c r="IM314" s="33"/>
      <c r="IN314" s="33"/>
      <c r="IO314" s="33"/>
      <c r="IP314" s="33"/>
      <c r="IQ314" s="33"/>
      <c r="IR314" s="33"/>
      <c r="IS314" s="33"/>
      <c r="IT314" s="33"/>
      <c r="IU314" s="33"/>
      <c r="IV314" s="33"/>
      <c r="IW314" s="33"/>
      <c r="IX314" s="33"/>
      <c r="IY314" s="33"/>
      <c r="IZ314" s="33"/>
      <c r="JA314" s="33"/>
      <c r="JB314" s="33"/>
      <c r="JC314" s="33"/>
      <c r="JD314" s="33"/>
      <c r="JE314" s="33"/>
      <c r="JF314" s="33"/>
      <c r="JG314" s="33"/>
      <c r="JH314" s="33" t="s">
        <v>50</v>
      </c>
    </row>
    <row r="315" spans="5:271">
      <c r="E315" s="33" t="s">
        <v>55</v>
      </c>
      <c r="F315" s="79">
        <v>45324</v>
      </c>
      <c r="G315" s="33">
        <v>419201</v>
      </c>
      <c r="H315" s="33" t="s">
        <v>3736</v>
      </c>
      <c r="I315" s="33" t="s">
        <v>440</v>
      </c>
      <c r="J315" s="33" t="s">
        <v>394</v>
      </c>
      <c r="EW315" s="454"/>
      <c r="EX315" s="454"/>
      <c r="EY315" s="455"/>
      <c r="EZ315" s="456"/>
      <c r="FA315" s="457"/>
      <c r="FB315" s="458"/>
      <c r="FC315" s="459"/>
      <c r="FD315" s="460"/>
      <c r="FE315" s="461"/>
      <c r="FF315" s="462"/>
      <c r="FG315" s="463"/>
      <c r="FH315" s="464"/>
      <c r="FI315" s="469"/>
      <c r="FJ315" s="481"/>
      <c r="FK315" s="508"/>
      <c r="FL315" s="509"/>
      <c r="FM315" s="510"/>
      <c r="FN315" s="515"/>
      <c r="FO315" s="516"/>
      <c r="FP315" s="517"/>
      <c r="FQ315" s="518"/>
      <c r="FR315" s="519"/>
      <c r="FS315" s="520"/>
      <c r="FT315" s="521"/>
      <c r="FU315" s="522"/>
      <c r="FV315" s="524"/>
      <c r="FW315" s="525"/>
      <c r="FX315" s="526"/>
      <c r="FY315" s="527"/>
      <c r="FZ315" s="528"/>
      <c r="GA315" s="529"/>
      <c r="GB315" s="530"/>
      <c r="GC315" s="531"/>
      <c r="GD315" s="532"/>
      <c r="GE315" s="533"/>
      <c r="GF315" s="534"/>
      <c r="GG315" s="535"/>
      <c r="GH315" s="536"/>
      <c r="GI315" s="537"/>
      <c r="GJ315" s="540"/>
      <c r="GK315" s="541"/>
      <c r="GL315" s="542"/>
      <c r="GM315" s="543"/>
      <c r="GN315" s="544"/>
      <c r="GO315" s="550"/>
      <c r="GP315" s="551"/>
      <c r="GQ315" s="31"/>
      <c r="GR315" s="31"/>
      <c r="GS315" s="33" t="s">
        <v>394</v>
      </c>
      <c r="GT315" s="33"/>
      <c r="GU315" s="33" t="s">
        <v>394</v>
      </c>
      <c r="GV315" s="33"/>
      <c r="GW315" s="33"/>
      <c r="GX315" s="33" t="s">
        <v>50</v>
      </c>
      <c r="GY315" s="33"/>
      <c r="GZ315" s="33"/>
      <c r="HA315" s="33"/>
      <c r="HB315" s="33"/>
      <c r="HC315" s="33"/>
      <c r="HD315" s="33"/>
      <c r="HE315" s="33"/>
      <c r="HF315" s="33"/>
      <c r="HG315" s="33"/>
      <c r="HH315" s="33"/>
      <c r="HI315" s="33"/>
      <c r="HJ315" s="33"/>
      <c r="HK315" s="33"/>
      <c r="HL315" s="33"/>
      <c r="HM315" s="33"/>
      <c r="HN315" s="33"/>
      <c r="HO315" s="33"/>
      <c r="HP315" s="33"/>
      <c r="HQ315" s="33"/>
      <c r="HR315" s="33"/>
      <c r="HS315" s="33"/>
      <c r="HT315" s="33"/>
      <c r="HU315" s="33"/>
      <c r="HV315" s="33"/>
      <c r="HW315" s="33"/>
      <c r="HX315" s="33"/>
      <c r="HY315" s="33"/>
      <c r="HZ315" s="33"/>
      <c r="IA315" s="33"/>
      <c r="IB315" s="33"/>
      <c r="IC315" s="33"/>
      <c r="ID315" s="33"/>
      <c r="IE315" s="33"/>
      <c r="IF315" s="33"/>
      <c r="IG315" s="33"/>
      <c r="IH315" s="33"/>
      <c r="II315" s="33"/>
      <c r="IJ315" s="33"/>
      <c r="IK315" s="33"/>
      <c r="IL315" s="33"/>
      <c r="IM315" s="33"/>
      <c r="IN315" s="33"/>
      <c r="IO315" s="33"/>
      <c r="IP315" s="33"/>
      <c r="IQ315" s="33"/>
      <c r="IR315" s="33"/>
      <c r="IS315" s="33"/>
      <c r="IT315" s="33"/>
      <c r="IU315" s="33"/>
      <c r="IV315" s="33"/>
      <c r="IW315" s="33"/>
      <c r="IX315" s="33"/>
      <c r="IY315" s="33"/>
      <c r="IZ315" s="33"/>
      <c r="JA315" s="33"/>
      <c r="JB315" s="33"/>
      <c r="JC315" s="33"/>
      <c r="JD315" s="33"/>
      <c r="JE315" s="33"/>
      <c r="JF315" s="33"/>
      <c r="JG315" s="33"/>
      <c r="JH315" s="33" t="s">
        <v>50</v>
      </c>
    </row>
    <row r="316" spans="5:271" ht="30">
      <c r="E316" s="33" t="s">
        <v>55</v>
      </c>
      <c r="F316" s="79">
        <v>45324</v>
      </c>
      <c r="G316" s="33">
        <v>419671</v>
      </c>
      <c r="H316" s="33" t="s">
        <v>4190</v>
      </c>
      <c r="I316" s="33" t="s">
        <v>4191</v>
      </c>
      <c r="J316" s="33" t="s">
        <v>394</v>
      </c>
      <c r="EW316" s="454"/>
      <c r="EX316" s="454"/>
      <c r="EY316" s="455"/>
      <c r="EZ316" s="456"/>
      <c r="FA316" s="457"/>
      <c r="FB316" s="458"/>
      <c r="FC316" s="459"/>
      <c r="FD316" s="460"/>
      <c r="FE316" s="461"/>
      <c r="FF316" s="462"/>
      <c r="FG316" s="463"/>
      <c r="FH316" s="464"/>
      <c r="FI316" s="469"/>
      <c r="FJ316" s="481"/>
      <c r="FK316" s="508"/>
      <c r="FL316" s="509"/>
      <c r="FM316" s="510"/>
      <c r="FN316" s="515"/>
      <c r="FO316" s="516"/>
      <c r="FP316" s="517"/>
      <c r="FQ316" s="518"/>
      <c r="FR316" s="519"/>
      <c r="FS316" s="520"/>
      <c r="FT316" s="521"/>
      <c r="FU316" s="522"/>
      <c r="FV316" s="524"/>
      <c r="FW316" s="525"/>
      <c r="FX316" s="526"/>
      <c r="FY316" s="527"/>
      <c r="FZ316" s="528"/>
      <c r="GA316" s="529"/>
      <c r="GB316" s="530"/>
      <c r="GC316" s="531"/>
      <c r="GD316" s="532"/>
      <c r="GE316" s="533"/>
      <c r="GF316" s="534"/>
      <c r="GG316" s="535"/>
      <c r="GH316" s="536"/>
      <c r="GI316" s="537"/>
      <c r="GJ316" s="540"/>
      <c r="GK316" s="541"/>
      <c r="GL316" s="542"/>
      <c r="GM316" s="543"/>
      <c r="GN316" s="544"/>
      <c r="GO316" s="550"/>
      <c r="GP316" s="551"/>
      <c r="GQ316" s="552"/>
      <c r="GR316" s="553"/>
      <c r="GS316" s="34" t="s">
        <v>4192</v>
      </c>
      <c r="GT316" s="34"/>
      <c r="GU316" s="34"/>
      <c r="GV316" s="34"/>
      <c r="GW316" s="34"/>
      <c r="GX316" s="34"/>
      <c r="GY316" s="34"/>
      <c r="GZ316" s="34"/>
      <c r="HA316" s="34"/>
      <c r="HB316" s="34"/>
      <c r="HC316" s="34"/>
      <c r="HD316" s="34"/>
      <c r="HE316" s="34"/>
      <c r="HF316" s="34"/>
      <c r="HG316" s="34"/>
      <c r="HH316" s="34"/>
      <c r="HI316" s="34"/>
      <c r="HJ316" s="34"/>
      <c r="HK316" s="34"/>
      <c r="HL316" s="34"/>
      <c r="HM316" s="34"/>
      <c r="HN316" s="34"/>
      <c r="HO316" s="34"/>
      <c r="HP316" s="34"/>
      <c r="HQ316" s="34"/>
      <c r="HR316" s="34"/>
      <c r="HS316" s="34"/>
      <c r="HT316" s="34"/>
      <c r="HU316" s="34"/>
      <c r="HV316" s="34"/>
      <c r="HW316" s="34"/>
      <c r="HX316" s="34"/>
      <c r="HY316" s="34"/>
      <c r="HZ316" s="34"/>
      <c r="IA316" s="34"/>
      <c r="IB316" s="34"/>
      <c r="IC316" s="34"/>
      <c r="ID316" s="34"/>
      <c r="IE316" s="34"/>
      <c r="IF316" s="34"/>
      <c r="IG316" s="34"/>
      <c r="IH316" s="34"/>
      <c r="II316" s="34"/>
      <c r="IJ316" s="34"/>
      <c r="IK316" s="34"/>
      <c r="IL316" s="34"/>
      <c r="IM316" s="34"/>
      <c r="IN316" s="34"/>
      <c r="IO316" s="34"/>
      <c r="IP316" s="34"/>
      <c r="IQ316" s="34"/>
      <c r="IR316" s="34"/>
      <c r="IS316" s="34"/>
      <c r="IT316" s="34"/>
      <c r="IU316" s="34"/>
      <c r="IV316" s="34"/>
      <c r="IW316" s="34"/>
      <c r="IX316" s="34"/>
      <c r="IY316" s="34"/>
      <c r="IZ316" s="34"/>
      <c r="JA316" s="34"/>
      <c r="JB316" s="34"/>
      <c r="JC316" s="34"/>
      <c r="JD316" s="34"/>
      <c r="JE316" s="34"/>
      <c r="JF316" s="34"/>
      <c r="JG316" s="34"/>
      <c r="JH316" s="33" t="s">
        <v>50</v>
      </c>
    </row>
    <row r="317" spans="5:271">
      <c r="E317" s="33" t="s">
        <v>55</v>
      </c>
      <c r="F317" s="79">
        <v>45324</v>
      </c>
      <c r="G317" s="33">
        <v>419596</v>
      </c>
      <c r="H317" s="33" t="s">
        <v>1909</v>
      </c>
      <c r="I317" s="33" t="s">
        <v>4193</v>
      </c>
      <c r="J317" s="33" t="s">
        <v>394</v>
      </c>
      <c r="EW317" s="454"/>
      <c r="EX317" s="454"/>
      <c r="EY317" s="455"/>
      <c r="EZ317" s="456"/>
      <c r="FA317" s="457"/>
      <c r="FB317" s="458"/>
      <c r="FC317" s="459"/>
      <c r="FD317" s="460"/>
      <c r="FE317" s="461"/>
      <c r="FF317" s="462"/>
      <c r="FG317" s="463"/>
      <c r="FH317" s="464"/>
      <c r="FI317" s="469"/>
      <c r="FJ317" s="481"/>
      <c r="FK317" s="508"/>
      <c r="FL317" s="509"/>
      <c r="FM317" s="510"/>
      <c r="FN317" s="515"/>
      <c r="FO317" s="516"/>
      <c r="FP317" s="517"/>
      <c r="FQ317" s="518"/>
      <c r="FR317" s="519"/>
      <c r="FS317" s="520"/>
      <c r="FT317" s="521"/>
      <c r="FU317" s="522"/>
      <c r="FV317" s="524"/>
      <c r="FW317" s="525"/>
      <c r="FX317" s="526"/>
      <c r="FY317" s="527"/>
      <c r="FZ317" s="528"/>
      <c r="GA317" s="529"/>
      <c r="GB317" s="530"/>
      <c r="GC317" s="531"/>
      <c r="GD317" s="532"/>
      <c r="GE317" s="533"/>
      <c r="GF317" s="534"/>
      <c r="GG317" s="535"/>
      <c r="GH317" s="536"/>
      <c r="GI317" s="537"/>
      <c r="GJ317" s="540"/>
      <c r="GK317" s="541"/>
      <c r="GL317" s="542"/>
      <c r="GM317" s="543"/>
      <c r="GN317" s="544"/>
      <c r="GO317" s="550"/>
      <c r="GP317" s="551"/>
      <c r="GQ317" s="552"/>
      <c r="GR317" s="553"/>
      <c r="GS317" s="33" t="s">
        <v>4194</v>
      </c>
      <c r="GT317" s="33"/>
      <c r="GU317" s="33"/>
      <c r="GV317" s="33"/>
      <c r="GW317" s="33"/>
      <c r="GX317" s="33"/>
      <c r="GY317" s="33"/>
      <c r="GZ317" s="33"/>
      <c r="HA317" s="33"/>
      <c r="HB317" s="33"/>
      <c r="HC317" s="33"/>
      <c r="HD317" s="33"/>
      <c r="HE317" s="33"/>
      <c r="HF317" s="33"/>
      <c r="HG317" s="33"/>
      <c r="HH317" s="33"/>
      <c r="HI317" s="33"/>
      <c r="HJ317" s="33"/>
      <c r="HK317" s="33"/>
      <c r="HL317" s="33"/>
      <c r="HM317" s="33"/>
      <c r="HN317" s="33"/>
      <c r="HO317" s="33"/>
      <c r="HP317" s="33"/>
      <c r="HQ317" s="33"/>
      <c r="HR317" s="33"/>
      <c r="HS317" s="33"/>
      <c r="HT317" s="33"/>
      <c r="HU317" s="33"/>
      <c r="HV317" s="33"/>
      <c r="HW317" s="33"/>
      <c r="HX317" s="33"/>
      <c r="HY317" s="33"/>
      <c r="HZ317" s="33"/>
      <c r="IA317" s="33"/>
      <c r="IB317" s="33"/>
      <c r="IC317" s="33"/>
      <c r="ID317" s="33"/>
      <c r="IE317" s="33"/>
      <c r="IF317" s="33"/>
      <c r="IG317" s="33"/>
      <c r="IH317" s="33"/>
      <c r="II317" s="33"/>
      <c r="IJ317" s="33"/>
      <c r="IK317" s="33"/>
      <c r="IL317" s="33"/>
      <c r="IM317" s="33"/>
      <c r="IN317" s="33"/>
      <c r="IO317" s="33"/>
      <c r="IP317" s="33"/>
      <c r="IQ317" s="33"/>
      <c r="IR317" s="33"/>
      <c r="IS317" s="33"/>
      <c r="IT317" s="33"/>
      <c r="IU317" s="33"/>
      <c r="IV317" s="33"/>
      <c r="IW317" s="33"/>
      <c r="IX317" s="33"/>
      <c r="IY317" s="33"/>
      <c r="IZ317" s="33"/>
      <c r="JA317" s="33"/>
      <c r="JB317" s="33"/>
      <c r="JC317" s="33"/>
      <c r="JD317" s="33"/>
      <c r="JE317" s="33"/>
      <c r="JF317" s="33"/>
      <c r="JG317" s="33"/>
      <c r="JH317" s="33" t="s">
        <v>50</v>
      </c>
    </row>
    <row r="318" spans="5:271">
      <c r="E318" s="33" t="s">
        <v>3039</v>
      </c>
      <c r="F318" s="79">
        <v>45325</v>
      </c>
      <c r="G318" s="33">
        <v>419947</v>
      </c>
      <c r="H318" s="33" t="s">
        <v>3888</v>
      </c>
      <c r="I318" s="33" t="s">
        <v>4196</v>
      </c>
      <c r="J318" s="33" t="s">
        <v>394</v>
      </c>
      <c r="EW318" s="454"/>
      <c r="EX318" s="454"/>
      <c r="EY318" s="455"/>
      <c r="EZ318" s="456"/>
      <c r="FA318" s="457"/>
      <c r="FB318" s="458"/>
      <c r="FC318" s="459"/>
      <c r="FD318" s="460"/>
      <c r="FE318" s="461"/>
      <c r="FF318" s="462"/>
      <c r="FG318" s="463"/>
      <c r="FH318" s="464"/>
      <c r="FI318" s="469"/>
      <c r="FJ318" s="481"/>
      <c r="FK318" s="508"/>
      <c r="FL318" s="509"/>
      <c r="FM318" s="510"/>
      <c r="FN318" s="515"/>
      <c r="FO318" s="516"/>
      <c r="FP318" s="517"/>
      <c r="FQ318" s="518"/>
      <c r="FR318" s="519"/>
      <c r="FS318" s="520"/>
      <c r="FT318" s="521"/>
      <c r="FU318" s="522"/>
      <c r="FV318" s="524"/>
      <c r="FW318" s="525"/>
      <c r="FX318" s="526"/>
      <c r="FY318" s="527"/>
      <c r="FZ318" s="528"/>
      <c r="GA318" s="529"/>
      <c r="GB318" s="530"/>
      <c r="GC318" s="531"/>
      <c r="GD318" s="532"/>
      <c r="GE318" s="533"/>
      <c r="GF318" s="534"/>
      <c r="GG318" s="535"/>
      <c r="GH318" s="536"/>
      <c r="GI318" s="537"/>
      <c r="GJ318" s="540"/>
      <c r="GK318" s="541"/>
      <c r="GL318" s="542"/>
      <c r="GM318" s="543"/>
      <c r="GN318" s="544"/>
      <c r="GO318" s="550"/>
      <c r="GP318" s="551"/>
      <c r="GQ318" s="552"/>
      <c r="GR318" s="553"/>
      <c r="GS318" s="31"/>
      <c r="GT318" s="31" t="s">
        <v>4195</v>
      </c>
      <c r="GU318" s="31"/>
      <c r="GV318" s="33"/>
      <c r="GW318" s="33" t="s">
        <v>4201</v>
      </c>
      <c r="GX318" s="33"/>
      <c r="GY318" s="33"/>
      <c r="GZ318" s="33"/>
      <c r="HA318" s="33"/>
      <c r="HB318" s="33"/>
      <c r="HC318" s="33"/>
      <c r="HD318" s="33"/>
      <c r="HE318" s="33"/>
      <c r="HF318" s="33"/>
      <c r="HG318" s="33"/>
      <c r="HH318" s="33"/>
      <c r="HI318" s="33"/>
      <c r="HJ318" s="33"/>
      <c r="HK318" s="33"/>
      <c r="HL318" s="33"/>
      <c r="HM318" s="33"/>
      <c r="HN318" s="33"/>
      <c r="HO318" s="33"/>
      <c r="HP318" s="33"/>
      <c r="HQ318" s="33"/>
      <c r="HR318" s="33"/>
      <c r="HS318" s="33"/>
      <c r="HT318" s="33"/>
      <c r="HU318" s="33"/>
      <c r="HV318" s="33"/>
      <c r="HW318" s="33"/>
      <c r="HX318" s="33"/>
      <c r="HY318" s="33"/>
      <c r="HZ318" s="33"/>
      <c r="IA318" s="33"/>
      <c r="IB318" s="33"/>
      <c r="IC318" s="33"/>
      <c r="ID318" s="33"/>
      <c r="IE318" s="33"/>
      <c r="IF318" s="33"/>
      <c r="IG318" s="33"/>
      <c r="IH318" s="33"/>
      <c r="II318" s="33"/>
      <c r="IJ318" s="33"/>
      <c r="IK318" s="33"/>
      <c r="IL318" s="33"/>
      <c r="IM318" s="33"/>
      <c r="IN318" s="33"/>
      <c r="IO318" s="33"/>
      <c r="IP318" s="33"/>
      <c r="IQ318" s="33"/>
      <c r="IR318" s="33"/>
      <c r="IS318" s="33"/>
      <c r="IT318" s="33"/>
      <c r="IU318" s="33"/>
      <c r="IV318" s="33"/>
      <c r="IW318" s="33"/>
      <c r="IX318" s="33"/>
      <c r="IY318" s="33"/>
      <c r="IZ318" s="33"/>
      <c r="JA318" s="33"/>
      <c r="JB318" s="33"/>
      <c r="JC318" s="33"/>
      <c r="JD318" s="33"/>
      <c r="JE318" s="33"/>
      <c r="JF318" s="33"/>
      <c r="JG318" s="33"/>
      <c r="JH318" s="33" t="s">
        <v>50</v>
      </c>
    </row>
    <row r="319" spans="5:271">
      <c r="E319" s="33" t="s">
        <v>55</v>
      </c>
      <c r="F319" s="79">
        <v>45325</v>
      </c>
      <c r="G319" s="33">
        <v>419011</v>
      </c>
      <c r="H319" s="33" t="s">
        <v>3916</v>
      </c>
      <c r="I319" s="33" t="s">
        <v>2050</v>
      </c>
      <c r="J319" s="33" t="s">
        <v>394</v>
      </c>
      <c r="EW319" s="454"/>
      <c r="EX319" s="454"/>
      <c r="EY319" s="455"/>
      <c r="EZ319" s="456"/>
      <c r="FA319" s="457"/>
      <c r="FB319" s="458"/>
      <c r="FC319" s="459"/>
      <c r="FD319" s="460"/>
      <c r="FE319" s="461"/>
      <c r="FF319" s="462"/>
      <c r="FG319" s="463"/>
      <c r="FH319" s="464"/>
      <c r="FI319" s="469"/>
      <c r="FJ319" s="481"/>
      <c r="FK319" s="508"/>
      <c r="FL319" s="509"/>
      <c r="FM319" s="510"/>
      <c r="FN319" s="515"/>
      <c r="FO319" s="516"/>
      <c r="FP319" s="517"/>
      <c r="FQ319" s="518"/>
      <c r="FR319" s="519"/>
      <c r="FS319" s="520"/>
      <c r="FT319" s="521"/>
      <c r="FU319" s="522"/>
      <c r="FV319" s="524"/>
      <c r="FW319" s="525"/>
      <c r="FX319" s="526"/>
      <c r="FY319" s="527"/>
      <c r="FZ319" s="528"/>
      <c r="GA319" s="529"/>
      <c r="GB319" s="530"/>
      <c r="GC319" s="531"/>
      <c r="GD319" s="532"/>
      <c r="GE319" s="533"/>
      <c r="GF319" s="534"/>
      <c r="GG319" s="535"/>
      <c r="GH319" s="536"/>
      <c r="GI319" s="537"/>
      <c r="GJ319" s="540"/>
      <c r="GK319" s="541"/>
      <c r="GL319" s="542"/>
      <c r="GM319" s="543"/>
      <c r="GN319" s="544"/>
      <c r="GO319" s="550"/>
      <c r="GP319" s="551"/>
      <c r="GQ319" s="552"/>
      <c r="GR319" s="553"/>
      <c r="GS319" s="31"/>
      <c r="GT319" s="31" t="s">
        <v>2645</v>
      </c>
      <c r="GU319" s="31"/>
      <c r="GV319" s="33" t="s">
        <v>2406</v>
      </c>
      <c r="GW319" s="33" t="s">
        <v>2062</v>
      </c>
      <c r="GX319" s="33"/>
      <c r="GY319" s="33"/>
      <c r="GZ319" s="33"/>
      <c r="HA319" s="33"/>
      <c r="HB319" s="33"/>
      <c r="HC319" s="33"/>
      <c r="HD319" s="33"/>
      <c r="HE319" s="33"/>
      <c r="HF319" s="33"/>
      <c r="HG319" s="33"/>
      <c r="HH319" s="33"/>
      <c r="HI319" s="33"/>
      <c r="HJ319" s="33"/>
      <c r="HK319" s="33"/>
      <c r="HL319" s="33"/>
      <c r="HM319" s="33"/>
      <c r="HN319" s="33"/>
      <c r="HO319" s="33"/>
      <c r="HP319" s="33"/>
      <c r="HQ319" s="33"/>
      <c r="HR319" s="33"/>
      <c r="HS319" s="33"/>
      <c r="HT319" s="33"/>
      <c r="HU319" s="33"/>
      <c r="HV319" s="33"/>
      <c r="HW319" s="33"/>
      <c r="HX319" s="33"/>
      <c r="HY319" s="33"/>
      <c r="HZ319" s="33"/>
      <c r="IA319" s="33"/>
      <c r="IB319" s="33"/>
      <c r="IC319" s="33"/>
      <c r="ID319" s="33"/>
      <c r="IE319" s="33"/>
      <c r="IF319" s="33"/>
      <c r="IG319" s="33"/>
      <c r="IH319" s="33"/>
      <c r="II319" s="33"/>
      <c r="IJ319" s="33"/>
      <c r="IK319" s="33"/>
      <c r="IL319" s="33"/>
      <c r="IM319" s="33"/>
      <c r="IN319" s="33"/>
      <c r="IO319" s="33"/>
      <c r="IP319" s="33"/>
      <c r="IQ319" s="33"/>
      <c r="IR319" s="33"/>
      <c r="IS319" s="33"/>
      <c r="IT319" s="33"/>
      <c r="IU319" s="33"/>
      <c r="IV319" s="33"/>
      <c r="IW319" s="33"/>
      <c r="IX319" s="33"/>
      <c r="IY319" s="33"/>
      <c r="IZ319" s="33"/>
      <c r="JA319" s="33"/>
      <c r="JB319" s="33"/>
      <c r="JC319" s="33"/>
      <c r="JD319" s="33"/>
      <c r="JE319" s="33"/>
      <c r="JF319" s="33"/>
      <c r="JG319" s="33"/>
      <c r="JH319" s="33" t="s">
        <v>50</v>
      </c>
    </row>
    <row r="320" spans="5:271">
      <c r="E320" s="33" t="s">
        <v>55</v>
      </c>
      <c r="F320" s="79">
        <v>45331</v>
      </c>
      <c r="G320" s="33">
        <v>421981</v>
      </c>
      <c r="H320" s="33" t="s">
        <v>4202</v>
      </c>
      <c r="I320" s="33" t="s">
        <v>4203</v>
      </c>
      <c r="J320" s="33" t="s">
        <v>394</v>
      </c>
      <c r="EW320" s="454"/>
      <c r="EX320" s="454"/>
      <c r="EY320" s="455"/>
      <c r="EZ320" s="456"/>
      <c r="FA320" s="457"/>
      <c r="FB320" s="458"/>
      <c r="FC320" s="459"/>
      <c r="FD320" s="460"/>
      <c r="FE320" s="461"/>
      <c r="FF320" s="462"/>
      <c r="FG320" s="463"/>
      <c r="FH320" s="464"/>
      <c r="FI320" s="469"/>
      <c r="FJ320" s="481"/>
      <c r="FK320" s="508"/>
      <c r="FL320" s="509"/>
      <c r="FM320" s="510"/>
      <c r="FN320" s="515"/>
      <c r="FO320" s="516"/>
      <c r="FP320" s="517"/>
      <c r="FQ320" s="518"/>
      <c r="FR320" s="519"/>
      <c r="FS320" s="520"/>
      <c r="FT320" s="521"/>
      <c r="FU320" s="522"/>
      <c r="FV320" s="524"/>
      <c r="FW320" s="525"/>
      <c r="FX320" s="526"/>
      <c r="FY320" s="527"/>
      <c r="FZ320" s="528"/>
      <c r="GA320" s="529"/>
      <c r="GB320" s="530"/>
      <c r="GC320" s="531"/>
      <c r="GD320" s="532"/>
      <c r="GE320" s="533"/>
      <c r="GF320" s="534"/>
      <c r="GG320" s="535"/>
      <c r="GH320" s="536"/>
      <c r="GI320" s="537"/>
      <c r="GJ320" s="540"/>
      <c r="GK320" s="541"/>
      <c r="GL320" s="542"/>
      <c r="GM320" s="543"/>
      <c r="GN320" s="544"/>
      <c r="GO320" s="550"/>
      <c r="GP320" s="551"/>
      <c r="GQ320" s="552"/>
      <c r="GR320" s="553"/>
      <c r="GS320" s="554"/>
      <c r="GT320" s="555"/>
      <c r="GU320" s="556"/>
      <c r="GV320" s="31"/>
      <c r="GW320" s="31"/>
      <c r="GX320" s="31"/>
      <c r="GY320" s="31" t="s">
        <v>4204</v>
      </c>
      <c r="GZ320" s="31"/>
      <c r="HA320" s="31"/>
      <c r="HB320" s="33" t="s">
        <v>50</v>
      </c>
      <c r="HC320" s="33"/>
      <c r="HD320" s="33"/>
      <c r="HE320" s="33"/>
      <c r="HF320" s="33"/>
      <c r="HG320" s="33"/>
      <c r="HH320" s="33"/>
      <c r="HI320" s="33"/>
      <c r="HJ320" s="33"/>
      <c r="HK320" s="33"/>
      <c r="HL320" s="33"/>
      <c r="HM320" s="33"/>
      <c r="HN320" s="33"/>
      <c r="HO320" s="33"/>
      <c r="HP320" s="33"/>
      <c r="HQ320" s="33"/>
      <c r="HR320" s="33"/>
      <c r="HS320" s="33"/>
      <c r="HT320" s="33"/>
      <c r="HU320" s="33"/>
      <c r="HV320" s="33"/>
      <c r="HW320" s="33"/>
      <c r="HX320" s="33"/>
      <c r="HY320" s="33"/>
      <c r="HZ320" s="33"/>
      <c r="IA320" s="33"/>
      <c r="IB320" s="33"/>
      <c r="IC320" s="33"/>
      <c r="ID320" s="33"/>
      <c r="IE320" s="33"/>
      <c r="IF320" s="33"/>
      <c r="IG320" s="33"/>
      <c r="IH320" s="33"/>
      <c r="II320" s="33"/>
      <c r="IJ320" s="33"/>
      <c r="IK320" s="33"/>
      <c r="IL320" s="33"/>
      <c r="IM320" s="33"/>
      <c r="IN320" s="33"/>
      <c r="IO320" s="33"/>
      <c r="IP320" s="33"/>
      <c r="IQ320" s="33"/>
      <c r="IR320" s="33"/>
      <c r="IS320" s="33"/>
      <c r="IT320" s="33"/>
      <c r="IU320" s="33"/>
      <c r="IV320" s="33"/>
      <c r="IW320" s="33"/>
      <c r="IX320" s="33"/>
      <c r="IY320" s="33"/>
      <c r="IZ320" s="33"/>
      <c r="JA320" s="33"/>
      <c r="JB320" s="33"/>
      <c r="JC320" s="33"/>
      <c r="JD320" s="33"/>
      <c r="JE320" s="33"/>
      <c r="JF320" s="33"/>
      <c r="JG320" s="33"/>
      <c r="JH320" s="33" t="s">
        <v>50</v>
      </c>
    </row>
    <row r="321" spans="5:270">
      <c r="E321" s="33" t="s">
        <v>4206</v>
      </c>
      <c r="F321" s="79">
        <v>45331</v>
      </c>
      <c r="G321" s="33">
        <v>422100</v>
      </c>
      <c r="H321" s="33" t="s">
        <v>4205</v>
      </c>
      <c r="I321" s="33" t="s">
        <v>440</v>
      </c>
      <c r="J321" s="33" t="s">
        <v>394</v>
      </c>
      <c r="EW321" s="454"/>
      <c r="EX321" s="454"/>
      <c r="EY321" s="455"/>
      <c r="EZ321" s="456"/>
      <c r="FA321" s="457"/>
      <c r="FB321" s="458"/>
      <c r="FC321" s="459"/>
      <c r="FD321" s="460"/>
      <c r="FE321" s="461"/>
      <c r="FF321" s="462"/>
      <c r="FG321" s="463"/>
      <c r="FH321" s="464"/>
      <c r="FI321" s="469"/>
      <c r="FJ321" s="481"/>
      <c r="FK321" s="508"/>
      <c r="FL321" s="509"/>
      <c r="FM321" s="510"/>
      <c r="FN321" s="515"/>
      <c r="FO321" s="516"/>
      <c r="FP321" s="517"/>
      <c r="FQ321" s="518"/>
      <c r="FR321" s="519"/>
      <c r="FS321" s="520"/>
      <c r="FT321" s="521"/>
      <c r="FU321" s="522"/>
      <c r="FV321" s="524"/>
      <c r="FW321" s="525"/>
      <c r="FX321" s="526"/>
      <c r="FY321" s="527"/>
      <c r="FZ321" s="528"/>
      <c r="GA321" s="529"/>
      <c r="GB321" s="530"/>
      <c r="GC321" s="531"/>
      <c r="GD321" s="532"/>
      <c r="GE321" s="533"/>
      <c r="GF321" s="534"/>
      <c r="GG321" s="535"/>
      <c r="GH321" s="536"/>
      <c r="GI321" s="537"/>
      <c r="GJ321" s="540"/>
      <c r="GK321" s="541"/>
      <c r="GL321" s="542"/>
      <c r="GM321" s="543"/>
      <c r="GN321" s="544"/>
      <c r="GO321" s="550"/>
      <c r="GP321" s="551"/>
      <c r="GQ321" s="552"/>
      <c r="GR321" s="553"/>
      <c r="GS321" s="554"/>
      <c r="GT321" s="555"/>
      <c r="GU321" s="556"/>
      <c r="GV321" s="33"/>
      <c r="GW321" s="33"/>
      <c r="GX321" s="33"/>
      <c r="GY321" s="33" t="s">
        <v>3200</v>
      </c>
      <c r="GZ321" s="33"/>
      <c r="HA321" s="33"/>
      <c r="HB321" s="33"/>
      <c r="HC321" s="33"/>
      <c r="HD321" s="33"/>
      <c r="HE321" s="33"/>
      <c r="HF321" s="33"/>
      <c r="HG321" s="33"/>
      <c r="HH321" s="33"/>
      <c r="HI321" s="33"/>
      <c r="HJ321" s="33"/>
      <c r="HK321" s="33"/>
      <c r="HL321" s="33"/>
      <c r="HM321" s="33"/>
      <c r="HN321" s="33"/>
      <c r="HO321" s="33"/>
      <c r="HP321" s="33"/>
      <c r="HQ321" s="33"/>
      <c r="HR321" s="33"/>
      <c r="HS321" s="33"/>
      <c r="HT321" s="33"/>
      <c r="HU321" s="33"/>
      <c r="HV321" s="33"/>
      <c r="HW321" s="33"/>
      <c r="HX321" s="33"/>
      <c r="HY321" s="33"/>
      <c r="HZ321" s="33"/>
      <c r="IA321" s="33"/>
      <c r="IB321" s="33"/>
      <c r="IC321" s="33"/>
      <c r="ID321" s="33"/>
      <c r="IE321" s="33"/>
      <c r="IF321" s="33"/>
      <c r="IG321" s="33"/>
      <c r="IH321" s="33"/>
      <c r="II321" s="33"/>
      <c r="IJ321" s="33"/>
      <c r="IK321" s="33"/>
      <c r="IL321" s="33"/>
      <c r="IM321" s="33"/>
      <c r="IN321" s="33"/>
      <c r="IO321" s="33"/>
      <c r="IP321" s="33"/>
      <c r="IQ321" s="33"/>
      <c r="IR321" s="33"/>
      <c r="IS321" s="33"/>
      <c r="IT321" s="33"/>
      <c r="IU321" s="33"/>
      <c r="IV321" s="33"/>
      <c r="IW321" s="33"/>
      <c r="IX321" s="33"/>
      <c r="IY321" s="33"/>
      <c r="IZ321" s="33"/>
      <c r="JA321" s="33"/>
      <c r="JB321" s="33"/>
      <c r="JC321" s="33"/>
      <c r="JD321" s="33"/>
      <c r="JE321" s="33"/>
      <c r="JF321" s="33"/>
      <c r="JG321" s="33"/>
      <c r="JH321" s="33" t="s">
        <v>49</v>
      </c>
    </row>
    <row r="322" spans="5:270">
      <c r="E322" s="33" t="s">
        <v>18</v>
      </c>
      <c r="F322" s="79">
        <v>45332</v>
      </c>
      <c r="G322" s="33">
        <v>422644</v>
      </c>
      <c r="H322" s="33" t="s">
        <v>4015</v>
      </c>
      <c r="I322" s="33" t="s">
        <v>1973</v>
      </c>
      <c r="J322" s="33" t="s">
        <v>394</v>
      </c>
      <c r="EW322" s="454"/>
      <c r="EX322" s="454"/>
      <c r="EY322" s="455"/>
      <c r="EZ322" s="456"/>
      <c r="FA322" s="457"/>
      <c r="FB322" s="458"/>
      <c r="FC322" s="459"/>
      <c r="FD322" s="460"/>
      <c r="FE322" s="461"/>
      <c r="FF322" s="462"/>
      <c r="FG322" s="463"/>
      <c r="FH322" s="464"/>
      <c r="FI322" s="469"/>
      <c r="FJ322" s="481"/>
      <c r="FK322" s="508"/>
      <c r="FL322" s="509"/>
      <c r="FM322" s="510"/>
      <c r="FN322" s="515"/>
      <c r="FO322" s="516"/>
      <c r="FP322" s="517"/>
      <c r="FQ322" s="518"/>
      <c r="FR322" s="519"/>
      <c r="FS322" s="520"/>
      <c r="FT322" s="521"/>
      <c r="FU322" s="522"/>
      <c r="FV322" s="524"/>
      <c r="FW322" s="525"/>
      <c r="FX322" s="526"/>
      <c r="FY322" s="527"/>
      <c r="FZ322" s="528"/>
      <c r="GA322" s="529"/>
      <c r="GB322" s="530"/>
      <c r="GC322" s="531"/>
      <c r="GD322" s="532"/>
      <c r="GE322" s="533"/>
      <c r="GF322" s="534"/>
      <c r="GG322" s="535"/>
      <c r="GH322" s="536"/>
      <c r="GI322" s="537"/>
      <c r="GJ322" s="540"/>
      <c r="GK322" s="541"/>
      <c r="GL322" s="542"/>
      <c r="GM322" s="543"/>
      <c r="GN322" s="544"/>
      <c r="GO322" s="550"/>
      <c r="GP322" s="551"/>
      <c r="GQ322" s="552"/>
      <c r="GR322" s="553"/>
      <c r="GS322" s="554"/>
      <c r="GT322" s="555"/>
      <c r="GU322" s="556"/>
      <c r="GV322" s="557"/>
      <c r="GW322" s="558"/>
      <c r="GX322" s="559"/>
      <c r="GY322" s="33"/>
      <c r="GZ322" s="33" t="s">
        <v>394</v>
      </c>
      <c r="HA322" s="33" t="s">
        <v>2062</v>
      </c>
      <c r="HB322" s="33"/>
      <c r="HC322" s="33"/>
      <c r="HD322" s="33"/>
      <c r="HE322" s="33"/>
      <c r="HF322" s="33"/>
      <c r="HG322" s="33"/>
      <c r="HH322" s="33"/>
      <c r="HI322" s="33"/>
      <c r="HJ322" s="33"/>
      <c r="HK322" s="33"/>
      <c r="HL322" s="33"/>
      <c r="HM322" s="33"/>
      <c r="HN322" s="33"/>
      <c r="HO322" s="33"/>
      <c r="HP322" s="33"/>
      <c r="HQ322" s="33"/>
      <c r="HR322" s="33"/>
      <c r="HS322" s="33"/>
      <c r="HT322" s="33"/>
      <c r="HU322" s="33"/>
      <c r="HV322" s="33"/>
      <c r="HW322" s="33"/>
      <c r="HX322" s="33"/>
      <c r="HY322" s="33"/>
      <c r="HZ322" s="33"/>
      <c r="IA322" s="33"/>
      <c r="IB322" s="33"/>
      <c r="IC322" s="33"/>
      <c r="ID322" s="33"/>
      <c r="IE322" s="33"/>
      <c r="IF322" s="33"/>
      <c r="IG322" s="33"/>
      <c r="IH322" s="33"/>
      <c r="II322" s="33"/>
      <c r="IJ322" s="33"/>
      <c r="IK322" s="33"/>
      <c r="IL322" s="33"/>
      <c r="IM322" s="33"/>
      <c r="IN322" s="33"/>
      <c r="IO322" s="33"/>
      <c r="IP322" s="33"/>
      <c r="IQ322" s="33"/>
      <c r="IR322" s="33"/>
      <c r="IS322" s="33"/>
      <c r="IT322" s="33"/>
      <c r="IU322" s="33"/>
      <c r="IV322" s="33"/>
      <c r="IW322" s="33"/>
      <c r="IX322" s="33"/>
      <c r="IY322" s="33"/>
      <c r="IZ322" s="33"/>
      <c r="JA322" s="33"/>
      <c r="JB322" s="33"/>
      <c r="JC322" s="33"/>
      <c r="JD322" s="33"/>
      <c r="JE322" s="33"/>
      <c r="JF322" s="33"/>
      <c r="JG322" s="33"/>
      <c r="JH322" s="33" t="s">
        <v>50</v>
      </c>
    </row>
    <row r="323" spans="5:270">
      <c r="E323" s="33" t="s">
        <v>55</v>
      </c>
      <c r="F323" s="79">
        <v>45332</v>
      </c>
      <c r="G323" s="33">
        <v>418598</v>
      </c>
      <c r="H323" s="33" t="s">
        <v>3786</v>
      </c>
      <c r="I323" s="33" t="s">
        <v>4207</v>
      </c>
      <c r="J323" s="33" t="s">
        <v>394</v>
      </c>
      <c r="EW323" s="454"/>
      <c r="EX323" s="454"/>
      <c r="EY323" s="455"/>
      <c r="EZ323" s="456"/>
      <c r="FA323" s="457"/>
      <c r="FB323" s="458"/>
      <c r="FC323" s="459"/>
      <c r="FD323" s="460"/>
      <c r="FE323" s="461"/>
      <c r="FF323" s="462"/>
      <c r="FG323" s="463"/>
      <c r="FH323" s="464"/>
      <c r="FI323" s="469"/>
      <c r="FJ323" s="481"/>
      <c r="FK323" s="508"/>
      <c r="FL323" s="509"/>
      <c r="FM323" s="510"/>
      <c r="FN323" s="515"/>
      <c r="FO323" s="516"/>
      <c r="FP323" s="517"/>
      <c r="FQ323" s="518"/>
      <c r="FR323" s="519"/>
      <c r="FS323" s="520"/>
      <c r="FT323" s="521"/>
      <c r="FU323" s="522"/>
      <c r="FV323" s="524"/>
      <c r="FW323" s="525"/>
      <c r="FX323" s="526"/>
      <c r="FY323" s="527"/>
      <c r="FZ323" s="528"/>
      <c r="GA323" s="529"/>
      <c r="GB323" s="530"/>
      <c r="GC323" s="531"/>
      <c r="GD323" s="532"/>
      <c r="GE323" s="533"/>
      <c r="GF323" s="534"/>
      <c r="GG323" s="535"/>
      <c r="GH323" s="536"/>
      <c r="GI323" s="537"/>
      <c r="GJ323" s="540"/>
      <c r="GK323" s="541"/>
      <c r="GL323" s="542"/>
      <c r="GM323" s="543"/>
      <c r="GN323" s="544"/>
      <c r="GO323" s="550"/>
      <c r="GP323" s="551"/>
      <c r="GQ323" s="552"/>
      <c r="GR323" s="553"/>
      <c r="GS323" s="554"/>
      <c r="GT323" s="555"/>
      <c r="GU323" s="556"/>
      <c r="GV323" s="557"/>
      <c r="GW323" s="558"/>
      <c r="GX323" s="559"/>
      <c r="GY323" s="31"/>
      <c r="GZ323" s="31" t="s">
        <v>1410</v>
      </c>
      <c r="HA323" s="31" t="s">
        <v>1410</v>
      </c>
      <c r="HB323" s="31"/>
      <c r="HC323" s="31"/>
      <c r="HD323" s="31" t="s">
        <v>2048</v>
      </c>
      <c r="HE323" s="31"/>
      <c r="HF323" s="31"/>
      <c r="HG323" s="31"/>
      <c r="HH323" s="31" t="s">
        <v>2048</v>
      </c>
      <c r="HI323" s="31" t="s">
        <v>2048</v>
      </c>
      <c r="HJ323" s="31"/>
      <c r="HK323" s="33" t="s">
        <v>2048</v>
      </c>
      <c r="HL323" s="33"/>
      <c r="HM323" s="33" t="s">
        <v>2995</v>
      </c>
      <c r="HN323" s="33"/>
      <c r="HO323" s="33"/>
      <c r="HP323" s="33"/>
      <c r="HQ323" s="33"/>
      <c r="HR323" s="33"/>
      <c r="HS323" s="33"/>
      <c r="HT323" s="33"/>
      <c r="HU323" s="33"/>
      <c r="HV323" s="33"/>
      <c r="HW323" s="33"/>
      <c r="HX323" s="33"/>
      <c r="HY323" s="33"/>
      <c r="HZ323" s="33"/>
      <c r="IA323" s="33"/>
      <c r="IB323" s="33"/>
      <c r="IC323" s="33"/>
      <c r="ID323" s="33"/>
      <c r="IE323" s="33"/>
      <c r="IF323" s="33"/>
      <c r="IG323" s="33"/>
      <c r="IH323" s="33"/>
      <c r="II323" s="33"/>
      <c r="IJ323" s="33"/>
      <c r="IK323" s="33"/>
      <c r="IL323" s="33"/>
      <c r="IM323" s="33"/>
      <c r="IN323" s="33"/>
      <c r="IO323" s="33"/>
      <c r="IP323" s="33"/>
      <c r="IQ323" s="33"/>
      <c r="IR323" s="33"/>
      <c r="IS323" s="33"/>
      <c r="IT323" s="33"/>
      <c r="IU323" s="33"/>
      <c r="IV323" s="33"/>
      <c r="IW323" s="33"/>
      <c r="IX323" s="33"/>
      <c r="IY323" s="33"/>
      <c r="IZ323" s="33"/>
      <c r="JA323" s="33"/>
      <c r="JB323" s="33"/>
      <c r="JC323" s="33"/>
      <c r="JD323" s="33"/>
      <c r="JE323" s="33"/>
      <c r="JF323" s="33"/>
      <c r="JG323" s="33"/>
      <c r="JH323" s="33" t="s">
        <v>50</v>
      </c>
    </row>
    <row r="324" spans="5:270">
      <c r="E324" s="33" t="s">
        <v>55</v>
      </c>
      <c r="F324" s="79">
        <v>45332</v>
      </c>
      <c r="G324" s="33">
        <v>422778</v>
      </c>
      <c r="H324" s="33" t="s">
        <v>3786</v>
      </c>
      <c r="I324" s="33" t="s">
        <v>1796</v>
      </c>
      <c r="J324" s="33" t="s">
        <v>394</v>
      </c>
      <c r="EW324" s="454"/>
      <c r="EX324" s="454"/>
      <c r="EY324" s="455"/>
      <c r="EZ324" s="456"/>
      <c r="FA324" s="457"/>
      <c r="FB324" s="458"/>
      <c r="FC324" s="459"/>
      <c r="FD324" s="460"/>
      <c r="FE324" s="461"/>
      <c r="FF324" s="462"/>
      <c r="FG324" s="463"/>
      <c r="FH324" s="464"/>
      <c r="FI324" s="469"/>
      <c r="FJ324" s="481"/>
      <c r="FK324" s="508"/>
      <c r="FL324" s="509"/>
      <c r="FM324" s="510"/>
      <c r="FN324" s="515"/>
      <c r="FO324" s="516"/>
      <c r="FP324" s="517"/>
      <c r="FQ324" s="518"/>
      <c r="FR324" s="519"/>
      <c r="FS324" s="520"/>
      <c r="FT324" s="521"/>
      <c r="FU324" s="522"/>
      <c r="FV324" s="524"/>
      <c r="FW324" s="525"/>
      <c r="FX324" s="526"/>
      <c r="FY324" s="527"/>
      <c r="FZ324" s="528"/>
      <c r="GA324" s="529"/>
      <c r="GB324" s="530"/>
      <c r="GC324" s="531"/>
      <c r="GD324" s="532"/>
      <c r="GE324" s="533"/>
      <c r="GF324" s="534"/>
      <c r="GG324" s="535"/>
      <c r="GH324" s="536"/>
      <c r="GI324" s="537"/>
      <c r="GJ324" s="540"/>
      <c r="GK324" s="541"/>
      <c r="GL324" s="542"/>
      <c r="GM324" s="543"/>
      <c r="GN324" s="544"/>
      <c r="GO324" s="550"/>
      <c r="GP324" s="551"/>
      <c r="GQ324" s="552"/>
      <c r="GR324" s="553"/>
      <c r="GS324" s="554"/>
      <c r="GT324" s="555"/>
      <c r="GU324" s="556"/>
      <c r="GV324" s="557"/>
      <c r="GW324" s="558"/>
      <c r="GX324" s="559"/>
      <c r="GY324" s="31"/>
      <c r="GZ324" s="31" t="s">
        <v>1410</v>
      </c>
      <c r="HA324" s="31" t="s">
        <v>1410</v>
      </c>
      <c r="HB324" s="33"/>
      <c r="HC324" s="33"/>
      <c r="HD324" s="33" t="s">
        <v>2048</v>
      </c>
      <c r="HE324" s="33"/>
      <c r="HF324" s="33" t="s">
        <v>1447</v>
      </c>
      <c r="HG324" s="33"/>
      <c r="HH324" s="33" t="s">
        <v>2526</v>
      </c>
      <c r="HI324" s="33"/>
      <c r="HJ324" s="33"/>
      <c r="HK324" s="33"/>
      <c r="HL324" s="33"/>
      <c r="HM324" s="33"/>
      <c r="HN324" s="33"/>
      <c r="HO324" s="33"/>
      <c r="HP324" s="33"/>
      <c r="HQ324" s="33"/>
      <c r="HR324" s="33"/>
      <c r="HS324" s="33"/>
      <c r="HT324" s="33"/>
      <c r="HU324" s="33"/>
      <c r="HV324" s="33"/>
      <c r="HW324" s="33"/>
      <c r="HX324" s="33"/>
      <c r="HY324" s="33"/>
      <c r="HZ324" s="33"/>
      <c r="IA324" s="33"/>
      <c r="IB324" s="33"/>
      <c r="IC324" s="33"/>
      <c r="ID324" s="33"/>
      <c r="IE324" s="33"/>
      <c r="IF324" s="33"/>
      <c r="IG324" s="33"/>
      <c r="IH324" s="33"/>
      <c r="II324" s="33"/>
      <c r="IJ324" s="33"/>
      <c r="IK324" s="33"/>
      <c r="IL324" s="33"/>
      <c r="IM324" s="33"/>
      <c r="IN324" s="33"/>
      <c r="IO324" s="33"/>
      <c r="IP324" s="33"/>
      <c r="IQ324" s="33"/>
      <c r="IR324" s="33"/>
      <c r="IS324" s="33"/>
      <c r="IT324" s="33"/>
      <c r="IU324" s="33"/>
      <c r="IV324" s="33"/>
      <c r="IW324" s="33"/>
      <c r="IX324" s="33"/>
      <c r="IY324" s="33"/>
      <c r="IZ324" s="33"/>
      <c r="JA324" s="33"/>
      <c r="JB324" s="33"/>
      <c r="JC324" s="33"/>
      <c r="JD324" s="33"/>
      <c r="JE324" s="33"/>
      <c r="JF324" s="33"/>
      <c r="JG324" s="33"/>
      <c r="JH324" s="33" t="s">
        <v>50</v>
      </c>
    </row>
    <row r="325" spans="5:270">
      <c r="E325" s="33" t="s">
        <v>55</v>
      </c>
      <c r="F325" s="79">
        <v>45332</v>
      </c>
      <c r="G325" s="33">
        <v>422776</v>
      </c>
      <c r="H325" s="33" t="s">
        <v>3786</v>
      </c>
      <c r="I325" s="33" t="s">
        <v>4208</v>
      </c>
      <c r="J325" s="33" t="s">
        <v>394</v>
      </c>
      <c r="EW325" s="454"/>
      <c r="EX325" s="454"/>
      <c r="EY325" s="455"/>
      <c r="EZ325" s="456"/>
      <c r="FA325" s="457"/>
      <c r="FB325" s="458"/>
      <c r="FC325" s="459"/>
      <c r="FD325" s="460"/>
      <c r="FE325" s="461"/>
      <c r="FF325" s="462"/>
      <c r="FG325" s="463"/>
      <c r="FH325" s="464"/>
      <c r="FI325" s="469"/>
      <c r="FJ325" s="481"/>
      <c r="FK325" s="508"/>
      <c r="FL325" s="509"/>
      <c r="FM325" s="510"/>
      <c r="FN325" s="515"/>
      <c r="FO325" s="516"/>
      <c r="FP325" s="517"/>
      <c r="FQ325" s="518"/>
      <c r="FR325" s="519"/>
      <c r="FS325" s="520"/>
      <c r="FT325" s="521"/>
      <c r="FU325" s="522"/>
      <c r="FV325" s="524"/>
      <c r="FW325" s="525"/>
      <c r="FX325" s="526"/>
      <c r="FY325" s="527"/>
      <c r="FZ325" s="528"/>
      <c r="GA325" s="529"/>
      <c r="GB325" s="530"/>
      <c r="GC325" s="531"/>
      <c r="GD325" s="532"/>
      <c r="GE325" s="533"/>
      <c r="GF325" s="534"/>
      <c r="GG325" s="535"/>
      <c r="GH325" s="536"/>
      <c r="GI325" s="537"/>
      <c r="GJ325" s="540"/>
      <c r="GK325" s="541"/>
      <c r="GL325" s="542"/>
      <c r="GM325" s="543"/>
      <c r="GN325" s="544"/>
      <c r="GO325" s="550"/>
      <c r="GP325" s="551"/>
      <c r="GQ325" s="552"/>
      <c r="GR325" s="553"/>
      <c r="GS325" s="554"/>
      <c r="GT325" s="555"/>
      <c r="GU325" s="556"/>
      <c r="GV325" s="557"/>
      <c r="GW325" s="558"/>
      <c r="GX325" s="559"/>
      <c r="GY325" s="31"/>
      <c r="GZ325" s="31" t="s">
        <v>1410</v>
      </c>
      <c r="HA325" s="31" t="s">
        <v>1410</v>
      </c>
      <c r="HB325" s="31"/>
      <c r="HC325" s="31"/>
      <c r="HD325" s="31" t="s">
        <v>2048</v>
      </c>
      <c r="HE325" s="31"/>
      <c r="HF325" s="31"/>
      <c r="HG325" s="31"/>
      <c r="HH325" s="31" t="s">
        <v>2048</v>
      </c>
      <c r="HI325" s="31" t="s">
        <v>2048</v>
      </c>
      <c r="HJ325" s="31"/>
      <c r="HK325" s="33" t="s">
        <v>2048</v>
      </c>
      <c r="HL325" s="33" t="s">
        <v>1466</v>
      </c>
      <c r="HM325" s="33"/>
      <c r="HN325" s="33"/>
      <c r="HO325" s="33" t="s">
        <v>50</v>
      </c>
      <c r="HP325" s="33"/>
      <c r="HQ325" s="33"/>
      <c r="HR325" s="33"/>
      <c r="HS325" s="33"/>
      <c r="HT325" s="33"/>
      <c r="HU325" s="33"/>
      <c r="HV325" s="33"/>
      <c r="HW325" s="33"/>
      <c r="HX325" s="33"/>
      <c r="HY325" s="33"/>
      <c r="HZ325" s="33"/>
      <c r="IA325" s="33"/>
      <c r="IB325" s="33"/>
      <c r="IC325" s="33"/>
      <c r="ID325" s="33"/>
      <c r="IE325" s="33"/>
      <c r="IF325" s="33"/>
      <c r="IG325" s="33"/>
      <c r="IH325" s="33"/>
      <c r="II325" s="33"/>
      <c r="IJ325" s="33"/>
      <c r="IK325" s="33"/>
      <c r="IL325" s="33"/>
      <c r="IM325" s="33"/>
      <c r="IN325" s="33"/>
      <c r="IO325" s="33"/>
      <c r="IP325" s="33"/>
      <c r="IQ325" s="33"/>
      <c r="IR325" s="33"/>
      <c r="IS325" s="33"/>
      <c r="IT325" s="33"/>
      <c r="IU325" s="33"/>
      <c r="IV325" s="33"/>
      <c r="IW325" s="33"/>
      <c r="IX325" s="33"/>
      <c r="IY325" s="33"/>
      <c r="IZ325" s="33"/>
      <c r="JA325" s="33"/>
      <c r="JB325" s="33"/>
      <c r="JC325" s="33"/>
      <c r="JD325" s="33"/>
      <c r="JE325" s="33"/>
      <c r="JF325" s="33"/>
      <c r="JG325" s="33"/>
      <c r="JH325" s="33" t="s">
        <v>50</v>
      </c>
    </row>
    <row r="326" spans="5:270" ht="30">
      <c r="E326" s="33" t="s">
        <v>55</v>
      </c>
      <c r="F326" s="79">
        <v>45334</v>
      </c>
      <c r="G326" s="33">
        <v>423016</v>
      </c>
      <c r="H326" s="33" t="s">
        <v>3916</v>
      </c>
      <c r="I326" s="33" t="s">
        <v>440</v>
      </c>
      <c r="J326" s="33" t="s">
        <v>394</v>
      </c>
      <c r="EW326" s="454"/>
      <c r="EX326" s="454"/>
      <c r="EY326" s="455"/>
      <c r="EZ326" s="456"/>
      <c r="FA326" s="457"/>
      <c r="FB326" s="458"/>
      <c r="FC326" s="459"/>
      <c r="FD326" s="460"/>
      <c r="FE326" s="461"/>
      <c r="FF326" s="462"/>
      <c r="FG326" s="463"/>
      <c r="FH326" s="464"/>
      <c r="FI326" s="469"/>
      <c r="FJ326" s="481"/>
      <c r="FK326" s="508"/>
      <c r="FL326" s="509"/>
      <c r="FM326" s="510"/>
      <c r="FN326" s="515"/>
      <c r="FO326" s="516"/>
      <c r="FP326" s="517"/>
      <c r="FQ326" s="518"/>
      <c r="FR326" s="519"/>
      <c r="FS326" s="520"/>
      <c r="FT326" s="521"/>
      <c r="FU326" s="522"/>
      <c r="FV326" s="524"/>
      <c r="FW326" s="525"/>
      <c r="FX326" s="526"/>
      <c r="FY326" s="527"/>
      <c r="FZ326" s="528"/>
      <c r="GA326" s="529"/>
      <c r="GB326" s="530"/>
      <c r="GC326" s="531"/>
      <c r="GD326" s="532"/>
      <c r="GE326" s="533"/>
      <c r="GF326" s="534"/>
      <c r="GG326" s="535"/>
      <c r="GH326" s="536"/>
      <c r="GI326" s="537"/>
      <c r="GJ326" s="540"/>
      <c r="GK326" s="541"/>
      <c r="GL326" s="542"/>
      <c r="GM326" s="543"/>
      <c r="GN326" s="544"/>
      <c r="GO326" s="550"/>
      <c r="GP326" s="551"/>
      <c r="GQ326" s="552"/>
      <c r="GR326" s="553"/>
      <c r="GS326" s="554"/>
      <c r="GT326" s="555"/>
      <c r="GU326" s="556"/>
      <c r="GV326" s="557"/>
      <c r="GW326" s="558"/>
      <c r="GX326" s="559"/>
      <c r="GY326" s="31"/>
      <c r="GZ326" s="31"/>
      <c r="HA326" s="31" t="s">
        <v>2755</v>
      </c>
      <c r="HB326" s="34" t="s">
        <v>4239</v>
      </c>
      <c r="HC326" s="33"/>
      <c r="HD326" s="33" t="s">
        <v>2048</v>
      </c>
      <c r="HE326" s="33" t="s">
        <v>1466</v>
      </c>
      <c r="HF326" s="33"/>
      <c r="HG326" s="33"/>
      <c r="HH326" s="33"/>
      <c r="HI326" s="33"/>
      <c r="HJ326" s="33"/>
      <c r="HK326" s="33"/>
      <c r="HL326" s="33"/>
      <c r="HM326" s="33"/>
      <c r="HN326" s="33"/>
      <c r="HO326" s="33"/>
      <c r="HP326" s="33"/>
      <c r="HQ326" s="33"/>
      <c r="HR326" s="33"/>
      <c r="HS326" s="33"/>
      <c r="HT326" s="33"/>
      <c r="HU326" s="33"/>
      <c r="HV326" s="33"/>
      <c r="HW326" s="33"/>
      <c r="HX326" s="33"/>
      <c r="HY326" s="33"/>
      <c r="HZ326" s="33"/>
      <c r="IA326" s="33"/>
      <c r="IB326" s="33"/>
      <c r="IC326" s="33"/>
      <c r="ID326" s="33"/>
      <c r="IE326" s="33"/>
      <c r="IF326" s="33"/>
      <c r="IG326" s="33"/>
      <c r="IH326" s="33"/>
      <c r="II326" s="33"/>
      <c r="IJ326" s="33"/>
      <c r="IK326" s="33"/>
      <c r="IL326" s="33"/>
      <c r="IM326" s="33"/>
      <c r="IN326" s="33"/>
      <c r="IO326" s="33"/>
      <c r="IP326" s="33"/>
      <c r="IQ326" s="33"/>
      <c r="IR326" s="33"/>
      <c r="IS326" s="33"/>
      <c r="IT326" s="33"/>
      <c r="IU326" s="33"/>
      <c r="IV326" s="33"/>
      <c r="IW326" s="33"/>
      <c r="IX326" s="33"/>
      <c r="IY326" s="33"/>
      <c r="IZ326" s="33"/>
      <c r="JA326" s="33"/>
      <c r="JB326" s="33"/>
      <c r="JC326" s="33"/>
      <c r="JD326" s="33"/>
      <c r="JE326" s="33"/>
      <c r="JF326" s="33"/>
      <c r="JG326" s="33"/>
      <c r="JH326" s="33" t="s">
        <v>50</v>
      </c>
    </row>
    <row r="327" spans="5:270" ht="45">
      <c r="E327" s="33" t="s">
        <v>55</v>
      </c>
      <c r="F327" s="79">
        <v>45318</v>
      </c>
      <c r="G327" s="33">
        <v>417364</v>
      </c>
      <c r="H327" s="33" t="s">
        <v>4132</v>
      </c>
      <c r="I327" s="33" t="s">
        <v>2258</v>
      </c>
      <c r="J327" s="33" t="s">
        <v>394</v>
      </c>
      <c r="EW327" s="454"/>
      <c r="EX327" s="454"/>
      <c r="EY327" s="455"/>
      <c r="EZ327" s="456"/>
      <c r="FA327" s="457"/>
      <c r="FB327" s="458"/>
      <c r="FC327" s="459"/>
      <c r="FD327" s="460"/>
      <c r="FE327" s="461"/>
      <c r="FF327" s="462"/>
      <c r="FG327" s="463"/>
      <c r="FH327" s="464"/>
      <c r="FI327" s="469"/>
      <c r="FJ327" s="481"/>
      <c r="FK327" s="508"/>
      <c r="FL327" s="509"/>
      <c r="FM327" s="510"/>
      <c r="FN327" s="515"/>
      <c r="FO327" s="516"/>
      <c r="FP327" s="517"/>
      <c r="FQ327" s="518"/>
      <c r="FR327" s="519"/>
      <c r="FS327" s="520"/>
      <c r="FT327" s="521"/>
      <c r="FU327" s="522"/>
      <c r="FV327" s="524"/>
      <c r="FW327" s="525"/>
      <c r="FX327" s="526"/>
      <c r="FY327" s="527"/>
      <c r="FZ327" s="528"/>
      <c r="GA327" s="529"/>
      <c r="GB327" s="530"/>
      <c r="GC327" s="531"/>
      <c r="GD327" s="532"/>
      <c r="GE327" s="533"/>
      <c r="GF327" s="534"/>
      <c r="GG327" s="535"/>
      <c r="GH327" s="536"/>
      <c r="GI327" s="537"/>
      <c r="GJ327" s="540"/>
      <c r="GK327" s="541"/>
      <c r="GL327" s="542"/>
      <c r="GM327" s="543"/>
      <c r="GN327" s="31" t="s">
        <v>1410</v>
      </c>
      <c r="GO327" s="31"/>
      <c r="GP327" s="33" t="s">
        <v>1410</v>
      </c>
      <c r="GQ327" s="33" t="s">
        <v>394</v>
      </c>
      <c r="GR327" s="33" t="s">
        <v>3270</v>
      </c>
      <c r="GS327" s="33"/>
      <c r="GT327" s="33"/>
      <c r="GU327" s="33"/>
      <c r="GV327" s="34" t="s">
        <v>4200</v>
      </c>
      <c r="GW327" s="34"/>
      <c r="GX327" s="34"/>
      <c r="GY327" s="34" t="s">
        <v>1466</v>
      </c>
      <c r="GZ327" s="34"/>
      <c r="HA327" s="240" t="s">
        <v>2406</v>
      </c>
      <c r="HB327" s="34"/>
      <c r="HC327" s="34"/>
      <c r="HD327" s="34"/>
      <c r="HE327" s="34" t="s">
        <v>2062</v>
      </c>
      <c r="HF327" s="34"/>
      <c r="HG327" s="34"/>
      <c r="HH327" s="34"/>
      <c r="HI327" s="34"/>
      <c r="HJ327" s="34"/>
      <c r="HK327" s="34"/>
      <c r="HL327" s="34"/>
      <c r="HM327" s="34"/>
      <c r="HN327" s="34"/>
      <c r="HO327" s="34"/>
      <c r="HP327" s="34"/>
      <c r="HQ327" s="34"/>
      <c r="HR327" s="34"/>
      <c r="HS327" s="34"/>
      <c r="HT327" s="34"/>
      <c r="HU327" s="34"/>
      <c r="HV327" s="34"/>
      <c r="HW327" s="34"/>
      <c r="HX327" s="34"/>
      <c r="HY327" s="34"/>
      <c r="HZ327" s="34"/>
      <c r="IA327" s="34"/>
      <c r="IB327" s="34"/>
      <c r="IC327" s="34"/>
      <c r="ID327" s="34"/>
      <c r="IE327" s="34"/>
      <c r="IF327" s="34"/>
      <c r="IG327" s="34"/>
      <c r="IH327" s="34"/>
      <c r="II327" s="34"/>
      <c r="IJ327" s="34"/>
      <c r="IK327" s="34"/>
      <c r="IL327" s="34"/>
      <c r="IM327" s="34"/>
      <c r="IN327" s="34"/>
      <c r="IO327" s="34"/>
      <c r="IP327" s="34"/>
      <c r="IQ327" s="34"/>
      <c r="IR327" s="34"/>
      <c r="IS327" s="34"/>
      <c r="IT327" s="34"/>
      <c r="IU327" s="34"/>
      <c r="IV327" s="34"/>
      <c r="IW327" s="34"/>
      <c r="IX327" s="34"/>
      <c r="IY327" s="34"/>
      <c r="IZ327" s="34"/>
      <c r="JA327" s="34"/>
      <c r="JB327" s="34"/>
      <c r="JC327" s="34"/>
      <c r="JD327" s="34"/>
      <c r="JE327" s="34"/>
      <c r="JF327" s="34"/>
      <c r="JG327" s="34"/>
      <c r="JH327" s="33" t="s">
        <v>50</v>
      </c>
    </row>
    <row r="328" spans="5:270">
      <c r="E328" s="33" t="s">
        <v>55</v>
      </c>
      <c r="F328" s="79">
        <v>45334</v>
      </c>
      <c r="G328" s="33">
        <v>423818</v>
      </c>
      <c r="H328" s="33" t="s">
        <v>3786</v>
      </c>
      <c r="I328" s="33" t="s">
        <v>778</v>
      </c>
      <c r="J328" s="33" t="s">
        <v>394</v>
      </c>
      <c r="EW328" s="454"/>
      <c r="EX328" s="454"/>
      <c r="EY328" s="455"/>
      <c r="EZ328" s="456"/>
      <c r="FA328" s="457"/>
      <c r="FB328" s="458"/>
      <c r="FC328" s="459"/>
      <c r="FD328" s="460"/>
      <c r="FE328" s="461"/>
      <c r="FF328" s="462"/>
      <c r="FG328" s="463"/>
      <c r="FH328" s="464"/>
      <c r="FI328" s="469"/>
      <c r="FJ328" s="481"/>
      <c r="FK328" s="508"/>
      <c r="FL328" s="509"/>
      <c r="FM328" s="510"/>
      <c r="FN328" s="515"/>
      <c r="FO328" s="516"/>
      <c r="FP328" s="517"/>
      <c r="FQ328" s="518"/>
      <c r="FR328" s="519"/>
      <c r="FS328" s="520"/>
      <c r="FT328" s="521"/>
      <c r="FU328" s="522"/>
      <c r="FV328" s="524"/>
      <c r="FW328" s="525"/>
      <c r="FX328" s="526"/>
      <c r="FY328" s="527"/>
      <c r="FZ328" s="528"/>
      <c r="GA328" s="529"/>
      <c r="GB328" s="530"/>
      <c r="GC328" s="531"/>
      <c r="GD328" s="532"/>
      <c r="GE328" s="533"/>
      <c r="GF328" s="534"/>
      <c r="GG328" s="535"/>
      <c r="GH328" s="536"/>
      <c r="GI328" s="537"/>
      <c r="GJ328" s="540"/>
      <c r="GK328" s="541"/>
      <c r="GL328" s="542"/>
      <c r="GM328" s="543"/>
      <c r="GN328" s="544"/>
      <c r="GO328" s="550"/>
      <c r="GP328" s="213"/>
      <c r="GQ328" s="553"/>
      <c r="GR328" s="553"/>
      <c r="GS328" s="554"/>
      <c r="GT328" s="555"/>
      <c r="GU328" s="556"/>
      <c r="GV328" s="557"/>
      <c r="GW328" s="558"/>
      <c r="GX328" s="559"/>
      <c r="GY328" s="31"/>
      <c r="GZ328" s="31"/>
      <c r="HA328" s="33" t="s">
        <v>4222</v>
      </c>
      <c r="HB328" s="33"/>
      <c r="HC328" s="33"/>
      <c r="HD328" s="33" t="s">
        <v>394</v>
      </c>
      <c r="HE328" s="33"/>
      <c r="HF328" s="33"/>
      <c r="HG328" s="33"/>
      <c r="HH328" s="33"/>
      <c r="HI328" s="33"/>
      <c r="HJ328" s="33"/>
      <c r="HK328" s="33"/>
      <c r="HL328" s="33"/>
      <c r="HM328" s="33"/>
      <c r="HN328" s="33"/>
      <c r="HO328" s="33"/>
      <c r="HP328" s="33"/>
      <c r="HQ328" s="33"/>
      <c r="HR328" s="33"/>
      <c r="HS328" s="33"/>
      <c r="HT328" s="33"/>
      <c r="HU328" s="33"/>
      <c r="HV328" s="33"/>
      <c r="HW328" s="33"/>
      <c r="HX328" s="33"/>
      <c r="HY328" s="33"/>
      <c r="HZ328" s="33"/>
      <c r="IA328" s="33"/>
      <c r="IB328" s="33"/>
      <c r="IC328" s="33"/>
      <c r="ID328" s="33"/>
      <c r="IE328" s="33"/>
      <c r="IF328" s="33"/>
      <c r="IG328" s="33"/>
      <c r="IH328" s="33"/>
      <c r="II328" s="33"/>
      <c r="IJ328" s="33"/>
      <c r="IK328" s="33"/>
      <c r="IL328" s="33"/>
      <c r="IM328" s="33"/>
      <c r="IN328" s="33"/>
      <c r="IO328" s="33"/>
      <c r="IP328" s="33"/>
      <c r="IQ328" s="33"/>
      <c r="IR328" s="33"/>
      <c r="IS328" s="33"/>
      <c r="IT328" s="33"/>
      <c r="IU328" s="33"/>
      <c r="IV328" s="33"/>
      <c r="IW328" s="33"/>
      <c r="IX328" s="33"/>
      <c r="IY328" s="33"/>
      <c r="IZ328" s="33"/>
      <c r="JA328" s="33"/>
      <c r="JB328" s="33"/>
      <c r="JC328" s="33"/>
      <c r="JD328" s="33"/>
      <c r="JE328" s="33"/>
      <c r="JF328" s="33"/>
      <c r="JG328" s="33"/>
      <c r="JH328" s="33" t="s">
        <v>50</v>
      </c>
    </row>
    <row r="329" spans="5:270">
      <c r="E329" s="33" t="s">
        <v>55</v>
      </c>
      <c r="F329" s="79">
        <v>45334</v>
      </c>
      <c r="G329" s="33">
        <v>423756</v>
      </c>
      <c r="H329" s="33" t="s">
        <v>4223</v>
      </c>
      <c r="I329" s="33" t="s">
        <v>4224</v>
      </c>
      <c r="J329" s="33" t="s">
        <v>394</v>
      </c>
      <c r="EW329" s="454"/>
      <c r="EX329" s="454"/>
      <c r="EY329" s="455"/>
      <c r="EZ329" s="456"/>
      <c r="FA329" s="457"/>
      <c r="FB329" s="458"/>
      <c r="FC329" s="459"/>
      <c r="FD329" s="460"/>
      <c r="FE329" s="461"/>
      <c r="FF329" s="462"/>
      <c r="FG329" s="463"/>
      <c r="FH329" s="464"/>
      <c r="FI329" s="469"/>
      <c r="FJ329" s="481"/>
      <c r="FK329" s="508"/>
      <c r="FL329" s="509"/>
      <c r="FM329" s="510"/>
      <c r="FN329" s="515"/>
      <c r="FO329" s="516"/>
      <c r="FP329" s="517"/>
      <c r="FQ329" s="518"/>
      <c r="FR329" s="519"/>
      <c r="FS329" s="520"/>
      <c r="FT329" s="521"/>
      <c r="FU329" s="522"/>
      <c r="FV329" s="524"/>
      <c r="FW329" s="525"/>
      <c r="FX329" s="526"/>
      <c r="FY329" s="527"/>
      <c r="FZ329" s="528"/>
      <c r="GA329" s="529"/>
      <c r="GB329" s="530"/>
      <c r="GC329" s="531"/>
      <c r="GD329" s="532"/>
      <c r="GE329" s="533"/>
      <c r="GF329" s="534"/>
      <c r="GG329" s="535"/>
      <c r="GH329" s="536"/>
      <c r="GI329" s="537"/>
      <c r="GJ329" s="540"/>
      <c r="GK329" s="541"/>
      <c r="GL329" s="542"/>
      <c r="GM329" s="543"/>
      <c r="GN329" s="544"/>
      <c r="GO329" s="550"/>
      <c r="GP329" s="213"/>
      <c r="GQ329" s="553"/>
      <c r="GR329" s="553"/>
      <c r="GS329" s="554"/>
      <c r="GT329" s="555"/>
      <c r="GU329" s="556"/>
      <c r="GV329" s="557"/>
      <c r="GW329" s="558"/>
      <c r="GX329" s="559"/>
      <c r="GY329" s="33"/>
      <c r="GZ329" s="33"/>
      <c r="HA329" s="33" t="s">
        <v>394</v>
      </c>
      <c r="HB329" s="33"/>
      <c r="HC329" s="33"/>
      <c r="HD329" s="33"/>
      <c r="HE329" s="33"/>
      <c r="HF329" s="33"/>
      <c r="HG329" s="33"/>
      <c r="HH329" s="33"/>
      <c r="HI329" s="33"/>
      <c r="HJ329" s="33"/>
      <c r="HK329" s="33"/>
      <c r="HL329" s="33"/>
      <c r="HM329" s="33"/>
      <c r="HN329" s="33"/>
      <c r="HO329" s="33"/>
      <c r="HP329" s="33"/>
      <c r="HQ329" s="33"/>
      <c r="HR329" s="33"/>
      <c r="HS329" s="33"/>
      <c r="HT329" s="33"/>
      <c r="HU329" s="33"/>
      <c r="HV329" s="33"/>
      <c r="HW329" s="33"/>
      <c r="HX329" s="33"/>
      <c r="HY329" s="33"/>
      <c r="HZ329" s="33"/>
      <c r="IA329" s="33"/>
      <c r="IB329" s="33"/>
      <c r="IC329" s="33"/>
      <c r="ID329" s="33"/>
      <c r="IE329" s="33"/>
      <c r="IF329" s="33"/>
      <c r="IG329" s="33"/>
      <c r="IH329" s="33"/>
      <c r="II329" s="33"/>
      <c r="IJ329" s="33"/>
      <c r="IK329" s="33"/>
      <c r="IL329" s="33"/>
      <c r="IM329" s="33"/>
      <c r="IN329" s="33"/>
      <c r="IO329" s="33"/>
      <c r="IP329" s="33"/>
      <c r="IQ329" s="33"/>
      <c r="IR329" s="33"/>
      <c r="IS329" s="33"/>
      <c r="IT329" s="33"/>
      <c r="IU329" s="33"/>
      <c r="IV329" s="33"/>
      <c r="IW329" s="33"/>
      <c r="IX329" s="33"/>
      <c r="IY329" s="33"/>
      <c r="IZ329" s="33"/>
      <c r="JA329" s="33"/>
      <c r="JB329" s="33"/>
      <c r="JC329" s="33"/>
      <c r="JD329" s="33"/>
      <c r="JE329" s="33"/>
      <c r="JF329" s="33"/>
      <c r="JG329" s="33"/>
      <c r="JH329" s="33" t="s">
        <v>50</v>
      </c>
      <c r="JJ329" t="s">
        <v>4137</v>
      </c>
    </row>
    <row r="330" spans="5:270">
      <c r="E330" s="33" t="s">
        <v>55</v>
      </c>
      <c r="F330" s="79">
        <v>45335</v>
      </c>
      <c r="G330" s="33">
        <v>422710</v>
      </c>
      <c r="H330" s="33" t="s">
        <v>3736</v>
      </c>
      <c r="I330" s="33" t="s">
        <v>2756</v>
      </c>
      <c r="J330" s="33" t="s">
        <v>394</v>
      </c>
      <c r="GQ330" s="553"/>
      <c r="GR330" s="553"/>
      <c r="GS330" s="554"/>
      <c r="GT330" s="555"/>
      <c r="GU330" s="556"/>
      <c r="GV330" s="557"/>
      <c r="GW330" s="558"/>
      <c r="GX330" s="559"/>
      <c r="GY330" s="33"/>
      <c r="GZ330" s="33"/>
      <c r="HA330" s="33"/>
      <c r="HB330" s="33" t="s">
        <v>2254</v>
      </c>
      <c r="HC330" s="33"/>
      <c r="HD330" s="33" t="s">
        <v>4243</v>
      </c>
      <c r="HE330" s="33"/>
      <c r="HF330" s="33" t="s">
        <v>3195</v>
      </c>
      <c r="HG330" s="33"/>
      <c r="HH330" s="33"/>
      <c r="HI330" s="33"/>
      <c r="HJ330" s="33"/>
      <c r="HK330" s="33"/>
      <c r="HL330" s="33"/>
      <c r="HM330" s="33"/>
      <c r="HN330" s="33"/>
      <c r="HO330" s="33"/>
      <c r="HP330" s="33"/>
      <c r="HQ330" s="33"/>
      <c r="HR330" s="33"/>
      <c r="HS330" s="33"/>
      <c r="HT330" s="33"/>
      <c r="HU330" s="33"/>
      <c r="HV330" s="33"/>
      <c r="HW330" s="33"/>
      <c r="HX330" s="33"/>
      <c r="HY330" s="33"/>
      <c r="HZ330" s="33"/>
      <c r="IA330" s="33"/>
      <c r="IB330" s="33"/>
      <c r="IC330" s="33"/>
      <c r="ID330" s="33"/>
      <c r="IE330" s="33"/>
      <c r="IF330" s="33"/>
      <c r="IG330" s="33"/>
      <c r="IH330" s="33"/>
      <c r="II330" s="33"/>
      <c r="IJ330" s="33"/>
      <c r="IK330" s="33"/>
      <c r="IL330" s="33"/>
      <c r="IM330" s="33"/>
      <c r="IN330" s="33"/>
      <c r="IO330" s="33"/>
      <c r="IP330" s="33"/>
      <c r="IQ330" s="33"/>
      <c r="IR330" s="33"/>
      <c r="IS330" s="33"/>
      <c r="IT330" s="33"/>
      <c r="IU330" s="33"/>
      <c r="IV330" s="33"/>
      <c r="IW330" s="33"/>
      <c r="IX330" s="33"/>
      <c r="IY330" s="33"/>
      <c r="IZ330" s="33"/>
      <c r="JA330" s="33"/>
      <c r="JB330" s="33"/>
      <c r="JC330" s="33"/>
      <c r="JD330" s="33"/>
      <c r="JE330" s="33"/>
      <c r="JF330" s="33"/>
      <c r="JG330" s="33"/>
      <c r="JH330" s="33" t="s">
        <v>50</v>
      </c>
    </row>
    <row r="331" spans="5:270">
      <c r="E331" s="33" t="s">
        <v>55</v>
      </c>
      <c r="F331" s="79">
        <v>45338</v>
      </c>
      <c r="G331" s="33">
        <v>424647</v>
      </c>
      <c r="H331" s="33" t="s">
        <v>4240</v>
      </c>
      <c r="I331" s="33" t="s">
        <v>4241</v>
      </c>
      <c r="J331" s="33" t="s">
        <v>394</v>
      </c>
      <c r="GQ331" s="553"/>
      <c r="GR331" s="553"/>
      <c r="GS331" s="554"/>
      <c r="GT331" s="555"/>
      <c r="GU331" s="556"/>
      <c r="GV331" s="557"/>
      <c r="GW331" s="558"/>
      <c r="GX331" s="559"/>
      <c r="GY331" s="560"/>
      <c r="GZ331" s="561"/>
      <c r="HA331" s="33"/>
      <c r="HB331" s="33"/>
      <c r="HC331" s="33"/>
      <c r="HD331" s="33" t="s">
        <v>4242</v>
      </c>
      <c r="HE331" s="33"/>
      <c r="HF331" s="33"/>
      <c r="HG331" s="33"/>
      <c r="HH331" s="33"/>
      <c r="HI331" s="33"/>
      <c r="HJ331" s="33"/>
      <c r="HK331" s="33"/>
      <c r="HL331" s="33"/>
      <c r="HM331" s="33"/>
      <c r="HN331" s="33"/>
      <c r="HO331" s="33"/>
      <c r="HP331" s="33"/>
      <c r="HQ331" s="33"/>
      <c r="HR331" s="33"/>
      <c r="HS331" s="33"/>
      <c r="HT331" s="33"/>
      <c r="HU331" s="33"/>
      <c r="HV331" s="33"/>
      <c r="HW331" s="33"/>
      <c r="HX331" s="33"/>
      <c r="HY331" s="33"/>
      <c r="HZ331" s="33"/>
      <c r="IA331" s="33"/>
      <c r="IB331" s="33"/>
      <c r="IC331" s="33"/>
      <c r="ID331" s="33"/>
      <c r="IE331" s="33"/>
      <c r="IF331" s="33"/>
      <c r="IG331" s="33"/>
      <c r="IH331" s="33"/>
      <c r="II331" s="33"/>
      <c r="IJ331" s="33"/>
      <c r="IK331" s="33"/>
      <c r="IL331" s="33"/>
      <c r="IM331" s="33"/>
      <c r="IN331" s="33"/>
      <c r="IO331" s="33"/>
      <c r="IP331" s="33"/>
      <c r="IQ331" s="33"/>
      <c r="IR331" s="33"/>
      <c r="IS331" s="33"/>
      <c r="IT331" s="33"/>
      <c r="IU331" s="33"/>
      <c r="IV331" s="33"/>
      <c r="IW331" s="33"/>
      <c r="IX331" s="33"/>
      <c r="IY331" s="33"/>
      <c r="IZ331" s="33"/>
      <c r="JA331" s="33"/>
      <c r="JB331" s="33"/>
      <c r="JC331" s="33"/>
      <c r="JD331" s="33"/>
      <c r="JE331" s="33"/>
      <c r="JF331" s="33"/>
      <c r="JG331" s="33"/>
      <c r="JH331" s="33" t="s">
        <v>50</v>
      </c>
    </row>
    <row r="332" spans="5:270">
      <c r="E332" s="33" t="s">
        <v>55</v>
      </c>
      <c r="F332" s="79">
        <v>45338</v>
      </c>
      <c r="G332" s="33">
        <v>424601</v>
      </c>
      <c r="H332" s="33" t="s">
        <v>2936</v>
      </c>
      <c r="I332" s="33" t="s">
        <v>2756</v>
      </c>
      <c r="J332" s="33" t="s">
        <v>394</v>
      </c>
      <c r="GQ332" s="553"/>
      <c r="GR332" s="553"/>
      <c r="GS332" s="554"/>
      <c r="GT332" s="555"/>
      <c r="GU332" s="556"/>
      <c r="GV332" s="557"/>
      <c r="GW332" s="558"/>
      <c r="GX332" s="559"/>
      <c r="GY332" s="560"/>
      <c r="GZ332" s="561"/>
      <c r="HA332" s="31"/>
      <c r="HB332" s="33"/>
      <c r="HC332" s="33"/>
      <c r="HD332" s="33" t="s">
        <v>2048</v>
      </c>
      <c r="HE332" s="33" t="s">
        <v>1466</v>
      </c>
      <c r="HF332" s="33"/>
      <c r="HG332" s="33"/>
      <c r="HH332" s="33"/>
      <c r="HI332" s="33"/>
      <c r="HJ332" s="33"/>
      <c r="HK332" s="33"/>
      <c r="HL332" s="33"/>
      <c r="HM332" s="33"/>
      <c r="HN332" s="33"/>
      <c r="HO332" s="33"/>
      <c r="HP332" s="33"/>
      <c r="HQ332" s="33"/>
      <c r="HR332" s="33"/>
      <c r="HS332" s="33"/>
      <c r="HT332" s="33"/>
      <c r="HU332" s="33"/>
      <c r="HV332" s="33"/>
      <c r="HW332" s="33"/>
      <c r="HX332" s="33"/>
      <c r="HY332" s="33"/>
      <c r="HZ332" s="33"/>
      <c r="IA332" s="33"/>
      <c r="IB332" s="33"/>
      <c r="IC332" s="33"/>
      <c r="ID332" s="33"/>
      <c r="IE332" s="33"/>
      <c r="IF332" s="33"/>
      <c r="IG332" s="33"/>
      <c r="IH332" s="33"/>
      <c r="II332" s="33"/>
      <c r="IJ332" s="33"/>
      <c r="IK332" s="33"/>
      <c r="IL332" s="33"/>
      <c r="IM332" s="33"/>
      <c r="IN332" s="33"/>
      <c r="IO332" s="33"/>
      <c r="IP332" s="33"/>
      <c r="IQ332" s="33"/>
      <c r="IR332" s="33"/>
      <c r="IS332" s="33"/>
      <c r="IT332" s="33"/>
      <c r="IU332" s="33"/>
      <c r="IV332" s="33"/>
      <c r="IW332" s="33"/>
      <c r="IX332" s="33"/>
      <c r="IY332" s="33"/>
      <c r="IZ332" s="33"/>
      <c r="JA332" s="33"/>
      <c r="JB332" s="33"/>
      <c r="JC332" s="33"/>
      <c r="JD332" s="33"/>
      <c r="JE332" s="33"/>
      <c r="JF332" s="33"/>
      <c r="JG332" s="33"/>
      <c r="JH332" s="33" t="s">
        <v>50</v>
      </c>
    </row>
    <row r="333" spans="5:270" ht="30">
      <c r="E333" s="33" t="s">
        <v>55</v>
      </c>
      <c r="F333" s="79">
        <v>45341</v>
      </c>
      <c r="G333" s="33">
        <v>425792</v>
      </c>
      <c r="H333" s="33" t="s">
        <v>3786</v>
      </c>
      <c r="I333" s="33" t="s">
        <v>778</v>
      </c>
      <c r="J333" s="33" t="s">
        <v>394</v>
      </c>
      <c r="GQ333" s="553"/>
      <c r="GR333" s="553"/>
      <c r="GS333" s="554"/>
      <c r="GT333" s="555"/>
      <c r="GU333" s="556"/>
      <c r="GV333" s="557"/>
      <c r="GW333" s="558"/>
      <c r="GX333" s="559"/>
      <c r="GY333" s="560"/>
      <c r="GZ333" s="561"/>
      <c r="HA333" s="562"/>
      <c r="HB333" s="33"/>
      <c r="HC333" s="33"/>
      <c r="HD333" s="33"/>
      <c r="HE333" s="33"/>
      <c r="HF333" s="31" t="s">
        <v>2645</v>
      </c>
      <c r="HG333" s="31"/>
      <c r="HH333" s="31"/>
      <c r="HI333" s="31" t="s">
        <v>1410</v>
      </c>
      <c r="HJ333" s="31"/>
      <c r="HK333" s="33" t="s">
        <v>1410</v>
      </c>
      <c r="HL333" s="33" t="s">
        <v>1466</v>
      </c>
      <c r="HM333" s="34" t="s">
        <v>4249</v>
      </c>
      <c r="HN333" s="34"/>
      <c r="HO333" s="34" t="s">
        <v>4250</v>
      </c>
      <c r="HP333" s="34"/>
      <c r="HQ333" s="34"/>
      <c r="HR333" s="34"/>
      <c r="HS333" s="34"/>
      <c r="HT333" s="34"/>
      <c r="HU333" s="34"/>
      <c r="HV333" s="34"/>
      <c r="HW333" s="34"/>
      <c r="HX333" s="34"/>
      <c r="HY333" s="34"/>
      <c r="HZ333" s="34"/>
      <c r="IA333" s="34"/>
      <c r="IB333" s="34"/>
      <c r="IC333" s="34"/>
      <c r="ID333" s="34"/>
      <c r="IE333" s="34"/>
      <c r="IF333" s="34"/>
      <c r="IG333" s="34"/>
      <c r="IH333" s="34"/>
      <c r="II333" s="34"/>
      <c r="IJ333" s="34"/>
      <c r="IK333" s="34"/>
      <c r="IL333" s="34"/>
      <c r="IM333" s="34"/>
      <c r="IN333" s="34"/>
      <c r="IO333" s="34"/>
      <c r="IP333" s="34"/>
      <c r="IQ333" s="34"/>
      <c r="IR333" s="34"/>
      <c r="IS333" s="34"/>
      <c r="IT333" s="34"/>
      <c r="IU333" s="34"/>
      <c r="IV333" s="34"/>
      <c r="IW333" s="34"/>
      <c r="IX333" s="34"/>
      <c r="IY333" s="34"/>
      <c r="IZ333" s="34"/>
      <c r="JA333" s="34"/>
      <c r="JB333" s="34"/>
      <c r="JC333" s="34"/>
      <c r="JD333" s="34"/>
      <c r="JE333" s="34"/>
      <c r="JF333" s="34"/>
      <c r="JG333" s="34"/>
      <c r="JH333" s="33" t="s">
        <v>50</v>
      </c>
    </row>
    <row r="334" spans="5:270">
      <c r="E334" s="33" t="s">
        <v>18</v>
      </c>
      <c r="F334" s="79">
        <v>45343</v>
      </c>
      <c r="G334" s="33">
        <v>427377</v>
      </c>
      <c r="H334" s="33" t="s">
        <v>4247</v>
      </c>
      <c r="I334" s="33" t="s">
        <v>440</v>
      </c>
      <c r="J334" s="33" t="s">
        <v>394</v>
      </c>
      <c r="GQ334" s="553"/>
      <c r="GR334" s="553"/>
      <c r="GS334" s="554"/>
      <c r="GT334" s="555"/>
      <c r="GU334" s="556"/>
      <c r="GV334" s="557"/>
      <c r="GW334" s="558"/>
      <c r="GX334" s="559"/>
      <c r="GY334" s="560"/>
      <c r="GZ334" s="561"/>
      <c r="HA334" s="562"/>
      <c r="HB334" s="574"/>
      <c r="HC334" s="575"/>
      <c r="HD334" s="31"/>
      <c r="HE334" s="31"/>
      <c r="HF334" s="31"/>
      <c r="HG334" s="31" t="s">
        <v>4248</v>
      </c>
      <c r="HH334" s="31"/>
      <c r="HI334" s="33" t="s">
        <v>50</v>
      </c>
      <c r="HJ334" s="33"/>
      <c r="HK334" s="33"/>
      <c r="HL334" s="33"/>
      <c r="HM334" s="33"/>
      <c r="HN334" s="33"/>
      <c r="HO334" s="33"/>
      <c r="HP334" s="33"/>
      <c r="HQ334" s="33"/>
      <c r="HR334" s="33"/>
      <c r="HS334" s="33"/>
      <c r="HT334" s="33"/>
      <c r="HU334" s="33"/>
      <c r="HV334" s="33"/>
      <c r="HW334" s="33"/>
      <c r="HX334" s="33"/>
      <c r="HY334" s="33"/>
      <c r="HZ334" s="33"/>
      <c r="IA334" s="33"/>
      <c r="IB334" s="33"/>
      <c r="IC334" s="33"/>
      <c r="ID334" s="33"/>
      <c r="IE334" s="33"/>
      <c r="IF334" s="33"/>
      <c r="IG334" s="33"/>
      <c r="IH334" s="33"/>
      <c r="II334" s="33"/>
      <c r="IJ334" s="33"/>
      <c r="IK334" s="33"/>
      <c r="IL334" s="33"/>
      <c r="IM334" s="33"/>
      <c r="IN334" s="33"/>
      <c r="IO334" s="33"/>
      <c r="IP334" s="33"/>
      <c r="IQ334" s="33"/>
      <c r="IR334" s="33"/>
      <c r="IS334" s="33"/>
      <c r="IT334" s="33"/>
      <c r="IU334" s="33"/>
      <c r="IV334" s="33"/>
      <c r="IW334" s="33"/>
      <c r="IX334" s="33"/>
      <c r="IY334" s="33"/>
      <c r="IZ334" s="33"/>
      <c r="JA334" s="33"/>
      <c r="JB334" s="33"/>
      <c r="JC334" s="33"/>
      <c r="JD334" s="33"/>
      <c r="JE334" s="33"/>
      <c r="JF334" s="33"/>
      <c r="JG334" s="33"/>
      <c r="JH334" s="33" t="s">
        <v>50</v>
      </c>
    </row>
    <row r="335" spans="5:270">
      <c r="E335" s="33" t="s">
        <v>55</v>
      </c>
      <c r="F335" s="79">
        <v>45349</v>
      </c>
      <c r="G335" s="33">
        <v>429815</v>
      </c>
      <c r="H335" s="33" t="s">
        <v>3736</v>
      </c>
      <c r="I335" s="33" t="s">
        <v>1704</v>
      </c>
      <c r="J335" s="33" t="s">
        <v>394</v>
      </c>
      <c r="GQ335" s="553"/>
      <c r="GR335" s="553"/>
      <c r="GS335" s="554"/>
      <c r="GT335" s="555"/>
      <c r="GU335" s="556"/>
      <c r="GV335" s="557"/>
      <c r="GW335" s="558"/>
      <c r="GX335" s="559"/>
      <c r="GY335" s="560"/>
      <c r="GZ335" s="561"/>
      <c r="HA335" s="562"/>
      <c r="HB335" s="574"/>
      <c r="HC335" s="575"/>
      <c r="HD335" s="576"/>
      <c r="HE335" s="577"/>
      <c r="HF335" s="578"/>
      <c r="HG335" s="579"/>
      <c r="HH335" s="580"/>
      <c r="HI335" s="31"/>
      <c r="HJ335" s="31"/>
      <c r="HK335" s="33" t="s">
        <v>2048</v>
      </c>
      <c r="HL335" s="33"/>
      <c r="HM335" s="33" t="s">
        <v>1466</v>
      </c>
      <c r="HN335" s="33"/>
      <c r="HO335" s="33"/>
      <c r="HP335" s="33"/>
      <c r="HQ335" s="33"/>
      <c r="HR335" s="33"/>
      <c r="HS335" s="33"/>
      <c r="HT335" s="33"/>
      <c r="HU335" s="33"/>
      <c r="HV335" s="33"/>
      <c r="HW335" s="33"/>
      <c r="HX335" s="33"/>
      <c r="HY335" s="33"/>
      <c r="HZ335" s="33"/>
      <c r="IA335" s="33"/>
      <c r="IB335" s="33"/>
      <c r="IC335" s="33"/>
      <c r="ID335" s="33"/>
      <c r="IE335" s="33"/>
      <c r="IF335" s="33"/>
      <c r="IG335" s="33"/>
      <c r="IH335" s="33"/>
      <c r="II335" s="33"/>
      <c r="IJ335" s="33"/>
      <c r="IK335" s="33"/>
      <c r="IL335" s="33"/>
      <c r="IM335" s="33"/>
      <c r="IN335" s="33"/>
      <c r="IO335" s="33"/>
      <c r="IP335" s="33"/>
      <c r="IQ335" s="33"/>
      <c r="IR335" s="33"/>
      <c r="IS335" s="33"/>
      <c r="IT335" s="33"/>
      <c r="IU335" s="33"/>
      <c r="IV335" s="33"/>
      <c r="IW335" s="33"/>
      <c r="IX335" s="33"/>
      <c r="IY335" s="33"/>
      <c r="IZ335" s="33"/>
      <c r="JA335" s="33"/>
      <c r="JB335" s="33"/>
      <c r="JC335" s="33"/>
      <c r="JD335" s="33"/>
      <c r="JE335" s="33"/>
      <c r="JF335" s="33"/>
      <c r="JG335" s="33"/>
      <c r="JH335" s="33" t="s">
        <v>50</v>
      </c>
    </row>
    <row r="336" spans="5:270">
      <c r="E336" s="33" t="s">
        <v>524</v>
      </c>
      <c r="F336" s="79">
        <v>45355</v>
      </c>
      <c r="G336" s="33">
        <v>431885</v>
      </c>
      <c r="H336" s="33" t="s">
        <v>1318</v>
      </c>
      <c r="I336" s="33" t="s">
        <v>778</v>
      </c>
      <c r="J336" s="33" t="s">
        <v>394</v>
      </c>
      <c r="GQ336" s="553"/>
      <c r="GR336" s="553"/>
      <c r="GS336" s="554"/>
      <c r="GT336" s="555"/>
      <c r="GU336" s="556"/>
      <c r="GV336" s="557"/>
      <c r="GW336" s="558"/>
      <c r="GX336" s="559"/>
      <c r="GY336" s="560"/>
      <c r="GZ336" s="561"/>
      <c r="HA336" s="562"/>
      <c r="HB336" s="574"/>
      <c r="HC336" s="575"/>
      <c r="HD336" s="576"/>
      <c r="HE336" s="577"/>
      <c r="HF336" s="578"/>
      <c r="HG336" s="579"/>
      <c r="HH336" s="580"/>
      <c r="HI336" s="581"/>
      <c r="HJ336" s="585"/>
      <c r="HK336" s="586"/>
      <c r="HL336" s="587"/>
      <c r="HM336" s="31"/>
      <c r="HN336" s="33" t="s">
        <v>1466</v>
      </c>
      <c r="HO336" s="33" t="s">
        <v>50</v>
      </c>
      <c r="HP336" s="33"/>
      <c r="HQ336" s="33"/>
      <c r="HR336" s="33"/>
      <c r="HS336" s="33"/>
      <c r="HT336" s="33"/>
      <c r="HU336" s="33"/>
      <c r="HV336" s="33"/>
      <c r="HW336" s="33"/>
      <c r="HX336" s="33"/>
      <c r="HY336" s="33"/>
      <c r="HZ336" s="33"/>
      <c r="IA336" s="33"/>
      <c r="IB336" s="33"/>
      <c r="IC336" s="33"/>
      <c r="ID336" s="33"/>
      <c r="IE336" s="33"/>
      <c r="IF336" s="33"/>
      <c r="IG336" s="33"/>
      <c r="IH336" s="33"/>
      <c r="II336" s="33"/>
      <c r="IJ336" s="33"/>
      <c r="IK336" s="33"/>
      <c r="IL336" s="33"/>
      <c r="IM336" s="33"/>
      <c r="IN336" s="33"/>
      <c r="IO336" s="33"/>
      <c r="IP336" s="33"/>
      <c r="IQ336" s="33"/>
      <c r="IR336" s="33"/>
      <c r="IS336" s="33"/>
      <c r="IT336" s="33"/>
      <c r="IU336" s="33"/>
      <c r="IV336" s="33"/>
      <c r="IW336" s="33"/>
      <c r="IX336" s="33"/>
      <c r="IY336" s="33"/>
      <c r="IZ336" s="33"/>
      <c r="JA336" s="33"/>
      <c r="JB336" s="33"/>
      <c r="JC336" s="33"/>
      <c r="JD336" s="33"/>
      <c r="JE336" s="33"/>
      <c r="JF336" s="33"/>
      <c r="JG336" s="33"/>
      <c r="JH336" s="33" t="s">
        <v>50</v>
      </c>
    </row>
    <row r="337" spans="5:268">
      <c r="E337" s="33" t="s">
        <v>1956</v>
      </c>
      <c r="F337" s="79">
        <v>45362</v>
      </c>
      <c r="G337" s="33">
        <v>433381</v>
      </c>
      <c r="H337" s="33" t="s">
        <v>2936</v>
      </c>
      <c r="I337" s="33" t="s">
        <v>641</v>
      </c>
      <c r="J337" s="33" t="s">
        <v>394</v>
      </c>
      <c r="GQ337" s="553"/>
      <c r="GR337" s="553"/>
      <c r="GS337" s="554"/>
      <c r="GT337" s="555"/>
      <c r="GU337" s="556"/>
      <c r="GV337" s="557"/>
      <c r="GW337" s="558"/>
      <c r="GX337" s="559"/>
      <c r="GY337" s="560"/>
      <c r="GZ337" s="561"/>
      <c r="HA337" s="562"/>
      <c r="HB337" s="574"/>
      <c r="HC337" s="575"/>
      <c r="HD337" s="576"/>
      <c r="HE337" s="577"/>
      <c r="HF337" s="578"/>
      <c r="HG337" s="579"/>
      <c r="HH337" s="580"/>
      <c r="HI337" s="581"/>
      <c r="HJ337" s="585"/>
      <c r="HK337" s="586"/>
      <c r="HL337" s="587"/>
      <c r="HM337" s="588"/>
      <c r="HN337" s="589"/>
      <c r="HO337" s="33" t="s">
        <v>1466</v>
      </c>
      <c r="HP337" s="33"/>
      <c r="HQ337" s="33" t="s">
        <v>50</v>
      </c>
      <c r="HR337" s="33"/>
      <c r="HS337" s="33"/>
      <c r="HT337" s="33"/>
      <c r="HU337" s="33"/>
      <c r="HV337" s="33"/>
      <c r="HW337" s="33"/>
      <c r="HX337" s="33"/>
      <c r="HY337" s="33"/>
      <c r="HZ337" s="33"/>
      <c r="IA337" s="33"/>
      <c r="IB337" s="33"/>
      <c r="IC337" s="33"/>
      <c r="ID337" s="33"/>
      <c r="IE337" s="33"/>
      <c r="IF337" s="33"/>
      <c r="IG337" s="33"/>
      <c r="IH337" s="33"/>
      <c r="II337" s="33"/>
      <c r="IJ337" s="33"/>
      <c r="IK337" s="33"/>
      <c r="IL337" s="33"/>
      <c r="IM337" s="33"/>
      <c r="IN337" s="33"/>
      <c r="IO337" s="33"/>
      <c r="IP337" s="33"/>
      <c r="IQ337" s="33"/>
      <c r="IR337" s="33"/>
      <c r="IS337" s="33"/>
      <c r="IT337" s="33"/>
      <c r="IU337" s="33"/>
      <c r="IV337" s="33"/>
      <c r="IW337" s="33"/>
      <c r="IX337" s="33"/>
      <c r="IY337" s="33"/>
      <c r="IZ337" s="33"/>
      <c r="JA337" s="33"/>
      <c r="JB337" s="33"/>
      <c r="JC337" s="33"/>
      <c r="JD337" s="33"/>
      <c r="JE337" s="33"/>
      <c r="JF337" s="33"/>
      <c r="JG337" s="33"/>
      <c r="JH337" s="33" t="s">
        <v>50</v>
      </c>
    </row>
    <row r="338" spans="5:268">
      <c r="E338" s="33" t="s">
        <v>18</v>
      </c>
      <c r="F338" s="79">
        <v>45362</v>
      </c>
      <c r="G338" s="33">
        <v>433570</v>
      </c>
      <c r="H338" s="33" t="s">
        <v>1119</v>
      </c>
      <c r="I338" s="33" t="s">
        <v>4251</v>
      </c>
      <c r="J338" s="33" t="s">
        <v>394</v>
      </c>
      <c r="GQ338" s="553"/>
      <c r="GR338" s="553"/>
      <c r="GS338" s="554"/>
      <c r="GT338" s="555"/>
      <c r="GU338" s="556"/>
      <c r="GV338" s="557"/>
      <c r="GW338" s="558"/>
      <c r="GX338" s="559"/>
      <c r="GY338" s="560"/>
      <c r="GZ338" s="561"/>
      <c r="HA338" s="562"/>
      <c r="HB338" s="574"/>
      <c r="HC338" s="575"/>
      <c r="HD338" s="576"/>
      <c r="HE338" s="577"/>
      <c r="HF338" s="578"/>
      <c r="HG338" s="579"/>
      <c r="HH338" s="580"/>
      <c r="HI338" s="581"/>
      <c r="HJ338" s="585"/>
      <c r="HK338" s="586"/>
      <c r="HL338" s="587"/>
      <c r="HM338" s="588"/>
      <c r="HN338" s="589"/>
      <c r="HO338" s="33" t="s">
        <v>1466</v>
      </c>
      <c r="HP338" s="33" t="s">
        <v>50</v>
      </c>
      <c r="HQ338" s="33"/>
      <c r="HR338" s="33"/>
      <c r="HS338" s="33"/>
      <c r="HT338" s="33"/>
      <c r="HU338" s="33"/>
      <c r="HV338" s="33"/>
      <c r="HW338" s="33"/>
      <c r="HX338" s="33"/>
      <c r="HY338" s="33"/>
      <c r="HZ338" s="33"/>
      <c r="IA338" s="33"/>
      <c r="IB338" s="33"/>
      <c r="IC338" s="33"/>
      <c r="ID338" s="33"/>
      <c r="IE338" s="33"/>
      <c r="IF338" s="33"/>
      <c r="IG338" s="33"/>
      <c r="IH338" s="33"/>
      <c r="II338" s="33"/>
      <c r="IJ338" s="33"/>
      <c r="IK338" s="33"/>
      <c r="IL338" s="33"/>
      <c r="IM338" s="33"/>
      <c r="IN338" s="33"/>
      <c r="IO338" s="33"/>
      <c r="IP338" s="33"/>
      <c r="IQ338" s="33"/>
      <c r="IR338" s="33"/>
      <c r="IS338" s="33"/>
      <c r="IT338" s="33"/>
      <c r="IU338" s="33"/>
      <c r="IV338" s="33"/>
      <c r="IW338" s="33"/>
      <c r="IX338" s="33"/>
      <c r="IY338" s="33"/>
      <c r="IZ338" s="33"/>
      <c r="JA338" s="33"/>
      <c r="JB338" s="33"/>
      <c r="JC338" s="33"/>
      <c r="JD338" s="33"/>
      <c r="JE338" s="33"/>
      <c r="JF338" s="33"/>
      <c r="JG338" s="33"/>
      <c r="JH338" s="33" t="s">
        <v>50</v>
      </c>
    </row>
    <row r="339" spans="5:268" ht="30">
      <c r="E339" s="33" t="s">
        <v>1956</v>
      </c>
      <c r="F339" s="79">
        <v>45366</v>
      </c>
      <c r="G339" s="33">
        <v>435908</v>
      </c>
      <c r="H339" s="33" t="s">
        <v>3570</v>
      </c>
      <c r="I339" s="33" t="s">
        <v>4274</v>
      </c>
      <c r="J339" s="33" t="s">
        <v>394</v>
      </c>
      <c r="GQ339" s="553"/>
      <c r="GR339" s="553"/>
      <c r="GS339" s="554"/>
      <c r="GT339" s="555"/>
      <c r="GU339" s="556"/>
      <c r="GV339" s="557"/>
      <c r="GW339" s="558"/>
      <c r="GX339" s="559"/>
      <c r="GY339" s="560"/>
      <c r="GZ339" s="561"/>
      <c r="HA339" s="562"/>
      <c r="HB339" s="574"/>
      <c r="HC339" s="575"/>
      <c r="HD339" s="576"/>
      <c r="HE339" s="577"/>
      <c r="HF339" s="578"/>
      <c r="HG339" s="579"/>
      <c r="HH339" s="580"/>
      <c r="HI339" s="581"/>
      <c r="HJ339" s="585"/>
      <c r="HK339" s="586"/>
      <c r="HL339" s="587"/>
      <c r="HM339" s="588"/>
      <c r="HN339" s="590"/>
      <c r="HO339" s="590"/>
      <c r="HP339" s="591"/>
      <c r="HQ339" s="31"/>
      <c r="HR339" s="34" t="s">
        <v>4275</v>
      </c>
      <c r="HS339" s="33" t="s">
        <v>50</v>
      </c>
      <c r="HT339" s="33"/>
      <c r="HU339" s="33"/>
      <c r="HV339" s="33"/>
      <c r="HW339" s="33"/>
      <c r="HX339" s="33"/>
      <c r="HY339" s="33"/>
      <c r="HZ339" s="33"/>
      <c r="IA339" s="33"/>
      <c r="IB339" s="33"/>
      <c r="IC339" s="33"/>
      <c r="ID339" s="33"/>
      <c r="IE339" s="33"/>
      <c r="IF339" s="33"/>
      <c r="IG339" s="33"/>
      <c r="IH339" s="33"/>
      <c r="II339" s="33"/>
      <c r="IJ339" s="33"/>
      <c r="IK339" s="33"/>
      <c r="IL339" s="33"/>
      <c r="IM339" s="33"/>
      <c r="IN339" s="33"/>
      <c r="IO339" s="33"/>
      <c r="IP339" s="33"/>
      <c r="IQ339" s="33"/>
      <c r="IR339" s="33"/>
      <c r="IS339" s="33"/>
      <c r="IT339" s="33"/>
      <c r="IU339" s="33"/>
      <c r="IV339" s="33"/>
      <c r="IW339" s="33"/>
      <c r="IX339" s="33"/>
      <c r="IY339" s="33"/>
      <c r="IZ339" s="33"/>
      <c r="JA339" s="33"/>
      <c r="JB339" s="33"/>
      <c r="JC339" s="33"/>
      <c r="JD339" s="33"/>
      <c r="JE339" s="33"/>
      <c r="JF339" s="33"/>
      <c r="JG339" s="33"/>
      <c r="JH339" s="33" t="s">
        <v>50</v>
      </c>
    </row>
    <row r="340" spans="5:268" ht="45">
      <c r="E340" s="33" t="s">
        <v>18</v>
      </c>
      <c r="F340" s="79">
        <v>45372</v>
      </c>
      <c r="G340" s="33">
        <v>438095</v>
      </c>
      <c r="H340" s="33" t="s">
        <v>3660</v>
      </c>
      <c r="I340" s="33" t="s">
        <v>4276</v>
      </c>
      <c r="J340" s="33" t="s">
        <v>394</v>
      </c>
      <c r="HN340" s="590"/>
      <c r="HO340" s="590"/>
      <c r="HP340" s="591"/>
      <c r="HQ340" s="596"/>
      <c r="HR340" s="597"/>
      <c r="HS340" s="31"/>
      <c r="HT340" s="34" t="s">
        <v>4277</v>
      </c>
      <c r="HU340" s="34" t="s">
        <v>50</v>
      </c>
      <c r="HV340" s="34"/>
      <c r="HW340" s="34"/>
      <c r="HX340" s="34"/>
      <c r="HY340" s="34"/>
      <c r="HZ340" s="34"/>
      <c r="IA340" s="34"/>
      <c r="IB340" s="34"/>
      <c r="IC340" s="34"/>
      <c r="ID340" s="34"/>
      <c r="IE340" s="34"/>
      <c r="IF340" s="34"/>
      <c r="IG340" s="34"/>
      <c r="IH340" s="34"/>
      <c r="II340" s="34"/>
      <c r="IJ340" s="34"/>
      <c r="IK340" s="34"/>
      <c r="IL340" s="34"/>
      <c r="IM340" s="34"/>
      <c r="IN340" s="34"/>
      <c r="IO340" s="34"/>
      <c r="IP340" s="34"/>
      <c r="IQ340" s="34"/>
      <c r="IR340" s="34"/>
      <c r="IS340" s="34"/>
      <c r="IT340" s="34"/>
      <c r="IU340" s="34"/>
      <c r="IV340" s="34"/>
      <c r="IW340" s="34"/>
      <c r="IX340" s="34"/>
      <c r="IY340" s="34"/>
      <c r="IZ340" s="34"/>
      <c r="JA340" s="34"/>
      <c r="JB340" s="34"/>
      <c r="JC340" s="34"/>
      <c r="JD340" s="34"/>
      <c r="JE340" s="34"/>
      <c r="JF340" s="34"/>
      <c r="JG340" s="34"/>
      <c r="JH340" s="33" t="s">
        <v>50</v>
      </c>
    </row>
    <row r="341" spans="5:268">
      <c r="E341" s="33" t="s">
        <v>3039</v>
      </c>
      <c r="F341" s="79">
        <v>45380</v>
      </c>
      <c r="G341" s="33">
        <v>440772</v>
      </c>
      <c r="H341" s="33" t="s">
        <v>4278</v>
      </c>
      <c r="I341" s="33" t="s">
        <v>440</v>
      </c>
      <c r="J341" s="33" t="s">
        <v>394</v>
      </c>
      <c r="HN341" s="590"/>
      <c r="HO341" s="590"/>
      <c r="HP341" s="591"/>
      <c r="HQ341" s="596"/>
      <c r="HR341" s="597"/>
      <c r="HS341" s="598"/>
      <c r="HT341" s="33"/>
      <c r="HU341" s="33"/>
      <c r="HV341" s="33" t="s">
        <v>394</v>
      </c>
      <c r="HW341" s="33"/>
      <c r="HX341" s="33" t="s">
        <v>50</v>
      </c>
      <c r="HY341" s="33"/>
      <c r="HZ341" s="33"/>
      <c r="IA341" s="33"/>
      <c r="IB341" s="33"/>
      <c r="IC341" s="33"/>
      <c r="ID341" s="33"/>
      <c r="IE341" s="33"/>
      <c r="IF341" s="33"/>
      <c r="IG341" s="33"/>
      <c r="IH341" s="33"/>
      <c r="II341" s="33"/>
      <c r="IJ341" s="33"/>
      <c r="IK341" s="33"/>
      <c r="IL341" s="33"/>
      <c r="IM341" s="33"/>
      <c r="IN341" s="33"/>
      <c r="IO341" s="33"/>
      <c r="IP341" s="33"/>
      <c r="IQ341" s="33"/>
      <c r="IR341" s="33"/>
      <c r="IS341" s="33"/>
      <c r="IT341" s="33"/>
      <c r="IU341" s="33"/>
      <c r="IV341" s="33"/>
      <c r="IW341" s="33"/>
      <c r="IX341" s="33"/>
      <c r="IY341" s="33"/>
      <c r="IZ341" s="33"/>
      <c r="JA341" s="33"/>
      <c r="JB341" s="33"/>
      <c r="JC341" s="33"/>
      <c r="JD341" s="33"/>
      <c r="JE341" s="33"/>
      <c r="JF341" s="33"/>
      <c r="JG341" s="33"/>
      <c r="JH341" s="33" t="s">
        <v>50</v>
      </c>
    </row>
    <row r="342" spans="5:268">
      <c r="E342" s="33" t="s">
        <v>3039</v>
      </c>
      <c r="F342" s="79">
        <v>45384</v>
      </c>
      <c r="G342" s="33">
        <v>442031</v>
      </c>
      <c r="H342" s="33" t="s">
        <v>3660</v>
      </c>
      <c r="I342" s="33" t="s">
        <v>1898</v>
      </c>
      <c r="J342" s="33" t="s">
        <v>394</v>
      </c>
      <c r="HN342" s="590"/>
      <c r="HO342" s="590"/>
      <c r="HP342" s="591"/>
      <c r="HQ342" s="596"/>
      <c r="HR342" s="597"/>
      <c r="HS342" s="598"/>
      <c r="HT342" s="599"/>
      <c r="HU342" s="600"/>
      <c r="HV342" s="601"/>
      <c r="HW342" s="33" t="s">
        <v>394</v>
      </c>
      <c r="HX342" s="33" t="s">
        <v>394</v>
      </c>
      <c r="HY342" s="33"/>
      <c r="HZ342" s="33"/>
      <c r="IA342" s="33"/>
      <c r="IB342" s="33"/>
      <c r="IC342" s="33"/>
      <c r="ID342" s="33"/>
      <c r="IE342" s="33"/>
      <c r="IF342" s="33"/>
      <c r="IG342" s="33"/>
      <c r="IH342" s="33"/>
      <c r="II342" s="33"/>
      <c r="IJ342" s="33"/>
      <c r="IK342" s="33"/>
      <c r="IL342" s="33"/>
      <c r="IM342" s="33"/>
      <c r="IN342" s="33"/>
      <c r="IO342" s="33"/>
      <c r="IP342" s="33"/>
      <c r="IQ342" s="33"/>
      <c r="IR342" s="33"/>
      <c r="IS342" s="33"/>
      <c r="IT342" s="33"/>
      <c r="IU342" s="33"/>
      <c r="IV342" s="33"/>
      <c r="IW342" s="33"/>
      <c r="IX342" s="33"/>
      <c r="IY342" s="33"/>
      <c r="IZ342" s="33"/>
      <c r="JA342" s="33"/>
      <c r="JB342" s="33"/>
      <c r="JC342" s="33"/>
      <c r="JD342" s="33"/>
      <c r="JE342" s="33"/>
      <c r="JF342" s="33"/>
      <c r="JG342" s="33"/>
      <c r="JH342" s="33" t="s">
        <v>50</v>
      </c>
    </row>
    <row r="343" spans="5:268">
      <c r="E343" s="33" t="s">
        <v>524</v>
      </c>
      <c r="F343" s="79">
        <v>45385</v>
      </c>
      <c r="G343" s="33">
        <v>442437</v>
      </c>
      <c r="H343" s="33" t="s">
        <v>3498</v>
      </c>
      <c r="I343" s="33" t="s">
        <v>2247</v>
      </c>
      <c r="J343" s="33" t="s">
        <v>394</v>
      </c>
      <c r="HN343" s="590"/>
      <c r="HO343" s="590"/>
      <c r="HP343" s="591"/>
      <c r="HQ343" s="596"/>
      <c r="HR343" s="597"/>
      <c r="HS343" s="598"/>
      <c r="HT343" s="599"/>
      <c r="HU343" s="600"/>
      <c r="HV343" s="601"/>
      <c r="HW343" s="33"/>
      <c r="HX343" s="33" t="s">
        <v>3549</v>
      </c>
      <c r="HY343" s="33"/>
      <c r="HZ343" s="33"/>
      <c r="IA343" s="33"/>
      <c r="IB343" s="33"/>
      <c r="IC343" s="33"/>
      <c r="ID343" s="33"/>
      <c r="IE343" s="33"/>
      <c r="IF343" s="33"/>
      <c r="IG343" s="33"/>
      <c r="IH343" s="33"/>
      <c r="II343" s="33"/>
      <c r="IJ343" s="33"/>
      <c r="IK343" s="33"/>
      <c r="IL343" s="33"/>
      <c r="IM343" s="33"/>
      <c r="IN343" s="33"/>
      <c r="IO343" s="33"/>
      <c r="IP343" s="33"/>
      <c r="IQ343" s="33"/>
      <c r="IR343" s="33"/>
      <c r="IS343" s="33"/>
      <c r="IT343" s="33"/>
      <c r="IU343" s="33"/>
      <c r="IV343" s="33"/>
      <c r="IW343" s="33"/>
      <c r="IX343" s="33"/>
      <c r="IY343" s="33"/>
      <c r="IZ343" s="33"/>
      <c r="JA343" s="33"/>
      <c r="JB343" s="33"/>
      <c r="JC343" s="33"/>
      <c r="JD343" s="33"/>
      <c r="JE343" s="33"/>
      <c r="JF343" s="33"/>
      <c r="JG343" s="33"/>
      <c r="JH343" s="33" t="s">
        <v>50</v>
      </c>
    </row>
    <row r="344" spans="5:268">
      <c r="E344" s="33" t="s">
        <v>524</v>
      </c>
      <c r="F344" s="79">
        <v>45385</v>
      </c>
      <c r="G344" s="33">
        <v>442487</v>
      </c>
      <c r="H344" s="33" t="s">
        <v>3498</v>
      </c>
      <c r="I344" s="33" t="s">
        <v>440</v>
      </c>
      <c r="J344" s="33" t="s">
        <v>394</v>
      </c>
      <c r="HN344" s="590"/>
      <c r="HO344" s="590"/>
      <c r="HP344" s="591"/>
      <c r="HQ344" s="596"/>
      <c r="HR344" s="597"/>
      <c r="HS344" s="598"/>
      <c r="HT344" s="599"/>
      <c r="HU344" s="600"/>
      <c r="HV344" s="601"/>
      <c r="HW344" s="33"/>
      <c r="HX344" s="33" t="s">
        <v>394</v>
      </c>
      <c r="HY344" s="33"/>
      <c r="HZ344" s="33"/>
      <c r="IA344" s="33"/>
      <c r="IB344" s="33"/>
      <c r="IC344" s="33"/>
      <c r="ID344" s="33"/>
      <c r="IE344" s="33"/>
      <c r="IF344" s="33"/>
      <c r="IG344" s="33"/>
      <c r="IH344" s="33"/>
      <c r="II344" s="33"/>
      <c r="IJ344" s="33"/>
      <c r="IK344" s="33"/>
      <c r="IL344" s="33"/>
      <c r="IM344" s="33"/>
      <c r="IN344" s="33"/>
      <c r="IO344" s="33"/>
      <c r="IP344" s="33"/>
      <c r="IQ344" s="33"/>
      <c r="IR344" s="33"/>
      <c r="IS344" s="33"/>
      <c r="IT344" s="33"/>
      <c r="IU344" s="33"/>
      <c r="IV344" s="33"/>
      <c r="IW344" s="33"/>
      <c r="IX344" s="33"/>
      <c r="IY344" s="33"/>
      <c r="IZ344" s="33"/>
      <c r="JA344" s="33"/>
      <c r="JB344" s="33"/>
      <c r="JC344" s="33"/>
      <c r="JD344" s="33"/>
      <c r="JE344" s="33"/>
      <c r="JF344" s="33"/>
      <c r="JG344" s="33"/>
      <c r="JH344" s="33" t="s">
        <v>50</v>
      </c>
    </row>
    <row r="345" spans="5:268">
      <c r="E345" s="33" t="s">
        <v>1956</v>
      </c>
      <c r="F345" s="79">
        <v>45392</v>
      </c>
      <c r="G345" s="33">
        <v>443301</v>
      </c>
      <c r="H345" s="33" t="s">
        <v>3180</v>
      </c>
      <c r="I345" s="33" t="s">
        <v>440</v>
      </c>
      <c r="J345" s="33" t="s">
        <v>394</v>
      </c>
      <c r="HN345" s="590"/>
      <c r="HO345" s="590"/>
      <c r="HP345" s="591"/>
      <c r="HQ345" s="596"/>
      <c r="HR345" s="597"/>
      <c r="HS345" s="598"/>
      <c r="HT345" s="599"/>
      <c r="HU345" s="600"/>
      <c r="HV345" s="601"/>
      <c r="HW345" s="33"/>
      <c r="HX345" s="154"/>
      <c r="HY345" s="33" t="s">
        <v>1466</v>
      </c>
      <c r="HZ345" s="33"/>
      <c r="IA345" s="33"/>
      <c r="IB345" s="33"/>
      <c r="IC345" s="33"/>
      <c r="ID345" s="33"/>
      <c r="IE345" s="33"/>
      <c r="IF345" s="33"/>
      <c r="IG345" s="33"/>
      <c r="IH345" s="33"/>
      <c r="II345" s="33"/>
      <c r="IJ345" s="33"/>
      <c r="IK345" s="33"/>
      <c r="IL345" s="33"/>
      <c r="IM345" s="33"/>
      <c r="IN345" s="33"/>
      <c r="IO345" s="33"/>
      <c r="IP345" s="33"/>
      <c r="IQ345" s="33"/>
      <c r="IR345" s="33"/>
      <c r="IS345" s="33"/>
      <c r="IT345" s="33"/>
      <c r="IU345" s="33"/>
      <c r="IV345" s="33"/>
      <c r="IW345" s="33"/>
      <c r="IX345" s="33"/>
      <c r="IY345" s="33"/>
      <c r="IZ345" s="33"/>
      <c r="JA345" s="33"/>
      <c r="JB345" s="33"/>
      <c r="JC345" s="33"/>
      <c r="JD345" s="33"/>
      <c r="JE345" s="33"/>
      <c r="JF345" s="33"/>
      <c r="JG345" s="33"/>
      <c r="JH345" s="33" t="s">
        <v>50</v>
      </c>
    </row>
    <row r="346" spans="5:268">
      <c r="E346" s="33" t="s">
        <v>3039</v>
      </c>
      <c r="F346" s="79">
        <v>45393</v>
      </c>
      <c r="G346" s="33">
        <v>445369</v>
      </c>
      <c r="H346" s="33" t="s">
        <v>4279</v>
      </c>
      <c r="I346" s="33" t="s">
        <v>1450</v>
      </c>
      <c r="J346" s="33" t="s">
        <v>394</v>
      </c>
      <c r="HN346" s="590"/>
      <c r="HO346" s="590"/>
      <c r="HP346" s="591"/>
      <c r="HQ346" s="596"/>
      <c r="HR346" s="597"/>
      <c r="HS346" s="598"/>
      <c r="HT346" s="599"/>
      <c r="HU346" s="600"/>
      <c r="HV346" s="601"/>
      <c r="HW346" s="602"/>
      <c r="HX346" s="603"/>
      <c r="HY346" s="33"/>
      <c r="HZ346" s="33" t="s">
        <v>1466</v>
      </c>
      <c r="IA346" s="33"/>
      <c r="IB346" s="33"/>
      <c r="IC346" s="33"/>
      <c r="ID346" s="33"/>
      <c r="IE346" s="33"/>
      <c r="IF346" s="33"/>
      <c r="IG346" s="33"/>
      <c r="IH346" s="33"/>
      <c r="II346" s="33"/>
      <c r="IJ346" s="33"/>
      <c r="IK346" s="33"/>
      <c r="IL346" s="33"/>
      <c r="IM346" s="33"/>
      <c r="IN346" s="33"/>
      <c r="IO346" s="33"/>
      <c r="IP346" s="33"/>
      <c r="IQ346" s="33"/>
      <c r="IR346" s="33"/>
      <c r="IS346" s="33"/>
      <c r="IT346" s="33"/>
      <c r="IU346" s="33"/>
      <c r="IV346" s="33"/>
      <c r="IW346" s="33"/>
      <c r="IX346" s="33"/>
      <c r="IY346" s="33"/>
      <c r="IZ346" s="33"/>
      <c r="JA346" s="33"/>
      <c r="JB346" s="33"/>
      <c r="JC346" s="33"/>
      <c r="JD346" s="33"/>
      <c r="JE346" s="33"/>
      <c r="JF346" s="33"/>
      <c r="JG346" s="33"/>
      <c r="JH346" s="33" t="s">
        <v>50</v>
      </c>
    </row>
    <row r="347" spans="5:268">
      <c r="E347" s="33" t="s">
        <v>1956</v>
      </c>
      <c r="F347" s="79">
        <v>45399</v>
      </c>
      <c r="G347" s="33">
        <v>447954</v>
      </c>
      <c r="H347" s="33" t="s">
        <v>2936</v>
      </c>
      <c r="I347" s="33" t="s">
        <v>1619</v>
      </c>
      <c r="J347" s="33" t="s">
        <v>394</v>
      </c>
      <c r="HN347" s="590"/>
      <c r="HO347" s="590"/>
      <c r="HP347" s="591"/>
      <c r="HQ347" s="596"/>
      <c r="HR347" s="597"/>
      <c r="HS347" s="598"/>
      <c r="HT347" s="599"/>
      <c r="HU347" s="600"/>
      <c r="HV347" s="601"/>
      <c r="HW347" s="602"/>
      <c r="HX347" s="603"/>
      <c r="HY347" s="33"/>
      <c r="HZ347" s="33"/>
      <c r="IA347" s="33" t="s">
        <v>1466</v>
      </c>
      <c r="IB347" s="33"/>
      <c r="IC347" s="33"/>
      <c r="ID347" s="33"/>
      <c r="IE347" s="33"/>
      <c r="IF347" s="33"/>
      <c r="IG347" s="33"/>
      <c r="IH347" s="33"/>
      <c r="II347" s="33"/>
      <c r="IJ347" s="33"/>
      <c r="IK347" s="33"/>
      <c r="IL347" s="33"/>
      <c r="IM347" s="33"/>
      <c r="IN347" s="33"/>
      <c r="IO347" s="33"/>
      <c r="IP347" s="33"/>
      <c r="IQ347" s="33"/>
      <c r="IR347" s="33"/>
      <c r="IS347" s="33"/>
      <c r="IT347" s="33"/>
      <c r="IU347" s="33"/>
      <c r="IV347" s="33"/>
      <c r="IW347" s="33"/>
      <c r="IX347" s="33"/>
      <c r="IY347" s="33"/>
      <c r="IZ347" s="33"/>
      <c r="JA347" s="33"/>
      <c r="JB347" s="33"/>
      <c r="JC347" s="33"/>
      <c r="JD347" s="33"/>
      <c r="JE347" s="33"/>
      <c r="JF347" s="33"/>
      <c r="JG347" s="33"/>
      <c r="JH347" s="33" t="s">
        <v>50</v>
      </c>
    </row>
    <row r="348" spans="5:268">
      <c r="E348" s="33" t="s">
        <v>1204</v>
      </c>
      <c r="F348" s="79">
        <v>45407</v>
      </c>
      <c r="G348" s="33">
        <v>449145</v>
      </c>
      <c r="H348" s="33" t="s">
        <v>4298</v>
      </c>
      <c r="I348" s="33" t="s">
        <v>440</v>
      </c>
      <c r="J348" s="33" t="s">
        <v>394</v>
      </c>
      <c r="HN348" s="590"/>
      <c r="HO348" s="590"/>
      <c r="HP348" s="591"/>
      <c r="HQ348" s="596"/>
      <c r="HR348" s="597"/>
      <c r="HS348" s="598"/>
      <c r="HT348" s="599"/>
      <c r="HU348" s="600"/>
      <c r="HV348" s="601"/>
      <c r="HW348" s="602"/>
      <c r="HX348" s="603"/>
      <c r="HY348" s="604"/>
      <c r="HZ348" s="604"/>
      <c r="IA348" s="33"/>
      <c r="IB348" s="33" t="s">
        <v>1410</v>
      </c>
      <c r="IC348" s="33"/>
      <c r="ID348" s="33" t="s">
        <v>1466</v>
      </c>
      <c r="IE348" s="33" t="s">
        <v>394</v>
      </c>
      <c r="IF348" s="33" t="s">
        <v>394</v>
      </c>
      <c r="IG348" s="33"/>
      <c r="IH348" s="33"/>
      <c r="II348" s="33"/>
      <c r="IJ348" s="33"/>
      <c r="IK348" s="33"/>
      <c r="IL348" s="33"/>
      <c r="IM348" s="33"/>
      <c r="IN348" s="33"/>
      <c r="IO348" s="33"/>
      <c r="IP348" s="33"/>
      <c r="IQ348" s="33"/>
      <c r="IR348" s="33"/>
      <c r="IS348" s="33"/>
      <c r="IT348" s="33"/>
      <c r="IU348" s="33"/>
      <c r="IV348" s="33"/>
      <c r="IW348" s="33"/>
      <c r="IX348" s="33"/>
      <c r="IY348" s="33"/>
      <c r="IZ348" s="33"/>
      <c r="JA348" s="33"/>
      <c r="JB348" s="33"/>
      <c r="JC348" s="33"/>
      <c r="JD348" s="33"/>
      <c r="JE348" s="33"/>
      <c r="JF348" s="33"/>
      <c r="JG348" s="33"/>
      <c r="JH348" s="33" t="s">
        <v>50</v>
      </c>
    </row>
    <row r="349" spans="5:268">
      <c r="E349" s="33" t="s">
        <v>3039</v>
      </c>
      <c r="F349" s="79">
        <v>45408</v>
      </c>
      <c r="G349" s="33">
        <v>451316</v>
      </c>
      <c r="H349" s="33" t="s">
        <v>4121</v>
      </c>
      <c r="I349" s="33" t="s">
        <v>440</v>
      </c>
      <c r="J349" s="33" t="s">
        <v>394</v>
      </c>
      <c r="HN349" s="590"/>
      <c r="HO349" s="590"/>
      <c r="HP349" s="591"/>
      <c r="HQ349" s="596"/>
      <c r="HR349" s="597"/>
      <c r="HS349" s="598"/>
      <c r="HT349" s="599"/>
      <c r="HU349" s="600"/>
      <c r="HV349" s="601"/>
      <c r="HW349" s="602"/>
      <c r="HX349" s="603"/>
      <c r="HY349" s="604"/>
      <c r="HZ349" s="604"/>
      <c r="IA349" s="33"/>
      <c r="IB349" s="33" t="s">
        <v>1410</v>
      </c>
      <c r="IC349" s="33" t="s">
        <v>1466</v>
      </c>
      <c r="ID349" s="33" t="s">
        <v>394</v>
      </c>
      <c r="IE349" s="33" t="s">
        <v>394</v>
      </c>
      <c r="IF349" s="33"/>
      <c r="IG349" s="33"/>
      <c r="IH349" s="33"/>
      <c r="II349" s="33"/>
      <c r="IJ349" s="33"/>
      <c r="IK349" s="33"/>
      <c r="IL349" s="33"/>
      <c r="IM349" s="33"/>
      <c r="IN349" s="33"/>
      <c r="IO349" s="33"/>
      <c r="IP349" s="33"/>
      <c r="IQ349" s="33"/>
      <c r="IR349" s="33"/>
      <c r="IS349" s="33"/>
      <c r="IT349" s="33"/>
      <c r="IU349" s="33"/>
      <c r="IV349" s="33"/>
      <c r="IW349" s="33"/>
      <c r="IX349" s="33"/>
      <c r="IY349" s="33"/>
      <c r="IZ349" s="33"/>
      <c r="JA349" s="33"/>
      <c r="JB349" s="33"/>
      <c r="JC349" s="33"/>
      <c r="JD349" s="33"/>
      <c r="JE349" s="33"/>
      <c r="JF349" s="33"/>
      <c r="JG349" s="33"/>
      <c r="JH349" s="33" t="s">
        <v>50</v>
      </c>
    </row>
    <row r="350" spans="5:268">
      <c r="E350" s="33" t="s">
        <v>3039</v>
      </c>
      <c r="F350" s="79">
        <v>45412</v>
      </c>
      <c r="G350" s="33">
        <v>453040</v>
      </c>
      <c r="H350" s="33" t="s">
        <v>4299</v>
      </c>
      <c r="I350" s="33" t="s">
        <v>440</v>
      </c>
      <c r="J350" s="33" t="s">
        <v>394</v>
      </c>
      <c r="HN350" s="590"/>
      <c r="HO350" s="590"/>
      <c r="HP350" s="591"/>
      <c r="HQ350" s="596"/>
      <c r="HR350" s="597"/>
      <c r="HS350" s="598"/>
      <c r="HT350" s="599"/>
      <c r="HU350" s="600"/>
      <c r="HV350" s="601"/>
      <c r="HW350" s="602"/>
      <c r="HX350" s="603"/>
      <c r="HY350" s="604"/>
      <c r="HZ350" s="604"/>
      <c r="IA350" s="605"/>
      <c r="IB350" s="606"/>
      <c r="IC350" s="614"/>
      <c r="ID350" s="33" t="s">
        <v>1410</v>
      </c>
      <c r="IE350" s="33" t="s">
        <v>1466</v>
      </c>
      <c r="IF350" s="33" t="s">
        <v>394</v>
      </c>
      <c r="IG350" s="33"/>
      <c r="IH350" s="33"/>
      <c r="II350" s="33"/>
      <c r="IJ350" s="33"/>
      <c r="IK350" s="33"/>
      <c r="IL350" s="33"/>
      <c r="IM350" s="33"/>
      <c r="IN350" s="33"/>
      <c r="IO350" s="33"/>
      <c r="IP350" s="33"/>
      <c r="IQ350" s="33"/>
      <c r="IR350" s="33"/>
      <c r="IS350" s="33"/>
      <c r="IT350" s="33"/>
      <c r="IU350" s="33"/>
      <c r="IV350" s="33"/>
      <c r="IW350" s="33"/>
      <c r="IX350" s="33"/>
      <c r="IY350" s="33"/>
      <c r="IZ350" s="33"/>
      <c r="JA350" s="33"/>
      <c r="JB350" s="33"/>
      <c r="JC350" s="33"/>
      <c r="JD350" s="33"/>
      <c r="JE350" s="33"/>
      <c r="JF350" s="33"/>
      <c r="JG350" s="33"/>
      <c r="JH350" s="33" t="s">
        <v>50</v>
      </c>
    </row>
    <row r="351" spans="5:268">
      <c r="E351" s="33" t="s">
        <v>524</v>
      </c>
      <c r="F351" s="79">
        <v>45424</v>
      </c>
      <c r="G351" s="33">
        <v>457962</v>
      </c>
      <c r="H351" s="33" t="s">
        <v>4300</v>
      </c>
      <c r="I351" s="33" t="s">
        <v>3628</v>
      </c>
      <c r="J351" s="33" t="s">
        <v>394</v>
      </c>
      <c r="HN351" s="590"/>
      <c r="HO351" s="590"/>
      <c r="HP351" s="591"/>
      <c r="HQ351" s="596"/>
      <c r="HR351" s="597"/>
      <c r="HS351" s="598"/>
      <c r="HT351" s="599"/>
      <c r="HU351" s="600"/>
      <c r="HV351" s="601"/>
      <c r="HW351" s="602"/>
      <c r="HX351" s="603"/>
      <c r="HY351" s="604"/>
      <c r="HZ351" s="604"/>
      <c r="IA351" s="605"/>
      <c r="IB351" s="606"/>
      <c r="IC351" s="614"/>
      <c r="ID351" s="33"/>
      <c r="IE351" s="33"/>
      <c r="IF351" s="33"/>
      <c r="IG351" s="33" t="s">
        <v>394</v>
      </c>
      <c r="IH351" s="33"/>
      <c r="II351" s="33"/>
      <c r="IJ351" s="33"/>
      <c r="IK351" s="33"/>
      <c r="IL351" s="33"/>
      <c r="IM351" s="33"/>
      <c r="IN351" s="33"/>
      <c r="IO351" s="33"/>
      <c r="IP351" s="33"/>
      <c r="IQ351" s="33"/>
      <c r="IR351" s="33"/>
      <c r="IS351" s="33"/>
      <c r="IT351" s="33"/>
      <c r="IU351" s="33"/>
      <c r="IV351" s="33"/>
      <c r="IW351" s="33"/>
      <c r="IX351" s="33"/>
      <c r="IY351" s="33"/>
      <c r="IZ351" s="33"/>
      <c r="JA351" s="33"/>
      <c r="JB351" s="33"/>
      <c r="JC351" s="33"/>
      <c r="JD351" s="33"/>
      <c r="JE351" s="33"/>
      <c r="JF351" s="33"/>
      <c r="JG351" s="33"/>
      <c r="JH351" s="33" t="s">
        <v>50</v>
      </c>
    </row>
    <row r="352" spans="5:268">
      <c r="E352" s="33" t="s">
        <v>55</v>
      </c>
      <c r="F352" s="79">
        <v>45433</v>
      </c>
      <c r="G352" s="33">
        <v>459867</v>
      </c>
      <c r="H352" s="33" t="s">
        <v>3786</v>
      </c>
      <c r="I352" s="33" t="s">
        <v>3628</v>
      </c>
      <c r="J352" s="33" t="s">
        <v>394</v>
      </c>
      <c r="HN352" s="590"/>
      <c r="HO352" s="590"/>
      <c r="HP352" s="591"/>
      <c r="HQ352" s="596"/>
      <c r="HR352" s="597"/>
      <c r="HS352" s="598"/>
      <c r="HT352" s="599"/>
      <c r="HU352" s="600"/>
      <c r="HV352" s="601"/>
      <c r="HW352" s="602"/>
      <c r="HX352" s="603"/>
      <c r="HY352" s="604"/>
      <c r="HZ352" s="604"/>
      <c r="IA352" s="605"/>
      <c r="IB352" s="606"/>
      <c r="IC352" s="614"/>
      <c r="ID352" s="615"/>
      <c r="IE352" s="616"/>
      <c r="IF352" s="617"/>
      <c r="IG352" s="33"/>
      <c r="IH352" s="33" t="s">
        <v>1466</v>
      </c>
      <c r="II352" s="33"/>
      <c r="IJ352" s="33"/>
      <c r="IK352" s="33"/>
      <c r="IL352" s="33"/>
      <c r="IM352" s="33"/>
      <c r="IN352" s="33"/>
      <c r="IO352" s="33"/>
      <c r="IP352" s="33"/>
      <c r="IQ352" s="33"/>
      <c r="IR352" s="33"/>
      <c r="IS352" s="33"/>
      <c r="IT352" s="33"/>
      <c r="IU352" s="33"/>
      <c r="IV352" s="33"/>
      <c r="IW352" s="33"/>
      <c r="IX352" s="33"/>
      <c r="IY352" s="33"/>
      <c r="IZ352" s="33"/>
      <c r="JA352" s="33"/>
      <c r="JB352" s="33"/>
      <c r="JC352" s="33"/>
      <c r="JD352" s="33"/>
      <c r="JE352" s="33"/>
      <c r="JF352" s="33"/>
      <c r="JG352" s="33"/>
      <c r="JH352" s="33" t="s">
        <v>50</v>
      </c>
    </row>
    <row r="353" spans="5:268">
      <c r="E353" s="33" t="s">
        <v>524</v>
      </c>
      <c r="F353" s="79">
        <v>45433</v>
      </c>
      <c r="G353" s="33">
        <v>460516</v>
      </c>
      <c r="H353" s="33" t="s">
        <v>4317</v>
      </c>
      <c r="I353" s="33" t="s">
        <v>3628</v>
      </c>
      <c r="J353" s="33" t="s">
        <v>394</v>
      </c>
      <c r="HN353" s="590"/>
      <c r="HO353" s="590"/>
      <c r="HP353" s="591"/>
      <c r="HQ353" s="596"/>
      <c r="HR353" s="597"/>
      <c r="HS353" s="598"/>
      <c r="HT353" s="599"/>
      <c r="HU353" s="600"/>
      <c r="HV353" s="601"/>
      <c r="HW353" s="602"/>
      <c r="HX353" s="603"/>
      <c r="HY353" s="604"/>
      <c r="HZ353" s="604"/>
      <c r="IA353" s="605"/>
      <c r="IB353" s="606"/>
      <c r="IC353" s="614"/>
      <c r="ID353" s="615"/>
      <c r="IE353" s="616"/>
      <c r="IF353" s="617"/>
      <c r="IG353" s="33"/>
      <c r="IH353" s="33" t="s">
        <v>1466</v>
      </c>
      <c r="II353" s="33"/>
      <c r="IJ353" s="33"/>
      <c r="IK353" s="33"/>
      <c r="IL353" s="33"/>
      <c r="IM353" s="33"/>
      <c r="IN353" s="33"/>
      <c r="IO353" s="33"/>
      <c r="IP353" s="33"/>
      <c r="IQ353" s="33"/>
      <c r="IR353" s="33"/>
      <c r="IS353" s="33"/>
      <c r="IT353" s="33"/>
      <c r="IU353" s="33"/>
      <c r="IV353" s="33"/>
      <c r="IW353" s="33"/>
      <c r="IX353" s="33"/>
      <c r="IY353" s="33"/>
      <c r="IZ353" s="33"/>
      <c r="JA353" s="33"/>
      <c r="JB353" s="33"/>
      <c r="JC353" s="33"/>
      <c r="JD353" s="33"/>
      <c r="JE353" s="33"/>
      <c r="JF353" s="33"/>
      <c r="JG353" s="33"/>
      <c r="JH353" s="33" t="s">
        <v>50</v>
      </c>
    </row>
    <row r="354" spans="5:268">
      <c r="E354" s="33" t="s">
        <v>524</v>
      </c>
      <c r="F354" s="79">
        <v>45433</v>
      </c>
      <c r="G354" s="33">
        <v>460834</v>
      </c>
      <c r="H354" s="33" t="s">
        <v>4300</v>
      </c>
      <c r="I354" s="33" t="s">
        <v>3628</v>
      </c>
      <c r="J354" s="33" t="s">
        <v>394</v>
      </c>
      <c r="HN354" s="590"/>
      <c r="HO354" s="590"/>
      <c r="HP354" s="591"/>
      <c r="HQ354" s="596"/>
      <c r="HR354" s="597"/>
      <c r="HS354" s="598"/>
      <c r="HT354" s="599"/>
      <c r="HU354" s="600"/>
      <c r="HV354" s="601"/>
      <c r="HW354" s="602"/>
      <c r="HX354" s="603"/>
      <c r="HY354" s="604"/>
      <c r="HZ354" s="604"/>
      <c r="IA354" s="605"/>
      <c r="IB354" s="606"/>
      <c r="IC354" s="614"/>
      <c r="ID354" s="615"/>
      <c r="IE354" s="616"/>
      <c r="IF354" s="617"/>
      <c r="IG354" s="33"/>
      <c r="IH354" s="33" t="s">
        <v>1466</v>
      </c>
      <c r="II354" s="33"/>
      <c r="IJ354" s="33"/>
      <c r="IK354" s="33"/>
      <c r="IL354" s="33"/>
      <c r="IM354" s="33"/>
      <c r="IN354" s="33"/>
      <c r="IO354" s="33"/>
      <c r="IP354" s="33"/>
      <c r="IQ354" s="33"/>
      <c r="IR354" s="33"/>
      <c r="IS354" s="33"/>
      <c r="IT354" s="33"/>
      <c r="IU354" s="33"/>
      <c r="IV354" s="33"/>
      <c r="IW354" s="33"/>
      <c r="IX354" s="33"/>
      <c r="IY354" s="33"/>
      <c r="IZ354" s="33"/>
      <c r="JA354" s="33"/>
      <c r="JB354" s="33"/>
      <c r="JC354" s="33"/>
      <c r="JD354" s="33"/>
      <c r="JE354" s="33"/>
      <c r="JF354" s="33"/>
      <c r="JG354" s="33"/>
      <c r="JH354" s="33" t="s">
        <v>50</v>
      </c>
    </row>
    <row r="355" spans="5:268">
      <c r="E355" s="33" t="s">
        <v>1204</v>
      </c>
      <c r="F355" s="79">
        <v>45437</v>
      </c>
      <c r="G355" s="33">
        <v>462566</v>
      </c>
      <c r="H355" s="33" t="s">
        <v>4318</v>
      </c>
      <c r="I355" s="33" t="s">
        <v>3619</v>
      </c>
      <c r="J355" s="33" t="s">
        <v>394</v>
      </c>
      <c r="HN355" s="590"/>
      <c r="HO355" s="590"/>
      <c r="HP355" s="591"/>
      <c r="HQ355" s="596"/>
      <c r="HR355" s="597"/>
      <c r="HS355" s="598"/>
      <c r="HT355" s="599"/>
      <c r="HU355" s="600"/>
      <c r="HV355" s="601"/>
      <c r="HW355" s="602"/>
      <c r="HX355" s="603"/>
      <c r="HY355" s="604"/>
      <c r="HZ355" s="604"/>
      <c r="IA355" s="605"/>
      <c r="IB355" s="606"/>
      <c r="IC355" s="614"/>
      <c r="ID355" s="615"/>
      <c r="IE355" s="616"/>
      <c r="IF355" s="617"/>
      <c r="IG355" s="33"/>
      <c r="IH355" s="33" t="s">
        <v>1466</v>
      </c>
      <c r="II355" s="33"/>
      <c r="IJ355" s="33"/>
      <c r="IK355" s="33"/>
      <c r="IL355" s="33"/>
      <c r="IM355" s="33"/>
      <c r="IN355" s="33"/>
      <c r="IO355" s="33"/>
      <c r="IP355" s="33"/>
      <c r="IQ355" s="33"/>
      <c r="IR355" s="33"/>
      <c r="IS355" s="33"/>
      <c r="IT355" s="33"/>
      <c r="IU355" s="33"/>
      <c r="IV355" s="33"/>
      <c r="IW355" s="33"/>
      <c r="IX355" s="33"/>
      <c r="IY355" s="33"/>
      <c r="IZ355" s="33"/>
      <c r="JA355" s="33"/>
      <c r="JB355" s="33"/>
      <c r="JC355" s="33"/>
      <c r="JD355" s="33"/>
      <c r="JE355" s="33"/>
      <c r="JF355" s="33"/>
      <c r="JG355" s="33"/>
      <c r="JH355" s="33" t="s">
        <v>50</v>
      </c>
    </row>
    <row r="356" spans="5:268">
      <c r="E356" s="33" t="s">
        <v>18</v>
      </c>
      <c r="F356" s="626">
        <v>45449</v>
      </c>
      <c r="G356" s="33">
        <v>468165</v>
      </c>
      <c r="H356" s="33" t="s">
        <v>3660</v>
      </c>
      <c r="I356" s="33" t="s">
        <v>2258</v>
      </c>
      <c r="J356" s="33" t="s">
        <v>394</v>
      </c>
      <c r="HN356" s="590"/>
      <c r="HO356" s="590"/>
      <c r="HP356" s="591"/>
      <c r="HQ356" s="596"/>
      <c r="HR356" s="597"/>
      <c r="HS356" s="598"/>
      <c r="HT356" s="599"/>
      <c r="HU356" s="600"/>
      <c r="HV356" s="601"/>
      <c r="HW356" s="602"/>
      <c r="HX356" s="603"/>
      <c r="HY356" s="604"/>
      <c r="HZ356" s="604"/>
      <c r="IA356" s="605"/>
      <c r="IB356" s="606"/>
      <c r="IC356" s="614"/>
      <c r="ID356" s="615"/>
      <c r="IE356" s="616"/>
      <c r="IF356" s="617"/>
      <c r="IG356" s="33"/>
      <c r="IH356" s="33"/>
      <c r="II356" s="33" t="s">
        <v>394</v>
      </c>
      <c r="IJ356" s="33" t="s">
        <v>4018</v>
      </c>
      <c r="IK356" s="33"/>
      <c r="IL356" s="33"/>
      <c r="IM356" s="33"/>
      <c r="IN356" s="33"/>
      <c r="IO356" s="33"/>
      <c r="IP356" s="33"/>
      <c r="IQ356" s="33"/>
      <c r="IR356" s="33"/>
      <c r="IS356" s="33"/>
      <c r="IT356" s="33"/>
      <c r="IU356" s="33"/>
      <c r="IV356" s="33"/>
      <c r="IW356" s="33"/>
      <c r="IX356" s="33"/>
      <c r="IY356" s="33"/>
      <c r="IZ356" s="33"/>
      <c r="JA356" s="33"/>
      <c r="JB356" s="33"/>
      <c r="JC356" s="33"/>
      <c r="JD356" s="33"/>
      <c r="JE356" s="33"/>
      <c r="JF356" s="33"/>
      <c r="JG356" s="33"/>
      <c r="JH356" s="33" t="s">
        <v>50</v>
      </c>
    </row>
    <row r="357" spans="5:268">
      <c r="E357" s="33" t="s">
        <v>1204</v>
      </c>
      <c r="F357" s="79">
        <v>45450</v>
      </c>
      <c r="G357" s="33">
        <v>465970</v>
      </c>
      <c r="H357" s="33" t="s">
        <v>4324</v>
      </c>
      <c r="I357" s="33" t="s">
        <v>3965</v>
      </c>
      <c r="J357" s="33" t="s">
        <v>394</v>
      </c>
      <c r="HN357" s="590"/>
      <c r="HO357" s="590"/>
      <c r="HP357" s="591"/>
      <c r="HQ357" s="596"/>
      <c r="HR357" s="597"/>
      <c r="HS357" s="598"/>
      <c r="HT357" s="599"/>
      <c r="HU357" s="600"/>
      <c r="HV357" s="601"/>
      <c r="HW357" s="602"/>
      <c r="HX357" s="603"/>
      <c r="HY357" s="604"/>
      <c r="HZ357" s="604"/>
      <c r="IA357" s="605"/>
      <c r="IB357" s="606"/>
      <c r="IC357" s="614"/>
      <c r="ID357" s="615"/>
      <c r="IE357" s="616"/>
      <c r="IF357" s="617"/>
      <c r="IG357" s="618"/>
      <c r="IH357" s="622"/>
      <c r="II357" s="33"/>
      <c r="IJ357" s="33" t="s">
        <v>1466</v>
      </c>
      <c r="IK357" s="33"/>
      <c r="IL357" s="33"/>
      <c r="IM357" s="33"/>
      <c r="IN357" s="33"/>
      <c r="IO357" s="33"/>
      <c r="IP357" s="33"/>
      <c r="IQ357" s="33"/>
      <c r="IR357" s="33"/>
      <c r="IS357" s="33"/>
      <c r="IT357" s="33"/>
      <c r="IU357" s="33"/>
      <c r="IV357" s="33"/>
      <c r="IW357" s="33"/>
      <c r="IX357" s="33"/>
      <c r="IY357" s="33"/>
      <c r="IZ357" s="33"/>
      <c r="JA357" s="33"/>
      <c r="JB357" s="33"/>
      <c r="JC357" s="33"/>
      <c r="JD357" s="33"/>
      <c r="JE357" s="33"/>
      <c r="JF357" s="33"/>
      <c r="JG357" s="33"/>
      <c r="JH357" s="33" t="s">
        <v>50</v>
      </c>
    </row>
    <row r="358" spans="5:268">
      <c r="E358" s="33" t="s">
        <v>18</v>
      </c>
      <c r="F358" s="79">
        <v>45453</v>
      </c>
      <c r="G358" s="33">
        <v>469058</v>
      </c>
      <c r="H358" s="33" t="s">
        <v>3660</v>
      </c>
      <c r="I358" s="33" t="s">
        <v>3965</v>
      </c>
      <c r="J358" s="33" t="s">
        <v>394</v>
      </c>
      <c r="HN358" s="590"/>
      <c r="HO358" s="590"/>
      <c r="HP358" s="591"/>
      <c r="HQ358" s="596"/>
      <c r="HR358" s="597"/>
      <c r="HS358" s="598"/>
      <c r="HT358" s="599"/>
      <c r="HU358" s="600"/>
      <c r="HV358" s="601"/>
      <c r="HW358" s="602"/>
      <c r="HX358" s="603"/>
      <c r="HY358" s="604"/>
      <c r="HZ358" s="604"/>
      <c r="IA358" s="605"/>
      <c r="IB358" s="606"/>
      <c r="IC358" s="614"/>
      <c r="ID358" s="615"/>
      <c r="IE358" s="616"/>
      <c r="IF358" s="617"/>
      <c r="IG358" s="618"/>
      <c r="IH358" s="622"/>
      <c r="II358" s="33"/>
      <c r="IJ358" s="33"/>
      <c r="IK358" s="33" t="s">
        <v>394</v>
      </c>
      <c r="IL358" s="33" t="s">
        <v>3549</v>
      </c>
      <c r="IM358" s="33" t="s">
        <v>394</v>
      </c>
      <c r="IN358" s="33"/>
      <c r="IO358" s="33"/>
      <c r="IP358" s="33"/>
      <c r="IQ358" s="33"/>
      <c r="IR358" s="33"/>
      <c r="IS358" s="33"/>
      <c r="IT358" s="33"/>
      <c r="IU358" s="33"/>
      <c r="IV358" s="33"/>
      <c r="IW358" s="33"/>
      <c r="IX358" s="33"/>
      <c r="IY358" s="33"/>
      <c r="IZ358" s="33"/>
      <c r="JA358" s="33"/>
      <c r="JB358" s="33"/>
      <c r="JC358" s="33"/>
      <c r="JD358" s="33"/>
      <c r="JE358" s="33"/>
      <c r="JF358" s="33"/>
      <c r="JG358" s="33"/>
      <c r="JH358" s="33" t="s">
        <v>50</v>
      </c>
    </row>
    <row r="359" spans="5:268">
      <c r="E359" s="33" t="s">
        <v>18</v>
      </c>
      <c r="F359" s="79">
        <v>45458</v>
      </c>
      <c r="G359" s="33">
        <v>471452</v>
      </c>
      <c r="H359" s="33" t="s">
        <v>3660</v>
      </c>
      <c r="I359" s="33" t="s">
        <v>4325</v>
      </c>
      <c r="J359" s="33" t="s">
        <v>394</v>
      </c>
      <c r="HN359" s="590"/>
      <c r="HO359" s="590"/>
      <c r="HP359" s="591"/>
      <c r="HQ359" s="596"/>
      <c r="HR359" s="597"/>
      <c r="HS359" s="598"/>
      <c r="HT359" s="599"/>
      <c r="HU359" s="600"/>
      <c r="HV359" s="601"/>
      <c r="HW359" s="602"/>
      <c r="HX359" s="603"/>
      <c r="HY359" s="604"/>
      <c r="HZ359" s="604"/>
      <c r="IA359" s="605"/>
      <c r="IB359" s="606"/>
      <c r="IC359" s="614"/>
      <c r="ID359" s="615"/>
      <c r="IE359" s="616"/>
      <c r="IF359" s="617"/>
      <c r="IG359" s="618"/>
      <c r="IH359" s="622"/>
      <c r="II359" s="624"/>
      <c r="IJ359" s="625"/>
      <c r="IK359" s="33"/>
      <c r="IL359" s="33"/>
      <c r="IM359" s="33" t="s">
        <v>394</v>
      </c>
      <c r="IN359" s="33" t="s">
        <v>50</v>
      </c>
      <c r="IO359" s="33"/>
      <c r="IP359" s="33"/>
      <c r="IQ359" s="33"/>
      <c r="IR359" s="33"/>
      <c r="IS359" s="33"/>
      <c r="IT359" s="33"/>
      <c r="IU359" s="33"/>
      <c r="IV359" s="33"/>
      <c r="IW359" s="33"/>
      <c r="IX359" s="33"/>
      <c r="IY359" s="33"/>
      <c r="IZ359" s="33"/>
      <c r="JA359" s="33"/>
      <c r="JB359" s="33"/>
      <c r="JC359" s="33"/>
      <c r="JD359" s="33"/>
      <c r="JE359" s="33"/>
      <c r="JF359" s="33"/>
      <c r="JG359" s="33"/>
      <c r="JH359" s="33" t="s">
        <v>50</v>
      </c>
    </row>
    <row r="360" spans="5:268">
      <c r="E360" s="33" t="s">
        <v>524</v>
      </c>
      <c r="F360" s="79">
        <v>45461</v>
      </c>
      <c r="G360" s="33">
        <v>471724</v>
      </c>
      <c r="H360" s="33" t="s">
        <v>4300</v>
      </c>
      <c r="I360" s="33" t="s">
        <v>4326</v>
      </c>
      <c r="J360" s="33" t="s">
        <v>394</v>
      </c>
      <c r="HN360" s="590"/>
      <c r="HO360" s="590"/>
      <c r="HP360" s="591"/>
      <c r="HQ360" s="596"/>
      <c r="HR360" s="597"/>
      <c r="HS360" s="598"/>
      <c r="HT360" s="601"/>
      <c r="HU360" s="601"/>
      <c r="HV360" s="601"/>
      <c r="HW360" s="602"/>
      <c r="HX360" s="603"/>
      <c r="HY360" s="604"/>
      <c r="HZ360" s="604"/>
      <c r="IA360" s="605"/>
      <c r="IB360" s="606"/>
      <c r="IC360" s="614"/>
      <c r="ID360" s="615"/>
      <c r="IE360" s="616"/>
      <c r="IF360" s="617"/>
      <c r="IG360" s="618"/>
      <c r="IH360" s="622"/>
      <c r="II360" s="624"/>
      <c r="IJ360" s="625"/>
      <c r="IK360" s="31"/>
      <c r="IL360" s="31"/>
      <c r="IM360" s="33"/>
      <c r="IN360" s="33" t="s">
        <v>1410</v>
      </c>
      <c r="IO360" s="33" t="s">
        <v>1466</v>
      </c>
      <c r="IP360" s="33" t="s">
        <v>394</v>
      </c>
      <c r="IQ360" s="33" t="s">
        <v>394</v>
      </c>
      <c r="IR360" s="33" t="s">
        <v>394</v>
      </c>
      <c r="IS360" s="33" t="s">
        <v>394</v>
      </c>
      <c r="IT360" s="33" t="s">
        <v>50</v>
      </c>
      <c r="IU360" s="33"/>
      <c r="IV360" s="33"/>
      <c r="IW360" s="33"/>
      <c r="IX360" s="33"/>
      <c r="IY360" s="33"/>
      <c r="IZ360" s="33"/>
      <c r="JA360" s="33"/>
      <c r="JB360" s="33"/>
      <c r="JC360" s="33"/>
      <c r="JD360" s="33"/>
      <c r="JE360" s="33"/>
      <c r="JF360" s="33"/>
      <c r="JG360" s="33"/>
      <c r="JH360" s="33" t="s">
        <v>50</v>
      </c>
    </row>
    <row r="361" spans="5:268">
      <c r="E361" s="33" t="s">
        <v>18</v>
      </c>
      <c r="F361" s="79">
        <v>45461</v>
      </c>
      <c r="G361" s="33">
        <v>471823</v>
      </c>
      <c r="H361" s="33" t="s">
        <v>3660</v>
      </c>
      <c r="I361" s="33" t="s">
        <v>4327</v>
      </c>
      <c r="J361" s="33" t="s">
        <v>394</v>
      </c>
      <c r="HT361" s="601"/>
      <c r="HU361" s="601"/>
      <c r="HV361" s="601"/>
      <c r="HW361" s="602"/>
      <c r="HX361" s="603"/>
      <c r="HY361" s="604"/>
      <c r="HZ361" s="604"/>
      <c r="IA361" s="605"/>
      <c r="IB361" s="606"/>
      <c r="IC361" s="614"/>
      <c r="ID361" s="615"/>
      <c r="IE361" s="616"/>
      <c r="IF361" s="617"/>
      <c r="IG361" s="618"/>
      <c r="IH361" s="622"/>
      <c r="II361" s="624"/>
      <c r="IJ361" s="625"/>
      <c r="IK361" s="31"/>
      <c r="IL361" s="33"/>
      <c r="IM361" s="33"/>
      <c r="IN361" s="33" t="s">
        <v>394</v>
      </c>
      <c r="IO361" s="33"/>
      <c r="IP361" s="33" t="s">
        <v>50</v>
      </c>
      <c r="IQ361" s="33"/>
      <c r="IR361" s="33"/>
      <c r="IS361" s="33"/>
      <c r="IT361" s="33"/>
      <c r="IU361" s="33"/>
      <c r="IV361" s="33"/>
      <c r="IW361" s="33"/>
      <c r="IX361" s="33"/>
      <c r="IY361" s="33"/>
      <c r="IZ361" s="33"/>
      <c r="JA361" s="33"/>
      <c r="JB361" s="33"/>
      <c r="JC361" s="33"/>
      <c r="JD361" s="33"/>
      <c r="JE361" s="33"/>
      <c r="JF361" s="33"/>
      <c r="JG361" s="33"/>
      <c r="JH361" s="33" t="s">
        <v>50</v>
      </c>
    </row>
    <row r="362" spans="5:268">
      <c r="E362" s="33" t="s">
        <v>55</v>
      </c>
      <c r="F362" s="79">
        <v>45461</v>
      </c>
      <c r="G362" s="33">
        <v>471515</v>
      </c>
      <c r="H362" s="33" t="s">
        <v>3786</v>
      </c>
      <c r="I362" s="33" t="s">
        <v>3626</v>
      </c>
      <c r="J362" s="33" t="s">
        <v>394</v>
      </c>
      <c r="HT362" s="601"/>
      <c r="HU362" s="601"/>
      <c r="HV362" s="601"/>
      <c r="HW362" s="602"/>
      <c r="HX362" s="603"/>
      <c r="HY362" s="604"/>
      <c r="HZ362" s="604"/>
      <c r="IA362" s="605"/>
      <c r="IB362" s="606"/>
      <c r="IC362" s="614"/>
      <c r="ID362" s="615"/>
      <c r="IE362" s="616"/>
      <c r="IF362" s="617"/>
      <c r="IG362" s="618"/>
      <c r="IH362" s="622"/>
      <c r="II362" s="624"/>
      <c r="IJ362" s="625"/>
      <c r="IK362" s="627"/>
      <c r="IL362" s="33"/>
      <c r="IM362" s="33"/>
      <c r="IN362" s="33" t="s">
        <v>394</v>
      </c>
      <c r="IO362" s="33"/>
      <c r="IP362" s="33" t="s">
        <v>394</v>
      </c>
      <c r="IQ362" s="33" t="s">
        <v>50</v>
      </c>
      <c r="IR362" s="33"/>
      <c r="IS362" s="33"/>
      <c r="IT362" s="33"/>
      <c r="IU362" s="33"/>
      <c r="IV362" s="33"/>
      <c r="IW362" s="33"/>
      <c r="IX362" s="33"/>
      <c r="IY362" s="33"/>
      <c r="IZ362" s="33"/>
      <c r="JA362" s="33"/>
      <c r="JB362" s="33"/>
      <c r="JC362" s="33"/>
      <c r="JD362" s="33"/>
      <c r="JE362" s="33"/>
      <c r="JF362" s="33"/>
      <c r="JG362" s="33"/>
      <c r="JH362" s="33" t="s">
        <v>50</v>
      </c>
    </row>
    <row r="363" spans="5:268">
      <c r="E363" s="33" t="s">
        <v>18</v>
      </c>
      <c r="F363" s="79">
        <v>45463</v>
      </c>
      <c r="G363" s="33">
        <v>473198</v>
      </c>
      <c r="H363" s="33" t="s">
        <v>3660</v>
      </c>
      <c r="I363" s="33" t="s">
        <v>4327</v>
      </c>
      <c r="J363" s="33" t="s">
        <v>394</v>
      </c>
      <c r="HT363" s="601"/>
      <c r="HU363" s="601"/>
      <c r="HV363" s="601"/>
      <c r="HW363" s="602"/>
      <c r="HX363" s="603"/>
      <c r="HY363" s="604"/>
      <c r="HZ363" s="604"/>
      <c r="IA363" s="605"/>
      <c r="IB363" s="606"/>
      <c r="IC363" s="614"/>
      <c r="ID363" s="615"/>
      <c r="IE363" s="616"/>
      <c r="IF363" s="617"/>
      <c r="IG363" s="618"/>
      <c r="IH363" s="622"/>
      <c r="II363" s="624"/>
      <c r="IJ363" s="625"/>
      <c r="IK363" s="627"/>
      <c r="IL363" s="628"/>
      <c r="IM363" s="33"/>
      <c r="IN363" s="33"/>
      <c r="IO363" s="33"/>
      <c r="IP363" s="33" t="s">
        <v>394</v>
      </c>
      <c r="IQ363" s="33" t="s">
        <v>50</v>
      </c>
      <c r="IR363" s="33"/>
      <c r="IS363" s="33"/>
      <c r="IT363" s="33"/>
      <c r="IU363" s="33"/>
      <c r="IV363" s="33"/>
      <c r="IW363" s="33"/>
      <c r="IX363" s="33"/>
      <c r="IY363" s="33"/>
      <c r="IZ363" s="33"/>
      <c r="JA363" s="33"/>
      <c r="JB363" s="33"/>
      <c r="JC363" s="33"/>
      <c r="JD363" s="33"/>
      <c r="JE363" s="33"/>
      <c r="JF363" s="33"/>
      <c r="JG363" s="33"/>
      <c r="JH363" s="33" t="s">
        <v>50</v>
      </c>
    </row>
    <row r="364" spans="5:268">
      <c r="E364" s="33" t="s">
        <v>524</v>
      </c>
      <c r="F364" s="79">
        <v>45469</v>
      </c>
      <c r="G364" s="33">
        <v>475655</v>
      </c>
      <c r="H364" s="33" t="s">
        <v>4283</v>
      </c>
      <c r="I364" s="33" t="s">
        <v>1704</v>
      </c>
      <c r="J364" s="33" t="s">
        <v>394</v>
      </c>
      <c r="HT364" s="601"/>
      <c r="HU364" s="601"/>
      <c r="HV364" s="601"/>
      <c r="HW364" s="602"/>
      <c r="HX364" s="603"/>
      <c r="HY364" s="604"/>
      <c r="HZ364" s="604"/>
      <c r="IA364" s="605"/>
      <c r="IB364" s="606"/>
      <c r="IC364" s="614"/>
      <c r="ID364" s="615"/>
      <c r="IE364" s="616"/>
      <c r="IF364" s="617"/>
      <c r="IG364" s="618"/>
      <c r="IH364" s="622"/>
      <c r="II364" s="624"/>
      <c r="IJ364" s="625"/>
      <c r="IK364" s="627"/>
      <c r="IL364" s="628"/>
      <c r="IM364" s="629"/>
      <c r="IN364" s="630"/>
      <c r="IO364" s="631"/>
      <c r="IP364" s="632"/>
      <c r="IQ364" s="633"/>
      <c r="IR364" s="634"/>
      <c r="IS364" s="33"/>
      <c r="IT364" s="33" t="s">
        <v>1410</v>
      </c>
      <c r="IU364" s="33" t="s">
        <v>1466</v>
      </c>
      <c r="IV364" s="33" t="s">
        <v>50</v>
      </c>
      <c r="IW364" s="33"/>
      <c r="IX364" s="33"/>
      <c r="IY364" s="33"/>
      <c r="IZ364" s="33"/>
      <c r="JA364" s="33"/>
      <c r="JB364" s="33"/>
      <c r="JC364" s="33"/>
      <c r="JD364" s="33"/>
      <c r="JE364" s="33"/>
      <c r="JF364" s="33"/>
      <c r="JG364" s="33"/>
      <c r="JH364" s="33" t="s">
        <v>50</v>
      </c>
    </row>
    <row r="365" spans="5:268">
      <c r="E365" s="33" t="s">
        <v>55</v>
      </c>
      <c r="F365" s="79">
        <v>45474</v>
      </c>
      <c r="G365" s="33">
        <v>477982</v>
      </c>
      <c r="H365" s="33" t="s">
        <v>4153</v>
      </c>
      <c r="I365" s="33" t="s">
        <v>4328</v>
      </c>
      <c r="J365" s="33" t="s">
        <v>394</v>
      </c>
      <c r="HT365" s="601"/>
      <c r="HU365" s="601"/>
      <c r="HV365" s="601"/>
      <c r="HW365" s="602"/>
      <c r="HX365" s="603"/>
      <c r="HY365" s="604"/>
      <c r="HZ365" s="604"/>
      <c r="IA365" s="605"/>
      <c r="IB365" s="606"/>
      <c r="IC365" s="614"/>
      <c r="ID365" s="615"/>
      <c r="IE365" s="616"/>
      <c r="IF365" s="617"/>
      <c r="IG365" s="618"/>
      <c r="IH365" s="622"/>
      <c r="II365" s="624"/>
      <c r="IJ365" s="625"/>
      <c r="IK365" s="627"/>
      <c r="IL365" s="628"/>
      <c r="IM365" s="629"/>
      <c r="IN365" s="630"/>
      <c r="IO365" s="631"/>
      <c r="IP365" s="632"/>
      <c r="IQ365" s="633"/>
      <c r="IR365" s="634"/>
      <c r="IS365" s="635"/>
      <c r="IT365" s="636"/>
      <c r="IU365" s="637"/>
      <c r="IV365" s="638"/>
      <c r="IW365" s="33" t="s">
        <v>1410</v>
      </c>
      <c r="IX365" s="33" t="s">
        <v>1466</v>
      </c>
      <c r="IY365" s="33"/>
      <c r="IZ365" s="33"/>
      <c r="JA365" s="33"/>
      <c r="JB365" s="33" t="s">
        <v>50</v>
      </c>
      <c r="JC365" s="33"/>
      <c r="JD365" s="33"/>
      <c r="JE365" s="33"/>
      <c r="JF365" s="33"/>
      <c r="JG365" s="33"/>
      <c r="JH365" s="33" t="s">
        <v>50</v>
      </c>
    </row>
    <row r="366" spans="5:268">
      <c r="E366" s="33" t="s">
        <v>55</v>
      </c>
      <c r="F366" s="79">
        <v>45475</v>
      </c>
      <c r="G366" s="33">
        <v>464482</v>
      </c>
      <c r="H366" s="33" t="s">
        <v>4099</v>
      </c>
      <c r="I366" s="33" t="s">
        <v>2756</v>
      </c>
      <c r="J366" s="33" t="s">
        <v>394</v>
      </c>
      <c r="ID366" s="617"/>
      <c r="IE366" s="617"/>
      <c r="IF366" s="617"/>
      <c r="IG366" s="618"/>
      <c r="IH366" s="622"/>
      <c r="II366" s="624"/>
      <c r="IJ366" s="625"/>
      <c r="IK366" s="627"/>
      <c r="IL366" s="628"/>
      <c r="IM366" s="629"/>
      <c r="IN366" s="630"/>
      <c r="IO366" s="631"/>
      <c r="IP366" s="632"/>
      <c r="IQ366" s="633"/>
      <c r="IR366" s="634"/>
      <c r="IS366" s="635"/>
      <c r="IT366" s="636"/>
      <c r="IU366" s="637"/>
      <c r="IV366" s="638"/>
      <c r="IW366" s="33"/>
      <c r="IX366" s="33" t="s">
        <v>1466</v>
      </c>
      <c r="IY366" s="33" t="s">
        <v>50</v>
      </c>
      <c r="IZ366" s="33"/>
      <c r="JA366" s="33"/>
      <c r="JB366" s="33"/>
      <c r="JC366" s="33"/>
      <c r="JD366" s="33"/>
      <c r="JE366" s="33"/>
      <c r="JF366" s="33"/>
      <c r="JG366" s="33"/>
      <c r="JH366" s="33" t="s">
        <v>50</v>
      </c>
    </row>
    <row r="367" spans="5:268">
      <c r="E367" s="33" t="s">
        <v>524</v>
      </c>
      <c r="F367" s="79">
        <v>45476</v>
      </c>
      <c r="G367" s="33">
        <v>478528</v>
      </c>
      <c r="H367" s="33" t="s">
        <v>4329</v>
      </c>
      <c r="I367" s="33" t="s">
        <v>3918</v>
      </c>
      <c r="J367" s="33" t="s">
        <v>394</v>
      </c>
      <c r="ID367" s="617"/>
      <c r="IE367" s="617"/>
      <c r="IF367" s="617"/>
      <c r="IG367" s="618"/>
      <c r="IH367" s="213"/>
      <c r="II367" s="625"/>
      <c r="IJ367" s="625"/>
      <c r="IK367" s="627"/>
      <c r="IL367" s="628"/>
      <c r="IM367" s="629"/>
      <c r="IN367" s="630"/>
      <c r="IO367" s="631"/>
      <c r="IP367" s="632"/>
      <c r="IQ367" s="633"/>
      <c r="IR367" s="634"/>
      <c r="IS367" s="635"/>
      <c r="IT367" s="636"/>
      <c r="IU367" s="637"/>
      <c r="IV367" s="638"/>
      <c r="IW367" s="33"/>
      <c r="IX367" s="33"/>
      <c r="IY367" s="33" t="s">
        <v>394</v>
      </c>
      <c r="IZ367" s="33" t="s">
        <v>50</v>
      </c>
      <c r="JA367" s="33"/>
      <c r="JB367" s="33"/>
      <c r="JC367" s="33"/>
      <c r="JD367" s="33"/>
      <c r="JE367" s="33"/>
      <c r="JF367" s="33"/>
      <c r="JG367" s="33"/>
      <c r="JH367" s="33" t="s">
        <v>50</v>
      </c>
    </row>
    <row r="368" spans="5:268">
      <c r="E368" s="33" t="s">
        <v>3039</v>
      </c>
      <c r="F368" s="79">
        <v>45478</v>
      </c>
      <c r="G368" s="33">
        <v>479181</v>
      </c>
      <c r="H368" s="33" t="s">
        <v>2936</v>
      </c>
      <c r="I368" s="33" t="s">
        <v>2247</v>
      </c>
      <c r="J368" s="33" t="s">
        <v>394</v>
      </c>
      <c r="ID368" s="617"/>
      <c r="IE368" s="617"/>
      <c r="IF368" s="617"/>
      <c r="IG368" s="618"/>
      <c r="IH368" s="213"/>
      <c r="II368" s="625"/>
      <c r="IJ368" s="625"/>
      <c r="IK368" s="627"/>
      <c r="IL368" s="628"/>
      <c r="IM368" s="629"/>
      <c r="IN368" s="630"/>
      <c r="IO368" s="631"/>
      <c r="IP368" s="632"/>
      <c r="IQ368" s="633"/>
      <c r="IR368" s="634"/>
      <c r="IS368" s="635"/>
      <c r="IT368" s="636"/>
      <c r="IU368" s="637"/>
      <c r="IV368" s="638"/>
      <c r="IW368" s="31"/>
      <c r="IX368" s="31"/>
      <c r="IY368" s="33"/>
      <c r="IZ368" s="33"/>
      <c r="JA368" s="33" t="s">
        <v>3549</v>
      </c>
      <c r="JB368" s="33" t="s">
        <v>2062</v>
      </c>
      <c r="JC368" s="33" t="s">
        <v>50</v>
      </c>
      <c r="JD368" s="33"/>
      <c r="JE368" s="33"/>
      <c r="JF368" s="33"/>
      <c r="JG368" s="33"/>
      <c r="JH368" s="33" t="s">
        <v>50</v>
      </c>
    </row>
    <row r="369" spans="5:268">
      <c r="E369" s="33" t="s">
        <v>3039</v>
      </c>
      <c r="F369" s="79">
        <v>45484</v>
      </c>
      <c r="G369" s="33">
        <v>480821</v>
      </c>
      <c r="H369" s="33" t="s">
        <v>4330</v>
      </c>
      <c r="I369" s="33" t="s">
        <v>4331</v>
      </c>
      <c r="J369" s="33" t="s">
        <v>394</v>
      </c>
      <c r="ID369" s="617"/>
      <c r="IE369" s="617"/>
      <c r="IF369" s="617"/>
      <c r="IG369" s="618"/>
      <c r="IH369" s="213"/>
      <c r="II369" s="625"/>
      <c r="IJ369" s="625"/>
      <c r="IK369" s="627"/>
      <c r="IL369" s="628"/>
      <c r="IM369" s="629"/>
      <c r="IN369" s="630"/>
      <c r="IO369" s="631"/>
      <c r="IP369" s="632"/>
      <c r="IQ369" s="633"/>
      <c r="IR369" s="634"/>
      <c r="IS369" s="635"/>
      <c r="IT369" s="636"/>
      <c r="IU369" s="637"/>
      <c r="IV369" s="638"/>
      <c r="IW369" s="639"/>
      <c r="IX369" s="640"/>
      <c r="IY369" s="641"/>
      <c r="IZ369" s="642"/>
      <c r="JA369" s="643"/>
      <c r="JB369" s="33"/>
      <c r="JC369" s="33"/>
      <c r="JD369" s="33" t="s">
        <v>394</v>
      </c>
      <c r="JE369" s="33" t="s">
        <v>50</v>
      </c>
      <c r="JF369" s="33"/>
      <c r="JG369" s="33"/>
      <c r="JH369" s="33" t="s">
        <v>50</v>
      </c>
    </row>
    <row r="370" spans="5:268">
      <c r="E370" s="33" t="s">
        <v>524</v>
      </c>
      <c r="F370" s="79">
        <v>45523</v>
      </c>
      <c r="G370" s="33">
        <v>495353</v>
      </c>
      <c r="H370" s="33" t="s">
        <v>4332</v>
      </c>
      <c r="I370" s="33" t="s">
        <v>4333</v>
      </c>
      <c r="J370" s="33" t="s">
        <v>394</v>
      </c>
      <c r="ID370" s="617"/>
      <c r="IE370" s="617"/>
      <c r="IF370" s="617"/>
      <c r="IG370" s="618"/>
      <c r="IH370" s="213"/>
      <c r="II370" s="625"/>
      <c r="IJ370" s="625"/>
      <c r="IK370" s="627"/>
      <c r="IL370" s="628"/>
      <c r="IM370" s="629"/>
      <c r="IN370" s="630"/>
      <c r="IO370" s="631"/>
      <c r="IP370" s="632"/>
      <c r="IQ370" s="633"/>
      <c r="IR370" s="634"/>
      <c r="IS370" s="635"/>
      <c r="IT370" s="636"/>
      <c r="IU370" s="637"/>
      <c r="IV370" s="638"/>
      <c r="IW370" s="639"/>
      <c r="IX370" s="640"/>
      <c r="IY370" s="641"/>
      <c r="IZ370" s="642"/>
      <c r="JA370" s="643"/>
      <c r="JB370" s="644"/>
      <c r="JC370" s="645"/>
      <c r="JD370" s="646"/>
      <c r="JE370" s="647"/>
      <c r="JF370" s="33" t="s">
        <v>1466</v>
      </c>
      <c r="JG370" s="33"/>
      <c r="JH370" s="33" t="s">
        <v>50</v>
      </c>
    </row>
    <row r="371" spans="5:268">
      <c r="E371" s="33" t="s">
        <v>524</v>
      </c>
      <c r="F371" s="79">
        <v>45523</v>
      </c>
      <c r="G371" s="33">
        <v>495291</v>
      </c>
      <c r="H371" s="33" t="s">
        <v>4332</v>
      </c>
      <c r="I371" s="33" t="s">
        <v>2258</v>
      </c>
      <c r="J371" s="33" t="s">
        <v>394</v>
      </c>
      <c r="ID371" s="617"/>
      <c r="IE371" s="617"/>
      <c r="IF371" s="617"/>
      <c r="IG371" s="618"/>
      <c r="IH371" s="213"/>
      <c r="II371" s="625"/>
      <c r="IJ371" s="625"/>
      <c r="IK371" s="627"/>
      <c r="IL371" s="628"/>
      <c r="IM371" s="629"/>
      <c r="IN371" s="630"/>
      <c r="IO371" s="631"/>
      <c r="IP371" s="632"/>
      <c r="IQ371" s="633"/>
      <c r="IR371" s="634"/>
      <c r="IS371" s="635"/>
      <c r="IT371" s="636"/>
      <c r="IU371" s="637"/>
      <c r="IV371" s="638"/>
      <c r="IW371" s="639"/>
      <c r="IX371" s="640"/>
      <c r="IY371" s="641"/>
      <c r="IZ371" s="642"/>
      <c r="JA371" s="643"/>
      <c r="JB371" s="644"/>
      <c r="JC371" s="645"/>
      <c r="JD371" s="646"/>
      <c r="JE371" s="647"/>
      <c r="JF371" s="33" t="s">
        <v>1466</v>
      </c>
      <c r="JG371" s="33"/>
      <c r="JH371" s="33" t="s">
        <v>50</v>
      </c>
    </row>
    <row r="372" spans="5:268">
      <c r="E372" s="33" t="s">
        <v>524</v>
      </c>
      <c r="F372" s="79">
        <v>45530</v>
      </c>
      <c r="G372" s="33">
        <v>498133</v>
      </c>
      <c r="H372" s="33" t="s">
        <v>4334</v>
      </c>
      <c r="I372" s="33" t="s">
        <v>3918</v>
      </c>
      <c r="J372" s="33" t="s">
        <v>394</v>
      </c>
      <c r="ID372" s="617"/>
      <c r="IE372" s="617"/>
      <c r="IF372" s="617"/>
      <c r="IG372" s="619"/>
      <c r="IH372" s="619"/>
      <c r="II372" s="625"/>
      <c r="IJ372" s="625"/>
      <c r="IK372" s="627"/>
      <c r="IL372" s="628"/>
      <c r="IM372" s="629"/>
      <c r="IN372" s="630"/>
      <c r="IO372" s="631"/>
      <c r="IP372" s="632"/>
      <c r="IQ372" s="633"/>
      <c r="IR372" s="634"/>
      <c r="IS372" s="635"/>
      <c r="IT372" s="636"/>
      <c r="IU372" s="637"/>
      <c r="IV372" s="638"/>
      <c r="IW372" s="639"/>
      <c r="IX372" s="640"/>
      <c r="IY372" s="641"/>
      <c r="IZ372" s="642"/>
      <c r="JA372" s="643"/>
      <c r="JB372" s="644"/>
      <c r="JC372" s="645"/>
      <c r="JD372" s="646"/>
      <c r="JE372" s="647"/>
      <c r="JF372" s="33"/>
      <c r="JG372" s="33" t="s">
        <v>1466</v>
      </c>
      <c r="JH372" s="33" t="s">
        <v>50</v>
      </c>
    </row>
    <row r="373" spans="5:268">
      <c r="E373" s="617"/>
      <c r="F373" s="617"/>
      <c r="G373" s="617"/>
      <c r="H373" s="617"/>
      <c r="I373" s="617"/>
      <c r="J373" s="617"/>
      <c r="ID373" s="617"/>
      <c r="IE373" s="617"/>
      <c r="IF373" s="617"/>
      <c r="IG373" s="619"/>
      <c r="IH373" s="619"/>
      <c r="II373" s="625"/>
      <c r="IJ373" s="625"/>
      <c r="IK373" s="627"/>
      <c r="IL373" s="628"/>
      <c r="IM373" s="629"/>
      <c r="IN373" s="630"/>
      <c r="IO373" s="631"/>
      <c r="IP373" s="632"/>
      <c r="IQ373" s="633"/>
      <c r="IR373" s="634"/>
      <c r="IS373" s="635"/>
      <c r="IT373" s="636"/>
      <c r="IU373" s="637"/>
      <c r="IV373" s="638"/>
      <c r="IW373" s="639"/>
      <c r="IX373" s="640"/>
      <c r="IY373" s="641"/>
      <c r="IZ373" s="642"/>
      <c r="JA373" s="643"/>
      <c r="JB373" s="644"/>
      <c r="JC373" s="645"/>
      <c r="JD373" s="646"/>
      <c r="JE373" s="647"/>
      <c r="JF373" s="648"/>
      <c r="JG373" s="649"/>
      <c r="JH373" s="625"/>
    </row>
    <row r="374" spans="5:268">
      <c r="E374" s="617"/>
      <c r="F374" s="617"/>
      <c r="G374" s="617"/>
      <c r="H374" s="617"/>
      <c r="I374" s="617"/>
      <c r="J374" s="617"/>
      <c r="ID374" s="617"/>
      <c r="IE374" s="617"/>
      <c r="IF374" s="617"/>
      <c r="IG374" s="619"/>
      <c r="IH374" s="619"/>
      <c r="II374" s="625"/>
      <c r="IJ374" s="625"/>
      <c r="IK374" s="627"/>
      <c r="IL374" s="628"/>
      <c r="IM374" s="629"/>
      <c r="IN374" s="630"/>
      <c r="IO374" s="631"/>
      <c r="IP374" s="632"/>
      <c r="IQ374" s="633"/>
      <c r="IR374" s="634"/>
      <c r="IS374" s="635"/>
      <c r="IT374" s="636"/>
      <c r="IU374" s="637"/>
      <c r="IV374" s="638"/>
      <c r="IW374" s="639"/>
      <c r="IX374" s="640"/>
      <c r="IY374" s="641"/>
      <c r="IZ374" s="642"/>
      <c r="JA374" s="643"/>
      <c r="JB374" s="644"/>
      <c r="JC374" s="645"/>
      <c r="JD374" s="646"/>
      <c r="JE374" s="647"/>
      <c r="JF374" s="648"/>
      <c r="JG374" s="649"/>
      <c r="JH374" s="625"/>
    </row>
    <row r="375" spans="5:268">
      <c r="E375" s="617"/>
      <c r="F375" s="617"/>
      <c r="G375" s="617"/>
      <c r="H375" s="617"/>
      <c r="I375" s="617"/>
      <c r="J375" s="617"/>
      <c r="ID375" s="617"/>
      <c r="IE375" s="617"/>
      <c r="IF375" s="617"/>
      <c r="IG375" s="619"/>
      <c r="IH375" s="619"/>
      <c r="II375" s="625"/>
      <c r="IJ375" s="625"/>
      <c r="IK375" s="627"/>
      <c r="IL375" s="628"/>
      <c r="IM375" s="629"/>
      <c r="IN375" s="630"/>
      <c r="IO375" s="631"/>
      <c r="IP375" s="632"/>
      <c r="IQ375" s="633"/>
      <c r="IR375" s="634"/>
      <c r="IS375" s="635"/>
      <c r="IT375" s="636"/>
      <c r="IU375" s="637"/>
      <c r="IV375" s="638"/>
      <c r="IW375" s="639"/>
      <c r="IX375" s="640"/>
      <c r="IY375" s="641"/>
      <c r="IZ375" s="642"/>
      <c r="JA375" s="643"/>
      <c r="JB375" s="644"/>
      <c r="JC375" s="645"/>
      <c r="JD375" s="646"/>
      <c r="JE375" s="647"/>
      <c r="JF375" s="648"/>
      <c r="JG375" s="649"/>
      <c r="JH375" s="625"/>
    </row>
    <row r="376" spans="5:268">
      <c r="E376" s="617"/>
      <c r="F376" s="617"/>
      <c r="G376" s="617"/>
      <c r="H376" s="617"/>
      <c r="I376" s="617"/>
      <c r="J376" s="617"/>
      <c r="ID376" s="617"/>
      <c r="IE376" s="617"/>
      <c r="IF376" s="617"/>
      <c r="IG376" s="619"/>
      <c r="IH376" s="619"/>
      <c r="II376" s="627"/>
      <c r="IJ376" s="627"/>
      <c r="IK376" s="627"/>
      <c r="IL376" s="628"/>
      <c r="IM376" s="629"/>
      <c r="IN376" s="630"/>
      <c r="IO376" s="631"/>
      <c r="IP376" s="632"/>
      <c r="IQ376" s="633"/>
      <c r="IR376" s="634"/>
      <c r="IS376" s="635"/>
      <c r="IT376" s="636"/>
      <c r="IU376" s="637"/>
      <c r="IV376" s="638"/>
      <c r="IW376" s="639"/>
      <c r="IX376" s="640"/>
      <c r="IY376" s="641"/>
      <c r="IZ376" s="642"/>
      <c r="JA376" s="643"/>
      <c r="JB376" s="644"/>
      <c r="JC376" s="645"/>
      <c r="JD376" s="646"/>
      <c r="JE376" s="647"/>
      <c r="JF376" s="648"/>
      <c r="JG376" s="649"/>
      <c r="JH376" s="627"/>
    </row>
    <row r="377" spans="5:268">
      <c r="E377" s="617"/>
      <c r="F377" s="617"/>
      <c r="G377" s="617"/>
      <c r="H377" s="617"/>
      <c r="I377" s="617"/>
      <c r="J377" s="617"/>
      <c r="ID377" s="617"/>
      <c r="IE377" s="617"/>
      <c r="IF377" s="617"/>
      <c r="IG377" s="619"/>
      <c r="IH377" s="619"/>
      <c r="II377" s="627"/>
      <c r="IJ377" s="627"/>
      <c r="IK377" s="627"/>
      <c r="IL377" s="628"/>
      <c r="IM377" s="629"/>
      <c r="IN377" s="630"/>
      <c r="IO377" s="631"/>
      <c r="IP377" s="632"/>
      <c r="IQ377" s="633"/>
      <c r="IR377" s="634"/>
      <c r="IS377" s="635"/>
      <c r="IT377" s="636"/>
      <c r="IU377" s="637"/>
      <c r="IV377" s="638"/>
      <c r="IW377" s="639"/>
      <c r="IX377" s="640"/>
      <c r="IY377" s="641"/>
      <c r="IZ377" s="642"/>
      <c r="JA377" s="643"/>
      <c r="JB377" s="644"/>
      <c r="JC377" s="645"/>
      <c r="JD377" s="646"/>
      <c r="JE377" s="647"/>
      <c r="JF377" s="648"/>
      <c r="JG377" s="649"/>
      <c r="JH377" s="627"/>
    </row>
    <row r="378" spans="5:268">
      <c r="E378" s="617"/>
      <c r="F378" s="617"/>
      <c r="G378" s="617"/>
      <c r="H378" s="617"/>
      <c r="I378" s="617"/>
      <c r="J378" s="617"/>
      <c r="ID378" s="617"/>
      <c r="IE378" s="617"/>
      <c r="IF378" s="617"/>
      <c r="IG378" s="619"/>
      <c r="IH378" s="619"/>
      <c r="II378" s="627"/>
      <c r="IJ378" s="627"/>
      <c r="IK378" s="627"/>
      <c r="IL378" s="628"/>
      <c r="IM378" s="629"/>
      <c r="IN378" s="630"/>
      <c r="IO378" s="631"/>
      <c r="IP378" s="632"/>
      <c r="IQ378" s="633"/>
      <c r="IR378" s="634"/>
      <c r="IS378" s="635"/>
      <c r="IT378" s="636"/>
      <c r="IU378" s="637"/>
      <c r="IV378" s="638"/>
      <c r="IW378" s="639"/>
      <c r="IX378" s="640"/>
      <c r="IY378" s="641"/>
      <c r="IZ378" s="642"/>
      <c r="JA378" s="643"/>
      <c r="JB378" s="644"/>
      <c r="JC378" s="645"/>
      <c r="JD378" s="646"/>
      <c r="JE378" s="647"/>
      <c r="JF378" s="648"/>
      <c r="JG378" s="649"/>
      <c r="JH378" s="627"/>
    </row>
    <row r="379" spans="5:268">
      <c r="E379" s="617"/>
      <c r="F379" s="617"/>
      <c r="G379" s="617"/>
      <c r="H379" s="617"/>
      <c r="I379" s="617"/>
      <c r="J379" s="617"/>
      <c r="ID379" s="617"/>
      <c r="IE379" s="617"/>
      <c r="IF379" s="617"/>
      <c r="IG379" s="619"/>
      <c r="IH379" s="619"/>
      <c r="II379" s="627"/>
      <c r="IJ379" s="627"/>
      <c r="IK379" s="627"/>
      <c r="IL379" s="628"/>
      <c r="IM379" s="629"/>
      <c r="IN379" s="630"/>
      <c r="IO379" s="631"/>
      <c r="IP379" s="632"/>
      <c r="IQ379" s="633"/>
      <c r="IR379" s="634"/>
      <c r="IS379" s="635"/>
      <c r="IT379" s="636"/>
      <c r="IU379" s="637"/>
      <c r="IV379" s="638"/>
      <c r="IW379" s="639"/>
      <c r="IX379" s="640"/>
      <c r="IY379" s="641"/>
      <c r="IZ379" s="642"/>
      <c r="JA379" s="643"/>
      <c r="JB379" s="644"/>
      <c r="JC379" s="645"/>
      <c r="JD379" s="646"/>
      <c r="JE379" s="647"/>
      <c r="JF379" s="648"/>
      <c r="JG379" s="649"/>
      <c r="JH379" s="627"/>
    </row>
    <row r="380" spans="5:268">
      <c r="E380" s="617"/>
      <c r="F380" s="617"/>
      <c r="G380" s="617"/>
      <c r="H380" s="617"/>
      <c r="I380" s="617"/>
      <c r="J380" s="617"/>
      <c r="ID380" s="617"/>
      <c r="IE380" s="617"/>
      <c r="IF380" s="617"/>
      <c r="IG380" s="619"/>
      <c r="IH380" s="619"/>
      <c r="II380" s="627"/>
      <c r="IJ380" s="627"/>
      <c r="IK380" s="627"/>
      <c r="IL380" s="628"/>
      <c r="IM380" s="629"/>
      <c r="IN380" s="630"/>
      <c r="IO380" s="631"/>
      <c r="IP380" s="632"/>
      <c r="IQ380" s="633"/>
      <c r="IR380" s="634"/>
      <c r="IS380" s="635"/>
      <c r="IT380" s="636"/>
      <c r="IU380" s="637"/>
      <c r="IV380" s="638"/>
      <c r="IW380" s="639"/>
      <c r="IX380" s="640"/>
      <c r="IY380" s="641"/>
      <c r="IZ380" s="642"/>
      <c r="JA380" s="643"/>
      <c r="JB380" s="644"/>
      <c r="JC380" s="645"/>
      <c r="JD380" s="646"/>
      <c r="JE380" s="647"/>
      <c r="JF380" s="648"/>
      <c r="JG380" s="649"/>
      <c r="JH380" s="627"/>
    </row>
    <row r="381" spans="5:268">
      <c r="E381" s="617"/>
      <c r="F381" s="617"/>
      <c r="G381" s="617"/>
      <c r="H381" s="617"/>
      <c r="I381" s="617"/>
      <c r="J381" s="617"/>
      <c r="ID381" s="617"/>
      <c r="IE381" s="617"/>
      <c r="IF381" s="617"/>
      <c r="IG381" s="619"/>
      <c r="IH381" s="619"/>
      <c r="II381" s="627"/>
      <c r="IJ381" s="627"/>
      <c r="IK381" s="627"/>
      <c r="IL381" s="628"/>
      <c r="IM381" s="629"/>
      <c r="IN381" s="630"/>
      <c r="IO381" s="631"/>
      <c r="IP381" s="632"/>
      <c r="IQ381" s="633"/>
      <c r="IR381" s="634"/>
      <c r="IS381" s="635"/>
      <c r="IT381" s="636"/>
      <c r="IU381" s="637"/>
      <c r="IV381" s="638"/>
      <c r="IW381" s="639"/>
      <c r="IX381" s="640"/>
      <c r="IY381" s="641"/>
      <c r="IZ381" s="642"/>
      <c r="JA381" s="643"/>
      <c r="JB381" s="644"/>
      <c r="JC381" s="645"/>
      <c r="JD381" s="646"/>
      <c r="JE381" s="647"/>
      <c r="JF381" s="648"/>
      <c r="JG381" s="649"/>
      <c r="JH381" s="627"/>
    </row>
    <row r="382" spans="5:268">
      <c r="E382" s="617"/>
      <c r="F382" s="617"/>
      <c r="G382" s="617"/>
      <c r="H382" s="617"/>
      <c r="I382" s="617"/>
      <c r="J382" s="617"/>
      <c r="ID382" s="617"/>
      <c r="IE382" s="617"/>
      <c r="IF382" s="617"/>
      <c r="IG382" s="619"/>
      <c r="IH382" s="619"/>
      <c r="II382" s="627"/>
      <c r="IJ382" s="627"/>
      <c r="IK382" s="627"/>
      <c r="IL382" s="628"/>
      <c r="IM382" s="629"/>
      <c r="IN382" s="630"/>
      <c r="IO382" s="631"/>
      <c r="IP382" s="632"/>
      <c r="IQ382" s="633"/>
      <c r="IR382" s="634"/>
      <c r="IS382" s="635"/>
      <c r="IT382" s="636"/>
      <c r="IU382" s="637"/>
      <c r="IV382" s="638"/>
      <c r="IW382" s="639"/>
      <c r="IX382" s="640"/>
      <c r="IY382" s="641"/>
      <c r="IZ382" s="642"/>
      <c r="JA382" s="643"/>
      <c r="JB382" s="644"/>
      <c r="JC382" s="645"/>
      <c r="JD382" s="646"/>
      <c r="JE382" s="647"/>
      <c r="JF382" s="648"/>
      <c r="JG382" s="649"/>
      <c r="JH382" s="627"/>
    </row>
    <row r="383" spans="5:268">
      <c r="E383" s="617"/>
      <c r="F383" s="617"/>
      <c r="G383" s="617"/>
      <c r="H383" s="617"/>
      <c r="I383" s="617"/>
      <c r="J383" s="617"/>
      <c r="ID383" s="617"/>
      <c r="IE383" s="617"/>
      <c r="IF383" s="617"/>
      <c r="IG383" s="619"/>
      <c r="IH383" s="619"/>
      <c r="II383" s="627"/>
      <c r="IJ383" s="627"/>
      <c r="IK383" s="627"/>
      <c r="IL383" s="628"/>
      <c r="IM383" s="629"/>
      <c r="IN383" s="630"/>
      <c r="IO383" s="631"/>
      <c r="IP383" s="632"/>
      <c r="IQ383" s="633"/>
      <c r="IR383" s="634"/>
      <c r="IS383" s="635"/>
      <c r="IT383" s="636"/>
      <c r="IU383" s="637"/>
      <c r="IV383" s="638"/>
      <c r="IW383" s="639"/>
      <c r="IX383" s="640"/>
      <c r="IY383" s="641"/>
      <c r="IZ383" s="642"/>
      <c r="JA383" s="643"/>
      <c r="JB383" s="644"/>
      <c r="JC383" s="645"/>
      <c r="JD383" s="646"/>
      <c r="JE383" s="647"/>
      <c r="JF383" s="648"/>
      <c r="JG383" s="649"/>
      <c r="JH383" s="627"/>
    </row>
    <row r="384" spans="5:268">
      <c r="E384" s="617"/>
      <c r="F384" s="617"/>
      <c r="G384" s="617"/>
      <c r="H384" s="617"/>
      <c r="I384" s="617"/>
      <c r="J384" s="617"/>
      <c r="ID384" s="617"/>
      <c r="IE384" s="617"/>
      <c r="IF384" s="617"/>
      <c r="IG384" s="619"/>
      <c r="IH384" s="619"/>
      <c r="II384" s="627"/>
      <c r="IJ384" s="627"/>
      <c r="IK384" s="627"/>
      <c r="IL384" s="628"/>
      <c r="IM384" s="629"/>
      <c r="IN384" s="630"/>
      <c r="IO384" s="631"/>
      <c r="IP384" s="632"/>
      <c r="IQ384" s="633"/>
      <c r="IR384" s="634"/>
      <c r="IS384" s="635"/>
      <c r="IT384" s="636"/>
      <c r="IU384" s="637"/>
      <c r="IV384" s="638"/>
      <c r="IW384" s="639"/>
      <c r="IX384" s="640"/>
      <c r="IY384" s="641"/>
      <c r="IZ384" s="642"/>
      <c r="JA384" s="643"/>
      <c r="JB384" s="644"/>
      <c r="JC384" s="645"/>
      <c r="JD384" s="646"/>
      <c r="JE384" s="647"/>
      <c r="JF384" s="648"/>
      <c r="JG384" s="649"/>
      <c r="JH384" s="627"/>
    </row>
    <row r="385" spans="5:268">
      <c r="E385" s="617"/>
      <c r="F385" s="617"/>
      <c r="G385" s="617"/>
      <c r="H385" s="617"/>
      <c r="I385" s="617"/>
      <c r="J385" s="617"/>
      <c r="ID385" s="617"/>
      <c r="IE385" s="617"/>
      <c r="IF385" s="617"/>
      <c r="IG385" s="619"/>
      <c r="IH385" s="619"/>
      <c r="II385" s="627"/>
      <c r="IJ385" s="627"/>
      <c r="IK385" s="627"/>
      <c r="IL385" s="628"/>
      <c r="IM385" s="629"/>
      <c r="IN385" s="630"/>
      <c r="IO385" s="631"/>
      <c r="IP385" s="632"/>
      <c r="IQ385" s="633"/>
      <c r="IR385" s="634"/>
      <c r="IS385" s="635"/>
      <c r="IT385" s="636"/>
      <c r="IU385" s="637"/>
      <c r="IV385" s="638"/>
      <c r="IW385" s="639"/>
      <c r="IX385" s="640"/>
      <c r="IY385" s="641"/>
      <c r="IZ385" s="642"/>
      <c r="JA385" s="643"/>
      <c r="JB385" s="644"/>
      <c r="JC385" s="645"/>
      <c r="JD385" s="646"/>
      <c r="JE385" s="647"/>
      <c r="JF385" s="648"/>
      <c r="JG385" s="649"/>
      <c r="JH385" s="627"/>
    </row>
    <row r="386" spans="5:268">
      <c r="E386" s="617"/>
      <c r="F386" s="617"/>
      <c r="G386" s="617"/>
      <c r="H386" s="617"/>
      <c r="I386" s="617"/>
      <c r="J386" s="617"/>
      <c r="ID386" s="617"/>
      <c r="IE386" s="617"/>
      <c r="IF386" s="617"/>
      <c r="IG386" s="619"/>
      <c r="IH386" s="619"/>
      <c r="II386" s="627"/>
      <c r="IJ386" s="627"/>
      <c r="IK386" s="627"/>
      <c r="IL386" s="628"/>
      <c r="IM386" s="629"/>
      <c r="IN386" s="630"/>
      <c r="IO386" s="631"/>
      <c r="IP386" s="632"/>
      <c r="IQ386" s="633"/>
      <c r="IR386" s="634"/>
      <c r="IS386" s="635"/>
      <c r="IT386" s="636"/>
      <c r="IU386" s="637"/>
      <c r="IV386" s="638"/>
      <c r="IW386" s="639"/>
      <c r="IX386" s="640"/>
      <c r="IY386" s="641"/>
      <c r="IZ386" s="642"/>
      <c r="JA386" s="643"/>
      <c r="JB386" s="644"/>
      <c r="JC386" s="645"/>
      <c r="JD386" s="646"/>
      <c r="JE386" s="647"/>
      <c r="JF386" s="648"/>
      <c r="JG386" s="649"/>
      <c r="JH386" s="627"/>
    </row>
    <row r="387" spans="5:268">
      <c r="E387" s="617"/>
      <c r="F387" s="617"/>
      <c r="G387" s="617"/>
      <c r="H387" s="617"/>
      <c r="I387" s="617"/>
      <c r="J387" s="617"/>
      <c r="ID387" s="617"/>
      <c r="IE387" s="617"/>
      <c r="IF387" s="617"/>
      <c r="IG387" s="619"/>
      <c r="IH387" s="619"/>
      <c r="II387" s="627"/>
      <c r="IJ387" s="627"/>
      <c r="IK387" s="627"/>
      <c r="IL387" s="628"/>
      <c r="IM387" s="629"/>
      <c r="IN387" s="630"/>
      <c r="IO387" s="631"/>
      <c r="IP387" s="632"/>
      <c r="IQ387" s="633"/>
      <c r="IR387" s="634"/>
      <c r="IS387" s="635"/>
      <c r="IT387" s="636"/>
      <c r="IU387" s="637"/>
      <c r="IV387" s="638"/>
      <c r="IW387" s="639"/>
      <c r="IX387" s="640"/>
      <c r="IY387" s="641"/>
      <c r="IZ387" s="642"/>
      <c r="JA387" s="643"/>
      <c r="JB387" s="644"/>
      <c r="JC387" s="645"/>
      <c r="JD387" s="646"/>
      <c r="JE387" s="647"/>
      <c r="JF387" s="648"/>
      <c r="JG387" s="649"/>
      <c r="JH387" s="627"/>
    </row>
    <row r="388" spans="5:268">
      <c r="E388" s="617"/>
      <c r="F388" s="617"/>
      <c r="G388" s="617"/>
      <c r="H388" s="617"/>
      <c r="I388" s="617"/>
      <c r="J388" s="617"/>
      <c r="ID388" s="617"/>
      <c r="IE388" s="617"/>
      <c r="IF388" s="617"/>
      <c r="IG388" s="619"/>
      <c r="IH388" s="619"/>
      <c r="II388" s="627"/>
      <c r="IJ388" s="627"/>
      <c r="IK388" s="627"/>
      <c r="IL388" s="628"/>
      <c r="IM388" s="629"/>
      <c r="IN388" s="630"/>
      <c r="IO388" s="631"/>
      <c r="IP388" s="632"/>
      <c r="IQ388" s="633"/>
      <c r="IR388" s="634"/>
      <c r="IS388" s="635"/>
      <c r="IT388" s="636"/>
      <c r="IU388" s="637"/>
      <c r="IV388" s="638"/>
      <c r="IW388" s="639"/>
      <c r="IX388" s="640"/>
      <c r="IY388" s="641"/>
      <c r="IZ388" s="642"/>
      <c r="JA388" s="643"/>
      <c r="JB388" s="644"/>
      <c r="JC388" s="645"/>
      <c r="JD388" s="646"/>
      <c r="JE388" s="647"/>
      <c r="JF388" s="648"/>
      <c r="JG388" s="649"/>
      <c r="JH388" s="627"/>
    </row>
    <row r="389" spans="5:268">
      <c r="E389" s="617"/>
      <c r="F389" s="617"/>
      <c r="G389" s="617"/>
      <c r="H389" s="617"/>
      <c r="I389" s="617"/>
      <c r="J389" s="617"/>
      <c r="ID389" s="617"/>
      <c r="IE389" s="617"/>
      <c r="IF389" s="617"/>
      <c r="IG389" s="619"/>
      <c r="IH389" s="619"/>
      <c r="II389" s="627"/>
      <c r="IJ389" s="627"/>
      <c r="IK389" s="627"/>
      <c r="IL389" s="628"/>
      <c r="IM389" s="629"/>
      <c r="IN389" s="630"/>
      <c r="IO389" s="631"/>
      <c r="IP389" s="632"/>
      <c r="IQ389" s="633"/>
      <c r="IR389" s="634"/>
      <c r="IS389" s="635"/>
      <c r="IT389" s="636"/>
      <c r="IU389" s="637"/>
      <c r="IV389" s="638"/>
      <c r="IW389" s="639"/>
      <c r="IX389" s="640"/>
      <c r="IY389" s="641"/>
      <c r="IZ389" s="642"/>
      <c r="JA389" s="643"/>
      <c r="JB389" s="644"/>
      <c r="JC389" s="645"/>
      <c r="JD389" s="646"/>
      <c r="JE389" s="647"/>
      <c r="JF389" s="648"/>
      <c r="JG389" s="649"/>
      <c r="JH389" s="627"/>
    </row>
    <row r="390" spans="5:268">
      <c r="E390" s="617"/>
      <c r="F390" s="617"/>
      <c r="G390" s="617"/>
      <c r="H390" s="617"/>
      <c r="I390" s="617"/>
      <c r="J390" s="617"/>
      <c r="ID390" s="617"/>
      <c r="IE390" s="617"/>
      <c r="IF390" s="617"/>
      <c r="IG390" s="619"/>
      <c r="IH390" s="619"/>
      <c r="II390" s="627"/>
      <c r="IJ390" s="627"/>
      <c r="IK390" s="627"/>
      <c r="IL390" s="628"/>
      <c r="IM390" s="629"/>
      <c r="IN390" s="630"/>
      <c r="IO390" s="631"/>
      <c r="IP390" s="632"/>
      <c r="IQ390" s="633"/>
      <c r="IR390" s="634"/>
      <c r="IS390" s="635"/>
      <c r="IT390" s="636"/>
      <c r="IU390" s="637"/>
      <c r="IV390" s="638"/>
      <c r="IW390" s="639"/>
      <c r="IX390" s="640"/>
      <c r="IY390" s="641"/>
      <c r="IZ390" s="642"/>
      <c r="JA390" s="643"/>
      <c r="JB390" s="644"/>
      <c r="JC390" s="645"/>
      <c r="JD390" s="646"/>
      <c r="JE390" s="647"/>
      <c r="JF390" s="648"/>
      <c r="JG390" s="649"/>
      <c r="JH390" s="627"/>
    </row>
    <row r="391" spans="5:268">
      <c r="E391" s="617"/>
      <c r="F391" s="617"/>
      <c r="G391" s="617"/>
      <c r="H391" s="617"/>
      <c r="I391" s="617"/>
      <c r="J391" s="617"/>
      <c r="ID391" s="617"/>
      <c r="IE391" s="617"/>
      <c r="IF391" s="617"/>
      <c r="IG391" s="619"/>
      <c r="IH391" s="619"/>
      <c r="II391" s="627"/>
      <c r="IJ391" s="627"/>
      <c r="IK391" s="627"/>
      <c r="IL391" s="628"/>
      <c r="IM391" s="629"/>
      <c r="IN391" s="630"/>
      <c r="IO391" s="631"/>
      <c r="IP391" s="632"/>
      <c r="IQ391" s="633"/>
      <c r="IR391" s="634"/>
      <c r="IS391" s="635"/>
      <c r="IT391" s="636"/>
      <c r="IU391" s="637"/>
      <c r="IV391" s="638"/>
      <c r="IW391" s="639"/>
      <c r="IX391" s="640"/>
      <c r="IY391" s="641"/>
      <c r="IZ391" s="642"/>
      <c r="JA391" s="643"/>
      <c r="JB391" s="644"/>
      <c r="JC391" s="645"/>
      <c r="JD391" s="646"/>
      <c r="JE391" s="647"/>
      <c r="JF391" s="648"/>
      <c r="JG391" s="649"/>
      <c r="JH391" s="627"/>
    </row>
    <row r="392" spans="5:268">
      <c r="E392" s="617"/>
      <c r="F392" s="617"/>
      <c r="G392" s="617"/>
      <c r="H392" s="617"/>
      <c r="I392" s="617"/>
      <c r="J392" s="617"/>
      <c r="ID392" s="617"/>
      <c r="IE392" s="617"/>
      <c r="IF392" s="617"/>
      <c r="IG392" s="619"/>
      <c r="IH392" s="619"/>
      <c r="II392" s="627"/>
      <c r="IJ392" s="627"/>
      <c r="IK392" s="627"/>
      <c r="IL392" s="628"/>
      <c r="IM392" s="629"/>
      <c r="IN392" s="630"/>
      <c r="IO392" s="631"/>
      <c r="IP392" s="632"/>
      <c r="IQ392" s="633"/>
      <c r="IR392" s="634"/>
      <c r="IS392" s="635"/>
      <c r="IT392" s="636"/>
      <c r="IU392" s="637"/>
      <c r="IV392" s="638"/>
      <c r="IW392" s="639"/>
      <c r="IX392" s="640"/>
      <c r="IY392" s="641"/>
      <c r="IZ392" s="642"/>
      <c r="JA392" s="643"/>
      <c r="JB392" s="644"/>
      <c r="JC392" s="645"/>
      <c r="JD392" s="646"/>
      <c r="JE392" s="647"/>
      <c r="JF392" s="648"/>
      <c r="JG392" s="649"/>
      <c r="JH392" s="627"/>
    </row>
    <row r="393" spans="5:268">
      <c r="E393" s="617"/>
      <c r="F393" s="617"/>
      <c r="G393" s="617"/>
      <c r="H393" s="617"/>
      <c r="I393" s="617"/>
      <c r="J393" s="617"/>
      <c r="ID393" s="617"/>
      <c r="IE393" s="617"/>
      <c r="IF393" s="617"/>
      <c r="IG393" s="619"/>
      <c r="IH393" s="619"/>
      <c r="II393" s="627"/>
      <c r="IJ393" s="627"/>
      <c r="IK393" s="627"/>
      <c r="IL393" s="628"/>
      <c r="IM393" s="629"/>
      <c r="IN393" s="630"/>
      <c r="IO393" s="631"/>
      <c r="IP393" s="632"/>
      <c r="IQ393" s="633"/>
      <c r="IR393" s="634"/>
      <c r="IS393" s="635"/>
      <c r="IT393" s="636"/>
      <c r="IU393" s="637"/>
      <c r="IV393" s="638"/>
      <c r="IW393" s="639"/>
      <c r="IX393" s="640"/>
      <c r="IY393" s="641"/>
      <c r="IZ393" s="642"/>
      <c r="JA393" s="643"/>
      <c r="JB393" s="644"/>
      <c r="JC393" s="645"/>
      <c r="JD393" s="646"/>
      <c r="JE393" s="647"/>
      <c r="JF393" s="648"/>
      <c r="JG393" s="649"/>
      <c r="JH393" s="627"/>
    </row>
    <row r="394" spans="5:268">
      <c r="E394" s="617"/>
      <c r="F394" s="617"/>
      <c r="G394" s="617"/>
      <c r="H394" s="617"/>
      <c r="I394" s="617"/>
      <c r="J394" s="617"/>
      <c r="ID394" s="617"/>
      <c r="IE394" s="617"/>
      <c r="IF394" s="617"/>
      <c r="IG394" s="619"/>
      <c r="IH394" s="619"/>
      <c r="II394" s="627"/>
      <c r="IJ394" s="627"/>
      <c r="IK394" s="627"/>
      <c r="IL394" s="628"/>
      <c r="IM394" s="629"/>
      <c r="IN394" s="630"/>
      <c r="IO394" s="631"/>
      <c r="IP394" s="632"/>
      <c r="IQ394" s="633"/>
      <c r="IR394" s="634"/>
      <c r="IS394" s="635"/>
      <c r="IT394" s="636"/>
      <c r="IU394" s="637"/>
      <c r="IV394" s="638"/>
      <c r="IW394" s="639"/>
      <c r="IX394" s="640"/>
      <c r="IY394" s="641"/>
      <c r="IZ394" s="642"/>
      <c r="JA394" s="643"/>
      <c r="JB394" s="644"/>
      <c r="JC394" s="645"/>
      <c r="JD394" s="646"/>
      <c r="JE394" s="647"/>
      <c r="JF394" s="648"/>
      <c r="JG394" s="649"/>
      <c r="JH394" s="627"/>
    </row>
    <row r="395" spans="5:268">
      <c r="E395" s="617"/>
      <c r="F395" s="617"/>
      <c r="G395" s="617"/>
      <c r="H395" s="617"/>
      <c r="I395" s="617"/>
      <c r="J395" s="617"/>
      <c r="ID395" s="617"/>
      <c r="IE395" s="617"/>
      <c r="IF395" s="617"/>
      <c r="IG395" s="619"/>
      <c r="IH395" s="619"/>
      <c r="II395" s="627"/>
      <c r="IJ395" s="627"/>
      <c r="IK395" s="627"/>
      <c r="IL395" s="628"/>
      <c r="IM395" s="629"/>
      <c r="IN395" s="630"/>
      <c r="IO395" s="631"/>
      <c r="IP395" s="632"/>
      <c r="IQ395" s="633"/>
      <c r="IR395" s="634"/>
      <c r="IS395" s="635"/>
      <c r="IT395" s="636"/>
      <c r="IU395" s="637"/>
      <c r="IV395" s="638"/>
      <c r="IW395" s="639"/>
      <c r="IX395" s="640"/>
      <c r="IY395" s="641"/>
      <c r="IZ395" s="642"/>
      <c r="JA395" s="643"/>
      <c r="JB395" s="644"/>
      <c r="JC395" s="645"/>
      <c r="JD395" s="646"/>
      <c r="JE395" s="647"/>
      <c r="JF395" s="648"/>
      <c r="JG395" s="649"/>
      <c r="JH395" s="627"/>
    </row>
    <row r="396" spans="5:268">
      <c r="E396" s="617"/>
      <c r="F396" s="617"/>
      <c r="G396" s="617"/>
      <c r="H396" s="617"/>
      <c r="I396" s="617"/>
      <c r="J396" s="617"/>
      <c r="ID396" s="617"/>
      <c r="IE396" s="617"/>
      <c r="IF396" s="617"/>
      <c r="IG396" s="619"/>
      <c r="IH396" s="619"/>
      <c r="II396" s="627"/>
      <c r="IJ396" s="627"/>
      <c r="IK396" s="627"/>
      <c r="IL396" s="628"/>
      <c r="IM396" s="629"/>
      <c r="IN396" s="630"/>
      <c r="IO396" s="631"/>
      <c r="IP396" s="632"/>
      <c r="IQ396" s="633"/>
      <c r="IR396" s="634"/>
      <c r="IS396" s="635"/>
      <c r="IT396" s="636"/>
      <c r="IU396" s="637"/>
      <c r="IV396" s="638"/>
      <c r="IW396" s="639"/>
      <c r="IX396" s="640"/>
      <c r="IY396" s="641"/>
      <c r="IZ396" s="642"/>
      <c r="JA396" s="643"/>
      <c r="JB396" s="644"/>
      <c r="JC396" s="645"/>
      <c r="JD396" s="646"/>
      <c r="JE396" s="647"/>
      <c r="JF396" s="648"/>
      <c r="JG396" s="649"/>
      <c r="JH396" s="627"/>
    </row>
    <row r="397" spans="5:268">
      <c r="E397" s="617"/>
      <c r="F397" s="617"/>
      <c r="G397" s="617"/>
      <c r="H397" s="617"/>
      <c r="I397" s="617"/>
      <c r="J397" s="617"/>
      <c r="ID397" s="617"/>
      <c r="IE397" s="617"/>
      <c r="IF397" s="617"/>
      <c r="IG397" s="619"/>
      <c r="IH397" s="619"/>
      <c r="II397" s="627"/>
      <c r="IJ397" s="627"/>
      <c r="IK397" s="627"/>
      <c r="IL397" s="628"/>
      <c r="IM397" s="629"/>
      <c r="IN397" s="630"/>
      <c r="IO397" s="631"/>
      <c r="IP397" s="632"/>
      <c r="IQ397" s="633"/>
      <c r="IR397" s="634"/>
      <c r="IS397" s="635"/>
      <c r="IT397" s="636"/>
      <c r="IU397" s="637"/>
      <c r="IV397" s="638"/>
      <c r="IW397" s="639"/>
      <c r="IX397" s="640"/>
      <c r="IY397" s="641"/>
      <c r="IZ397" s="642"/>
      <c r="JA397" s="643"/>
      <c r="JB397" s="644"/>
      <c r="JC397" s="645"/>
      <c r="JD397" s="646"/>
      <c r="JE397" s="647"/>
      <c r="JF397" s="648"/>
      <c r="JG397" s="649"/>
      <c r="JH397" s="627"/>
    </row>
    <row r="398" spans="5:268">
      <c r="E398" s="617"/>
      <c r="F398" s="617"/>
      <c r="G398" s="617"/>
      <c r="H398" s="617"/>
      <c r="I398" s="617"/>
      <c r="J398" s="617"/>
      <c r="ID398" s="617"/>
      <c r="IE398" s="617"/>
      <c r="IF398" s="617"/>
      <c r="IG398" s="619"/>
      <c r="IH398" s="619"/>
      <c r="II398" s="627"/>
      <c r="IJ398" s="627"/>
      <c r="IK398" s="627"/>
      <c r="IL398" s="628"/>
      <c r="IM398" s="629"/>
      <c r="IN398" s="630"/>
      <c r="IO398" s="631"/>
      <c r="IP398" s="632"/>
      <c r="IQ398" s="633"/>
      <c r="IR398" s="634"/>
      <c r="IS398" s="635"/>
      <c r="IT398" s="636"/>
      <c r="IU398" s="637"/>
      <c r="IV398" s="638"/>
      <c r="IW398" s="639"/>
      <c r="IX398" s="640"/>
      <c r="IY398" s="641"/>
      <c r="IZ398" s="642"/>
      <c r="JA398" s="643"/>
      <c r="JB398" s="644"/>
      <c r="JC398" s="645"/>
      <c r="JD398" s="646"/>
      <c r="JE398" s="647"/>
      <c r="JF398" s="648"/>
      <c r="JG398" s="649"/>
      <c r="JH398" s="627"/>
    </row>
    <row r="399" spans="5:268">
      <c r="E399" s="617"/>
      <c r="F399" s="617"/>
      <c r="G399" s="617"/>
      <c r="H399" s="617"/>
      <c r="I399" s="617"/>
      <c r="J399" s="617"/>
      <c r="ID399" s="617"/>
      <c r="IE399" s="617"/>
      <c r="IF399" s="617"/>
      <c r="IG399" s="619"/>
      <c r="IH399" s="619"/>
      <c r="II399" s="619"/>
      <c r="IJ399" s="619"/>
      <c r="IK399" s="619"/>
      <c r="IL399" s="619"/>
      <c r="IM399" s="619"/>
      <c r="IN399" s="619"/>
      <c r="IO399" s="619"/>
      <c r="IP399" s="619"/>
      <c r="IQ399" s="619"/>
      <c r="IR399" s="619"/>
      <c r="IS399" s="619"/>
      <c r="IT399" s="619"/>
      <c r="IU399" s="619"/>
      <c r="IV399" s="619"/>
      <c r="IW399" s="619"/>
      <c r="IX399" s="619"/>
      <c r="IY399" s="619"/>
      <c r="IZ399" s="619"/>
      <c r="JA399" s="619"/>
      <c r="JB399" s="619"/>
      <c r="JC399" s="619"/>
      <c r="JD399" s="619"/>
      <c r="JE399" s="619"/>
      <c r="JF399" s="619"/>
      <c r="JG399" s="619"/>
    </row>
    <row r="400" spans="5:268">
      <c r="E400" s="617"/>
      <c r="F400" s="617"/>
      <c r="G400" s="617"/>
      <c r="H400" s="617"/>
      <c r="I400" s="617"/>
      <c r="J400" s="617"/>
      <c r="ID400" s="617"/>
      <c r="IE400" s="617"/>
      <c r="IF400" s="617"/>
      <c r="IG400" s="619"/>
      <c r="IH400" s="619"/>
      <c r="II400" s="619"/>
      <c r="IJ400" s="619"/>
      <c r="IK400" s="619"/>
      <c r="IL400" s="619"/>
      <c r="IM400" s="619"/>
      <c r="IN400" s="619"/>
      <c r="IO400" s="619"/>
      <c r="IP400" s="619"/>
      <c r="IQ400" s="619"/>
      <c r="IR400" s="619"/>
      <c r="IS400" s="619"/>
      <c r="IT400" s="619"/>
      <c r="IU400" s="619"/>
      <c r="IV400" s="619"/>
      <c r="IW400" s="619"/>
      <c r="IX400" s="619"/>
      <c r="IY400" s="619"/>
      <c r="IZ400" s="619"/>
      <c r="JA400" s="619"/>
      <c r="JB400" s="619"/>
      <c r="JC400" s="619"/>
      <c r="JD400" s="619"/>
      <c r="JE400" s="619"/>
      <c r="JF400" s="619"/>
      <c r="JG400" s="619"/>
    </row>
    <row r="401" spans="5:267">
      <c r="E401" s="617"/>
      <c r="F401" s="617"/>
      <c r="G401" s="617"/>
      <c r="H401" s="617"/>
      <c r="I401" s="617"/>
      <c r="J401" s="617"/>
      <c r="ID401" s="617"/>
      <c r="IE401" s="617"/>
      <c r="IF401" s="617"/>
      <c r="IG401" s="619"/>
      <c r="IH401" s="619"/>
      <c r="II401" s="619"/>
      <c r="IJ401" s="619"/>
      <c r="IK401" s="619"/>
      <c r="IL401" s="619"/>
      <c r="IM401" s="619"/>
      <c r="IN401" s="619"/>
      <c r="IO401" s="619"/>
      <c r="IP401" s="619"/>
      <c r="IQ401" s="619"/>
      <c r="IR401" s="619"/>
      <c r="IS401" s="619"/>
      <c r="IT401" s="619"/>
      <c r="IU401" s="619"/>
      <c r="IV401" s="619"/>
      <c r="IW401" s="619"/>
      <c r="IX401" s="619"/>
      <c r="IY401" s="619"/>
      <c r="IZ401" s="619"/>
      <c r="JA401" s="619"/>
      <c r="JB401" s="619"/>
      <c r="JC401" s="619"/>
      <c r="JD401" s="619"/>
      <c r="JE401" s="619"/>
      <c r="JF401" s="619"/>
      <c r="JG401" s="619"/>
    </row>
    <row r="402" spans="5:267">
      <c r="E402" s="617"/>
      <c r="F402" s="617"/>
      <c r="G402" s="617"/>
      <c r="H402" s="617"/>
      <c r="I402" s="617"/>
      <c r="J402" s="617"/>
      <c r="ID402" s="617"/>
      <c r="IE402" s="617"/>
      <c r="IF402" s="617"/>
      <c r="IG402" s="619"/>
      <c r="IH402" s="619"/>
      <c r="II402" s="619"/>
      <c r="IJ402" s="619"/>
      <c r="IK402" s="619"/>
      <c r="IL402" s="619"/>
      <c r="IM402" s="619"/>
      <c r="IN402" s="619"/>
      <c r="IO402" s="619"/>
      <c r="IP402" s="619"/>
      <c r="IQ402" s="619"/>
      <c r="IR402" s="619"/>
      <c r="IS402" s="619"/>
      <c r="IT402" s="619"/>
      <c r="IU402" s="619"/>
      <c r="IV402" s="619"/>
      <c r="IW402" s="619"/>
      <c r="IX402" s="619"/>
      <c r="IY402" s="619"/>
      <c r="IZ402" s="619"/>
      <c r="JA402" s="619"/>
      <c r="JB402" s="619"/>
      <c r="JC402" s="619"/>
      <c r="JD402" s="619"/>
      <c r="JE402" s="619"/>
      <c r="JF402" s="619"/>
      <c r="JG402" s="619"/>
    </row>
    <row r="403" spans="5:267">
      <c r="E403" s="617"/>
      <c r="F403" s="617"/>
      <c r="G403" s="617"/>
      <c r="H403" s="617"/>
      <c r="I403" s="617"/>
      <c r="J403" s="617"/>
      <c r="ID403" s="617"/>
      <c r="IE403" s="617"/>
      <c r="IF403" s="617"/>
      <c r="IG403" s="619"/>
      <c r="IH403" s="619"/>
      <c r="II403" s="619"/>
      <c r="IJ403" s="619"/>
      <c r="IK403" s="619"/>
      <c r="IL403" s="619"/>
      <c r="IM403" s="619"/>
      <c r="IN403" s="619"/>
      <c r="IO403" s="619"/>
      <c r="IP403" s="619"/>
      <c r="IQ403" s="619"/>
      <c r="IR403" s="619"/>
      <c r="IS403" s="619"/>
      <c r="IT403" s="619"/>
      <c r="IU403" s="619"/>
      <c r="IV403" s="619"/>
      <c r="IW403" s="619"/>
      <c r="IX403" s="619"/>
      <c r="IY403" s="619"/>
      <c r="IZ403" s="619"/>
      <c r="JA403" s="619"/>
      <c r="JB403" s="619"/>
      <c r="JC403" s="619"/>
      <c r="JD403" s="619"/>
      <c r="JE403" s="619"/>
      <c r="JF403" s="619"/>
      <c r="JG403" s="619"/>
    </row>
    <row r="404" spans="5:267">
      <c r="E404" s="617"/>
      <c r="F404" s="617"/>
      <c r="G404" s="617"/>
      <c r="H404" s="617"/>
      <c r="I404" s="617"/>
      <c r="J404" s="617"/>
      <c r="ID404" s="617"/>
      <c r="IE404" s="617"/>
      <c r="IF404" s="617"/>
      <c r="IG404" s="619"/>
      <c r="IH404" s="619"/>
      <c r="II404" s="619"/>
      <c r="IJ404" s="619"/>
      <c r="IK404" s="619"/>
      <c r="IL404" s="619"/>
      <c r="IM404" s="619"/>
      <c r="IN404" s="619"/>
      <c r="IO404" s="619"/>
      <c r="IP404" s="619"/>
      <c r="IQ404" s="619"/>
      <c r="IR404" s="619"/>
      <c r="IS404" s="619"/>
      <c r="IT404" s="619"/>
      <c r="IU404" s="619"/>
      <c r="IV404" s="619"/>
      <c r="IW404" s="619"/>
      <c r="IX404" s="619"/>
      <c r="IY404" s="619"/>
      <c r="IZ404" s="619"/>
      <c r="JA404" s="619"/>
      <c r="JB404" s="619"/>
      <c r="JC404" s="619"/>
      <c r="JD404" s="619"/>
      <c r="JE404" s="619"/>
      <c r="JF404" s="619"/>
      <c r="JG404" s="619"/>
    </row>
    <row r="405" spans="5:267">
      <c r="E405" s="617"/>
      <c r="F405" s="617"/>
      <c r="G405" s="617"/>
      <c r="H405" s="617"/>
      <c r="I405" s="617"/>
      <c r="J405" s="617"/>
      <c r="ID405" s="617"/>
      <c r="IE405" s="617"/>
      <c r="IF405" s="617"/>
      <c r="IG405" s="619"/>
      <c r="IH405" s="619"/>
      <c r="II405" s="619"/>
      <c r="IJ405" s="619"/>
      <c r="IK405" s="619"/>
      <c r="IL405" s="619"/>
      <c r="IM405" s="619"/>
      <c r="IN405" s="619"/>
      <c r="IO405" s="619"/>
      <c r="IP405" s="619"/>
      <c r="IQ405" s="619"/>
      <c r="IR405" s="619"/>
      <c r="IS405" s="619"/>
      <c r="IT405" s="619"/>
      <c r="IU405" s="619"/>
      <c r="IV405" s="619"/>
      <c r="IW405" s="619"/>
      <c r="IX405" s="619"/>
      <c r="IY405" s="619"/>
      <c r="IZ405" s="619"/>
      <c r="JA405" s="619"/>
      <c r="JB405" s="619"/>
      <c r="JC405" s="619"/>
      <c r="JD405" s="619"/>
      <c r="JE405" s="619"/>
      <c r="JF405" s="619"/>
      <c r="JG405" s="619"/>
    </row>
    <row r="406" spans="5:267">
      <c r="E406" s="617"/>
      <c r="F406" s="617"/>
      <c r="G406" s="617"/>
      <c r="H406" s="617"/>
      <c r="I406" s="617"/>
      <c r="J406" s="617"/>
      <c r="ID406" s="617"/>
      <c r="IE406" s="617"/>
      <c r="IF406" s="617"/>
      <c r="IG406" s="619"/>
      <c r="IH406" s="619"/>
      <c r="II406" s="619"/>
      <c r="IJ406" s="619"/>
      <c r="IK406" s="619"/>
      <c r="IL406" s="619"/>
      <c r="IM406" s="619"/>
      <c r="IN406" s="619"/>
      <c r="IO406" s="619"/>
      <c r="IP406" s="619"/>
      <c r="IQ406" s="619"/>
      <c r="IR406" s="619"/>
      <c r="IS406" s="619"/>
      <c r="IT406" s="619"/>
      <c r="IU406" s="619"/>
      <c r="IV406" s="619"/>
      <c r="IW406" s="619"/>
      <c r="IX406" s="619"/>
      <c r="IY406" s="619"/>
      <c r="IZ406" s="619"/>
      <c r="JA406" s="619"/>
      <c r="JB406" s="619"/>
      <c r="JC406" s="619"/>
      <c r="JD406" s="619"/>
      <c r="JE406" s="619"/>
      <c r="JF406" s="619"/>
      <c r="JG406" s="619"/>
    </row>
    <row r="407" spans="5:267">
      <c r="E407" s="617"/>
      <c r="F407" s="617"/>
      <c r="G407" s="617"/>
      <c r="H407" s="617"/>
      <c r="I407" s="617"/>
      <c r="J407" s="617"/>
      <c r="ID407" s="617"/>
      <c r="IE407" s="617"/>
      <c r="IF407" s="617"/>
      <c r="IG407" s="619"/>
      <c r="IH407" s="619"/>
      <c r="II407" s="619"/>
      <c r="IJ407" s="619"/>
      <c r="IK407" s="619"/>
      <c r="IL407" s="619"/>
      <c r="IM407" s="619"/>
      <c r="IN407" s="619"/>
      <c r="IO407" s="619"/>
      <c r="IP407" s="619"/>
      <c r="IQ407" s="619"/>
      <c r="IR407" s="619"/>
      <c r="IS407" s="619"/>
      <c r="IT407" s="619"/>
      <c r="IU407" s="619"/>
      <c r="IV407" s="619"/>
      <c r="IW407" s="619"/>
      <c r="IX407" s="619"/>
      <c r="IY407" s="619"/>
      <c r="IZ407" s="619"/>
      <c r="JA407" s="619"/>
      <c r="JB407" s="619"/>
      <c r="JC407" s="619"/>
      <c r="JD407" s="619"/>
      <c r="JE407" s="619"/>
      <c r="JF407" s="619"/>
      <c r="JG407" s="619"/>
    </row>
  </sheetData>
  <mergeCells count="4">
    <mergeCell ref="JN80:JN84"/>
    <mergeCell ref="JN85:JN89"/>
    <mergeCell ref="JL80:JL84"/>
    <mergeCell ref="JL85:JL89"/>
  </mergeCells>
  <hyperlinks>
    <hyperlink ref="H151" r:id="rId1" display="https://olympus.mygreatlearning.com/accounts/1/users/2956511" xr:uid="{E4F4FAEE-BA41-4851-9E72-F76F5BA9F54A}"/>
  </hyperlinks>
  <pageMargins left="0.7" right="0.7" top="0.75" bottom="0.75" header="0.3" footer="0.3"/>
  <pageSetup orientation="portrait" horizontalDpi="300" verticalDpi="3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67166-AED9-489D-956F-F6A91E48DF67}">
  <dimension ref="D5:K14"/>
  <sheetViews>
    <sheetView workbookViewId="0">
      <selection activeCell="G20" sqref="G20"/>
    </sheetView>
  </sheetViews>
  <sheetFormatPr defaultRowHeight="15"/>
  <cols>
    <col min="4" max="4" width="10" bestFit="1" customWidth="1"/>
    <col min="5" max="5" width="25.5703125" bestFit="1" customWidth="1"/>
    <col min="6" max="6" width="12.5703125" bestFit="1" customWidth="1"/>
    <col min="7" max="7" width="11.5703125" bestFit="1" customWidth="1"/>
    <col min="9" max="9" width="14.28515625" bestFit="1" customWidth="1"/>
    <col min="10" max="10" width="36.5703125" customWidth="1"/>
  </cols>
  <sheetData>
    <row r="5" spans="4:11">
      <c r="K5" t="s">
        <v>3967</v>
      </c>
    </row>
    <row r="6" spans="4:11">
      <c r="D6" t="s">
        <v>0</v>
      </c>
      <c r="E6" t="s">
        <v>11</v>
      </c>
      <c r="F6" t="s">
        <v>3959</v>
      </c>
      <c r="G6" t="s">
        <v>3960</v>
      </c>
      <c r="H6" t="s">
        <v>3961</v>
      </c>
      <c r="I6" t="s">
        <v>2076</v>
      </c>
      <c r="J6" t="s">
        <v>3964</v>
      </c>
      <c r="K6" t="s">
        <v>2056</v>
      </c>
    </row>
    <row r="7" spans="4:11">
      <c r="D7" s="178">
        <v>45236</v>
      </c>
      <c r="E7" s="445" t="s">
        <v>3958</v>
      </c>
      <c r="F7" t="s">
        <v>3962</v>
      </c>
      <c r="G7" s="178">
        <v>45236</v>
      </c>
      <c r="H7" t="s">
        <v>3963</v>
      </c>
      <c r="I7" t="s">
        <v>3965</v>
      </c>
      <c r="J7" t="s">
        <v>3966</v>
      </c>
      <c r="K7" t="s">
        <v>68</v>
      </c>
    </row>
    <row r="8" spans="4:11">
      <c r="D8" t="s">
        <v>3968</v>
      </c>
      <c r="E8" t="s">
        <v>3969</v>
      </c>
      <c r="F8" t="s">
        <v>3970</v>
      </c>
      <c r="G8" s="178">
        <v>45236</v>
      </c>
      <c r="H8" t="s">
        <v>3971</v>
      </c>
      <c r="I8" t="s">
        <v>2663</v>
      </c>
      <c r="J8" t="s">
        <v>3972</v>
      </c>
      <c r="K8" t="s">
        <v>50</v>
      </c>
    </row>
    <row r="9" spans="4:11">
      <c r="D9" s="178">
        <v>44935</v>
      </c>
      <c r="E9" t="s">
        <v>4142</v>
      </c>
      <c r="G9" s="178">
        <v>44935</v>
      </c>
      <c r="H9">
        <v>10.27</v>
      </c>
      <c r="I9" t="s">
        <v>440</v>
      </c>
      <c r="J9" t="s">
        <v>394</v>
      </c>
    </row>
    <row r="10" spans="4:11">
      <c r="D10" s="178">
        <v>44935</v>
      </c>
      <c r="E10" t="s">
        <v>4144</v>
      </c>
      <c r="G10" s="178">
        <v>44935</v>
      </c>
      <c r="H10">
        <v>17.149999999999999</v>
      </c>
      <c r="I10" t="s">
        <v>2258</v>
      </c>
      <c r="J10" t="s">
        <v>394</v>
      </c>
    </row>
    <row r="11" spans="4:11">
      <c r="D11" s="178">
        <v>44936</v>
      </c>
      <c r="E11" t="s">
        <v>4145</v>
      </c>
      <c r="G11" s="178">
        <v>44936</v>
      </c>
      <c r="H11">
        <v>10.47</v>
      </c>
      <c r="I11" t="s">
        <v>3630</v>
      </c>
      <c r="J11" t="s">
        <v>4146</v>
      </c>
    </row>
    <row r="12" spans="4:11">
      <c r="D12" s="178">
        <v>44937</v>
      </c>
      <c r="E12" t="s">
        <v>4148</v>
      </c>
      <c r="G12" s="178">
        <v>44937</v>
      </c>
      <c r="H12">
        <v>9.59</v>
      </c>
      <c r="I12" t="s">
        <v>2749</v>
      </c>
      <c r="J12" t="s">
        <v>4149</v>
      </c>
    </row>
    <row r="13" spans="4:11">
      <c r="D13" s="178">
        <v>44942</v>
      </c>
      <c r="E13" s="445" t="s">
        <v>4151</v>
      </c>
      <c r="G13" s="178">
        <v>44942</v>
      </c>
      <c r="H13">
        <v>11</v>
      </c>
      <c r="I13" t="s">
        <v>440</v>
      </c>
      <c r="J13" t="s">
        <v>394</v>
      </c>
    </row>
    <row r="14" spans="4:11">
      <c r="D14" t="s">
        <v>4152</v>
      </c>
    </row>
  </sheetData>
  <hyperlinks>
    <hyperlink ref="E7" r:id="rId1" tooltip="Shaik Shehbaz Abdul Waasi" display="https://learnercommunity.mygreatlearning.com/member/y4SczXMF7q" xr:uid="{89EDABAC-3DB9-4E97-BA82-7AECFA643653}"/>
    <hyperlink ref="E13" r:id="rId2" xr:uid="{7780B06D-3E8F-48BB-ABB1-4A1DA08DD293}"/>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74A89-F054-48D0-BE33-441267C9B7BE}">
  <dimension ref="D3:G17"/>
  <sheetViews>
    <sheetView workbookViewId="0">
      <selection activeCell="G18" sqref="G18"/>
    </sheetView>
  </sheetViews>
  <sheetFormatPr defaultRowHeight="15"/>
  <cols>
    <col min="4" max="4" width="11.140625" customWidth="1"/>
    <col min="5" max="5" width="14.85546875" customWidth="1"/>
    <col min="6" max="6" width="26.28515625" bestFit="1" customWidth="1"/>
    <col min="7" max="7" width="18.42578125" customWidth="1"/>
  </cols>
  <sheetData>
    <row r="3" spans="4:7" ht="15.75" thickBot="1"/>
    <row r="4" spans="4:7" ht="15.75" thickBot="1">
      <c r="D4" s="5" t="s">
        <v>0</v>
      </c>
      <c r="E4" s="23" t="s">
        <v>4225</v>
      </c>
      <c r="F4" s="23" t="s">
        <v>4226</v>
      </c>
      <c r="G4" s="24" t="s">
        <v>4227</v>
      </c>
    </row>
    <row r="5" spans="4:7">
      <c r="D5" s="804">
        <v>45323</v>
      </c>
      <c r="E5" s="503" t="s">
        <v>4228</v>
      </c>
      <c r="F5" s="503" t="s">
        <v>4235</v>
      </c>
      <c r="G5" s="13"/>
    </row>
    <row r="6" spans="4:7">
      <c r="D6" s="805"/>
      <c r="E6" s="570"/>
      <c r="F6" s="570" t="s">
        <v>4229</v>
      </c>
      <c r="G6" s="572"/>
    </row>
    <row r="7" spans="4:7">
      <c r="D7" s="805"/>
      <c r="E7" s="570" t="s">
        <v>4233</v>
      </c>
      <c r="F7" s="570" t="s">
        <v>4234</v>
      </c>
      <c r="G7" s="572"/>
    </row>
    <row r="8" spans="4:7">
      <c r="D8" s="805"/>
      <c r="E8" s="570" t="s">
        <v>4230</v>
      </c>
      <c r="F8" s="570" t="s">
        <v>4231</v>
      </c>
      <c r="G8" s="572"/>
    </row>
    <row r="9" spans="4:7" ht="30.75" thickBot="1">
      <c r="D9" s="806"/>
      <c r="E9" s="571" t="s">
        <v>4230</v>
      </c>
      <c r="F9" s="78" t="s">
        <v>4232</v>
      </c>
      <c r="G9" s="573"/>
    </row>
    <row r="10" spans="4:7">
      <c r="D10" s="20">
        <v>45324</v>
      </c>
      <c r="E10" s="569" t="s">
        <v>4228</v>
      </c>
      <c r="F10" s="569" t="s">
        <v>4235</v>
      </c>
      <c r="G10" s="569"/>
    </row>
    <row r="11" spans="4:7">
      <c r="D11" s="570"/>
      <c r="E11" s="570"/>
      <c r="G11" s="570"/>
    </row>
    <row r="12" spans="4:7">
      <c r="D12" s="570"/>
      <c r="E12" s="570"/>
      <c r="F12" s="570"/>
      <c r="G12" s="570"/>
    </row>
    <row r="13" spans="4:7">
      <c r="D13" s="570"/>
      <c r="E13" s="570" t="s">
        <v>4230</v>
      </c>
      <c r="F13" s="570" t="s">
        <v>4236</v>
      </c>
      <c r="G13" s="570"/>
    </row>
    <row r="14" spans="4:7">
      <c r="D14" s="570"/>
      <c r="E14" s="570" t="s">
        <v>4237</v>
      </c>
      <c r="F14" s="570" t="s">
        <v>4238</v>
      </c>
      <c r="G14" s="570"/>
    </row>
    <row r="15" spans="4:7">
      <c r="D15" s="570"/>
      <c r="E15" s="570"/>
      <c r="F15" s="570"/>
      <c r="G15" s="570"/>
    </row>
    <row r="16" spans="4:7">
      <c r="D16" s="570"/>
      <c r="E16" s="570"/>
      <c r="F16" s="570"/>
      <c r="G16" s="570"/>
    </row>
    <row r="17" spans="4:7">
      <c r="D17" s="570"/>
      <c r="E17" s="570"/>
      <c r="F17" s="570"/>
      <c r="G17" s="570"/>
    </row>
  </sheetData>
  <mergeCells count="1">
    <mergeCell ref="D5:D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0CF73-0CE6-4861-93B3-90C6313B01AE}">
  <dimension ref="A4:P274"/>
  <sheetViews>
    <sheetView topLeftCell="A265" workbookViewId="0">
      <selection activeCell="K274" sqref="K274"/>
    </sheetView>
  </sheetViews>
  <sheetFormatPr defaultRowHeight="15"/>
  <cols>
    <col min="5" max="5" width="10.42578125" customWidth="1"/>
    <col min="6" max="6" width="9.85546875" bestFit="1" customWidth="1"/>
    <col min="7" max="7" width="22.7109375" bestFit="1" customWidth="1"/>
    <col min="8" max="8" width="33.5703125" customWidth="1"/>
    <col min="10" max="10" width="46.7109375" customWidth="1"/>
  </cols>
  <sheetData>
    <row r="4" spans="6:11" ht="15.75" thickBot="1"/>
    <row r="5" spans="6:11" ht="15.75" thickBot="1">
      <c r="F5" s="5" t="s">
        <v>0</v>
      </c>
      <c r="G5" s="6" t="s">
        <v>11</v>
      </c>
      <c r="H5" s="6" t="s">
        <v>12</v>
      </c>
      <c r="I5" s="6" t="s">
        <v>13</v>
      </c>
      <c r="J5" s="6" t="s">
        <v>14</v>
      </c>
      <c r="K5" s="7" t="s">
        <v>15</v>
      </c>
    </row>
    <row r="6" spans="6:11" ht="25.5">
      <c r="F6" s="670">
        <v>44673</v>
      </c>
      <c r="G6" s="8" t="s">
        <v>17</v>
      </c>
      <c r="H6" s="8" t="s">
        <v>16</v>
      </c>
      <c r="I6" s="1" t="s">
        <v>19</v>
      </c>
      <c r="J6" s="8" t="s">
        <v>20</v>
      </c>
      <c r="K6" s="1" t="s">
        <v>18</v>
      </c>
    </row>
    <row r="7" spans="6:11" ht="25.5">
      <c r="F7" s="671"/>
      <c r="G7" s="9" t="s">
        <v>21</v>
      </c>
      <c r="H7" s="8" t="s">
        <v>16</v>
      </c>
      <c r="I7" s="1" t="s">
        <v>19</v>
      </c>
      <c r="J7" s="8" t="s">
        <v>22</v>
      </c>
      <c r="K7" s="1" t="s">
        <v>18</v>
      </c>
    </row>
    <row r="8" spans="6:11" ht="25.5">
      <c r="F8" s="671"/>
      <c r="G8" s="9" t="s">
        <v>23</v>
      </c>
      <c r="H8" s="8" t="s">
        <v>16</v>
      </c>
      <c r="I8" s="1" t="s">
        <v>24</v>
      </c>
      <c r="J8" s="8" t="s">
        <v>25</v>
      </c>
      <c r="K8" s="1" t="s">
        <v>18</v>
      </c>
    </row>
    <row r="9" spans="6:11" ht="25.5">
      <c r="F9" s="671"/>
      <c r="G9" s="9" t="s">
        <v>26</v>
      </c>
      <c r="H9" s="8" t="s">
        <v>16</v>
      </c>
      <c r="I9" s="1" t="s">
        <v>27</v>
      </c>
      <c r="J9" s="8" t="s">
        <v>28</v>
      </c>
      <c r="K9" s="1" t="s">
        <v>18</v>
      </c>
    </row>
    <row r="10" spans="6:11" ht="25.5">
      <c r="F10" s="671"/>
      <c r="G10" s="9" t="s">
        <v>29</v>
      </c>
      <c r="H10" s="8" t="s">
        <v>16</v>
      </c>
      <c r="I10" s="1" t="s">
        <v>27</v>
      </c>
      <c r="J10" s="8" t="s">
        <v>30</v>
      </c>
      <c r="K10" s="1" t="s">
        <v>18</v>
      </c>
    </row>
    <row r="11" spans="6:11" ht="25.5">
      <c r="F11" s="671"/>
      <c r="G11" s="9" t="s">
        <v>31</v>
      </c>
      <c r="H11" s="8" t="s">
        <v>16</v>
      </c>
      <c r="I11" s="1" t="s">
        <v>32</v>
      </c>
      <c r="J11" s="1" t="s">
        <v>33</v>
      </c>
      <c r="K11" s="1" t="s">
        <v>18</v>
      </c>
    </row>
    <row r="12" spans="6:11" ht="25.5">
      <c r="F12" s="671"/>
      <c r="G12" s="9" t="s">
        <v>34</v>
      </c>
      <c r="H12" s="8" t="s">
        <v>16</v>
      </c>
      <c r="I12" s="1" t="s">
        <v>32</v>
      </c>
      <c r="J12" s="1" t="s">
        <v>35</v>
      </c>
      <c r="K12" s="1" t="s">
        <v>18</v>
      </c>
    </row>
    <row r="13" spans="6:11" ht="25.5">
      <c r="F13" s="671"/>
      <c r="G13" s="9" t="s">
        <v>36</v>
      </c>
      <c r="H13" s="8" t="s">
        <v>16</v>
      </c>
      <c r="I13" s="1" t="s">
        <v>37</v>
      </c>
      <c r="J13" s="8" t="s">
        <v>38</v>
      </c>
      <c r="K13" s="1" t="s">
        <v>18</v>
      </c>
    </row>
    <row r="14" spans="6:11" ht="51.75" thickBot="1">
      <c r="F14" s="671"/>
      <c r="G14" s="54" t="s">
        <v>39</v>
      </c>
      <c r="H14" s="55" t="s">
        <v>16</v>
      </c>
      <c r="I14" s="51" t="s">
        <v>40</v>
      </c>
      <c r="J14" s="55" t="s">
        <v>41</v>
      </c>
      <c r="K14" s="51" t="s">
        <v>18</v>
      </c>
    </row>
    <row r="15" spans="6:11" ht="25.5">
      <c r="F15" s="665">
        <v>44676</v>
      </c>
      <c r="G15" s="11" t="s">
        <v>17</v>
      </c>
      <c r="H15" s="56" t="s">
        <v>16</v>
      </c>
      <c r="I15" s="11" t="s">
        <v>32</v>
      </c>
      <c r="J15" s="11" t="s">
        <v>86</v>
      </c>
      <c r="K15" s="13" t="s">
        <v>18</v>
      </c>
    </row>
    <row r="16" spans="6:11" ht="25.5">
      <c r="F16" s="666"/>
      <c r="G16" s="1" t="s">
        <v>87</v>
      </c>
      <c r="H16" s="8" t="s">
        <v>16</v>
      </c>
      <c r="I16" s="1" t="s">
        <v>32</v>
      </c>
      <c r="J16" s="4" t="s">
        <v>86</v>
      </c>
      <c r="K16" s="14" t="s">
        <v>18</v>
      </c>
    </row>
    <row r="17" spans="6:12" ht="25.5">
      <c r="F17" s="666"/>
      <c r="G17" s="57" t="s">
        <v>88</v>
      </c>
      <c r="H17" s="8" t="s">
        <v>16</v>
      </c>
      <c r="I17" s="1" t="s">
        <v>32</v>
      </c>
      <c r="J17" s="4" t="s">
        <v>86</v>
      </c>
      <c r="K17" s="14" t="s">
        <v>18</v>
      </c>
    </row>
    <row r="18" spans="6:12" ht="25.5">
      <c r="F18" s="666"/>
      <c r="G18" s="58" t="s">
        <v>89</v>
      </c>
      <c r="H18" s="30" t="s">
        <v>16</v>
      </c>
      <c r="I18" s="31"/>
      <c r="J18" s="31"/>
      <c r="K18" s="59" t="s">
        <v>18</v>
      </c>
      <c r="L18" s="53" t="s">
        <v>92</v>
      </c>
    </row>
    <row r="19" spans="6:12" ht="25.5">
      <c r="F19" s="666"/>
      <c r="G19" s="57" t="s">
        <v>23</v>
      </c>
      <c r="H19" s="8" t="s">
        <v>16</v>
      </c>
      <c r="I19" s="1" t="s">
        <v>90</v>
      </c>
      <c r="J19" s="8" t="s">
        <v>91</v>
      </c>
      <c r="K19" s="14" t="s">
        <v>18</v>
      </c>
    </row>
    <row r="20" spans="6:12" ht="25.5">
      <c r="F20" s="666"/>
      <c r="G20" s="57" t="s">
        <v>26</v>
      </c>
      <c r="H20" s="8" t="s">
        <v>16</v>
      </c>
      <c r="I20" s="1" t="s">
        <v>32</v>
      </c>
      <c r="J20" s="1" t="s">
        <v>86</v>
      </c>
      <c r="K20" s="14" t="s">
        <v>18</v>
      </c>
    </row>
    <row r="21" spans="6:12" ht="25.5">
      <c r="F21" s="666"/>
      <c r="G21" s="57" t="s">
        <v>93</v>
      </c>
      <c r="H21" s="8" t="s">
        <v>16</v>
      </c>
      <c r="I21" s="1" t="s">
        <v>32</v>
      </c>
      <c r="J21" s="1" t="s">
        <v>86</v>
      </c>
      <c r="K21" s="14" t="s">
        <v>18</v>
      </c>
    </row>
    <row r="22" spans="6:12" ht="25.5">
      <c r="F22" s="666"/>
      <c r="G22" s="57" t="s">
        <v>94</v>
      </c>
      <c r="H22" s="8" t="s">
        <v>16</v>
      </c>
      <c r="I22" s="1" t="s">
        <v>32</v>
      </c>
      <c r="J22" s="1" t="s">
        <v>86</v>
      </c>
      <c r="K22" s="14" t="s">
        <v>18</v>
      </c>
    </row>
    <row r="23" spans="6:12" ht="25.5">
      <c r="F23" s="666"/>
      <c r="G23" s="1" t="s">
        <v>31</v>
      </c>
      <c r="H23" s="8" t="s">
        <v>16</v>
      </c>
      <c r="I23" s="1" t="s">
        <v>32</v>
      </c>
      <c r="J23" s="1" t="s">
        <v>86</v>
      </c>
      <c r="K23" s="14" t="s">
        <v>18</v>
      </c>
    </row>
    <row r="24" spans="6:12" ht="26.25" thickBot="1">
      <c r="F24" s="666"/>
      <c r="G24" s="57" t="s">
        <v>95</v>
      </c>
      <c r="H24" s="55" t="s">
        <v>16</v>
      </c>
      <c r="I24" s="51" t="s">
        <v>96</v>
      </c>
      <c r="J24" s="51" t="s">
        <v>86</v>
      </c>
      <c r="K24" s="64" t="s">
        <v>18</v>
      </c>
    </row>
    <row r="25" spans="6:12" ht="39" thickBot="1">
      <c r="F25" s="656">
        <v>44677</v>
      </c>
      <c r="G25" s="11" t="s">
        <v>187</v>
      </c>
      <c r="H25" s="65" t="s">
        <v>16</v>
      </c>
      <c r="I25" s="11" t="s">
        <v>188</v>
      </c>
      <c r="J25" s="65" t="s">
        <v>189</v>
      </c>
      <c r="K25" s="13" t="s">
        <v>18</v>
      </c>
    </row>
    <row r="26" spans="6:12" ht="25.5">
      <c r="F26" s="657"/>
      <c r="G26" s="57" t="s">
        <v>34</v>
      </c>
      <c r="H26" s="8" t="s">
        <v>16</v>
      </c>
      <c r="I26" s="1" t="s">
        <v>32</v>
      </c>
      <c r="J26" s="1" t="s">
        <v>191</v>
      </c>
      <c r="K26" s="14" t="s">
        <v>18</v>
      </c>
    </row>
    <row r="27" spans="6:12" ht="39" thickBot="1">
      <c r="F27" s="657"/>
      <c r="G27" s="1" t="s">
        <v>17</v>
      </c>
      <c r="H27" s="8" t="s">
        <v>190</v>
      </c>
      <c r="I27" s="1" t="s">
        <v>133</v>
      </c>
      <c r="J27" s="60" t="s">
        <v>195</v>
      </c>
      <c r="K27" s="14" t="s">
        <v>18</v>
      </c>
    </row>
    <row r="28" spans="6:12" ht="14.45" customHeight="1">
      <c r="F28" s="657"/>
      <c r="G28" s="57" t="s">
        <v>196</v>
      </c>
      <c r="H28" s="8" t="s">
        <v>190</v>
      </c>
      <c r="I28" s="29" t="s">
        <v>130</v>
      </c>
      <c r="J28" s="29" t="s">
        <v>86</v>
      </c>
      <c r="K28" s="14" t="s">
        <v>18</v>
      </c>
    </row>
    <row r="29" spans="6:12">
      <c r="F29" s="657"/>
      <c r="G29" s="57" t="s">
        <v>87</v>
      </c>
      <c r="H29" s="8" t="s">
        <v>190</v>
      </c>
      <c r="I29" s="29" t="s">
        <v>130</v>
      </c>
      <c r="J29" s="61" t="s">
        <v>86</v>
      </c>
      <c r="K29" s="14" t="s">
        <v>18</v>
      </c>
    </row>
    <row r="30" spans="6:12">
      <c r="F30" s="657"/>
      <c r="G30" s="57" t="s">
        <v>23</v>
      </c>
      <c r="H30" s="8" t="s">
        <v>190</v>
      </c>
      <c r="I30" s="29" t="s">
        <v>130</v>
      </c>
      <c r="J30" s="29" t="s">
        <v>86</v>
      </c>
      <c r="K30" s="14" t="s">
        <v>18</v>
      </c>
    </row>
    <row r="31" spans="6:12">
      <c r="F31" s="657"/>
      <c r="G31" s="57" t="s">
        <v>26</v>
      </c>
      <c r="H31" s="8" t="s">
        <v>190</v>
      </c>
      <c r="I31" s="29" t="s">
        <v>199</v>
      </c>
      <c r="J31" s="61" t="s">
        <v>86</v>
      </c>
      <c r="K31" s="14" t="s">
        <v>18</v>
      </c>
    </row>
    <row r="32" spans="6:12">
      <c r="F32" s="657"/>
      <c r="G32" s="57" t="s">
        <v>94</v>
      </c>
      <c r="H32" s="8" t="s">
        <v>190</v>
      </c>
      <c r="I32" s="29" t="s">
        <v>130</v>
      </c>
      <c r="J32" s="29" t="s">
        <v>86</v>
      </c>
      <c r="K32" s="14" t="s">
        <v>18</v>
      </c>
    </row>
    <row r="33" spans="6:11">
      <c r="F33" s="657"/>
      <c r="G33" s="57" t="s">
        <v>31</v>
      </c>
      <c r="H33" s="8" t="s">
        <v>190</v>
      </c>
      <c r="I33" s="29" t="s">
        <v>130</v>
      </c>
      <c r="J33" s="61" t="s">
        <v>86</v>
      </c>
      <c r="K33" s="14" t="s">
        <v>18</v>
      </c>
    </row>
    <row r="34" spans="6:11">
      <c r="F34" s="657"/>
      <c r="G34" s="57" t="s">
        <v>200</v>
      </c>
      <c r="H34" s="8" t="s">
        <v>190</v>
      </c>
      <c r="I34" s="29" t="s">
        <v>130</v>
      </c>
      <c r="J34" s="29" t="s">
        <v>86</v>
      </c>
      <c r="K34" s="14" t="s">
        <v>18</v>
      </c>
    </row>
    <row r="35" spans="6:11">
      <c r="F35" s="657"/>
      <c r="G35" s="57" t="s">
        <v>34</v>
      </c>
      <c r="H35" s="8" t="s">
        <v>190</v>
      </c>
      <c r="I35" s="29" t="s">
        <v>130</v>
      </c>
      <c r="J35" t="s">
        <v>201</v>
      </c>
      <c r="K35" s="14" t="s">
        <v>18</v>
      </c>
    </row>
    <row r="36" spans="6:11">
      <c r="F36" s="657"/>
      <c r="G36" s="57" t="s">
        <v>202</v>
      </c>
      <c r="H36" s="8" t="s">
        <v>203</v>
      </c>
      <c r="I36" s="29" t="s">
        <v>130</v>
      </c>
      <c r="J36" t="s">
        <v>86</v>
      </c>
      <c r="K36" s="14" t="s">
        <v>18</v>
      </c>
    </row>
    <row r="37" spans="6:11" ht="25.5">
      <c r="F37" s="657"/>
      <c r="G37" s="57" t="s">
        <v>204</v>
      </c>
      <c r="H37" s="8" t="s">
        <v>203</v>
      </c>
      <c r="I37" s="29" t="s">
        <v>133</v>
      </c>
      <c r="J37" s="8" t="s">
        <v>205</v>
      </c>
      <c r="K37" s="14" t="s">
        <v>18</v>
      </c>
    </row>
    <row r="38" spans="6:11">
      <c r="F38" s="657"/>
      <c r="G38" s="57" t="s">
        <v>206</v>
      </c>
      <c r="H38" s="8" t="s">
        <v>203</v>
      </c>
      <c r="I38" s="29" t="s">
        <v>130</v>
      </c>
      <c r="J38" t="s">
        <v>86</v>
      </c>
      <c r="K38" s="14" t="s">
        <v>18</v>
      </c>
    </row>
    <row r="39" spans="6:11">
      <c r="F39" s="657"/>
      <c r="G39" s="57" t="s">
        <v>207</v>
      </c>
      <c r="H39" s="8" t="s">
        <v>203</v>
      </c>
      <c r="I39" s="29" t="s">
        <v>130</v>
      </c>
      <c r="J39" t="s">
        <v>86</v>
      </c>
      <c r="K39" s="14" t="s">
        <v>18</v>
      </c>
    </row>
    <row r="40" spans="6:11">
      <c r="F40" s="657"/>
      <c r="G40" s="57" t="s">
        <v>17</v>
      </c>
      <c r="H40" s="8" t="s">
        <v>203</v>
      </c>
      <c r="I40" s="29" t="s">
        <v>130</v>
      </c>
      <c r="J40" t="s">
        <v>86</v>
      </c>
      <c r="K40" s="14" t="s">
        <v>18</v>
      </c>
    </row>
    <row r="41" spans="6:11">
      <c r="F41" s="657"/>
      <c r="G41" s="57" t="s">
        <v>87</v>
      </c>
      <c r="H41" s="8" t="s">
        <v>203</v>
      </c>
      <c r="I41" s="29" t="s">
        <v>130</v>
      </c>
      <c r="J41" t="s">
        <v>86</v>
      </c>
      <c r="K41" s="14" t="s">
        <v>18</v>
      </c>
    </row>
    <row r="42" spans="6:11">
      <c r="F42" s="657"/>
      <c r="G42" s="57" t="s">
        <v>23</v>
      </c>
      <c r="H42" s="8" t="s">
        <v>203</v>
      </c>
      <c r="I42" s="29" t="s">
        <v>130</v>
      </c>
      <c r="J42" t="s">
        <v>86</v>
      </c>
      <c r="K42" s="14" t="s">
        <v>18</v>
      </c>
    </row>
    <row r="43" spans="6:11">
      <c r="F43" s="657"/>
      <c r="G43" s="57" t="s">
        <v>208</v>
      </c>
      <c r="H43" s="8" t="s">
        <v>203</v>
      </c>
      <c r="I43" s="29" t="s">
        <v>199</v>
      </c>
      <c r="J43" t="s">
        <v>86</v>
      </c>
      <c r="K43" s="14" t="s">
        <v>18</v>
      </c>
    </row>
    <row r="44" spans="6:11">
      <c r="F44" s="657"/>
      <c r="G44" s="57" t="s">
        <v>26</v>
      </c>
      <c r="H44" s="8" t="s">
        <v>203</v>
      </c>
      <c r="I44" s="29" t="s">
        <v>130</v>
      </c>
      <c r="J44" t="s">
        <v>86</v>
      </c>
      <c r="K44" s="14" t="s">
        <v>18</v>
      </c>
    </row>
    <row r="45" spans="6:11">
      <c r="F45" s="657"/>
      <c r="G45" s="57" t="s">
        <v>209</v>
      </c>
      <c r="H45" s="8" t="s">
        <v>203</v>
      </c>
      <c r="I45" s="29" t="s">
        <v>130</v>
      </c>
      <c r="J45" t="s">
        <v>86</v>
      </c>
      <c r="K45" s="14" t="s">
        <v>18</v>
      </c>
    </row>
    <row r="46" spans="6:11">
      <c r="F46" s="657"/>
      <c r="G46" s="57" t="s">
        <v>94</v>
      </c>
      <c r="H46" s="8" t="s">
        <v>203</v>
      </c>
      <c r="I46" s="29" t="s">
        <v>130</v>
      </c>
      <c r="J46" t="s">
        <v>86</v>
      </c>
      <c r="K46" s="14" t="s">
        <v>18</v>
      </c>
    </row>
    <row r="47" spans="6:11">
      <c r="F47" s="657"/>
      <c r="G47" s="57" t="s">
        <v>31</v>
      </c>
      <c r="H47" s="8" t="s">
        <v>203</v>
      </c>
      <c r="I47" s="29" t="s">
        <v>130</v>
      </c>
      <c r="J47" t="s">
        <v>86</v>
      </c>
      <c r="K47" s="14" t="s">
        <v>18</v>
      </c>
    </row>
    <row r="48" spans="6:11">
      <c r="F48" s="657"/>
      <c r="G48" s="57" t="s">
        <v>200</v>
      </c>
      <c r="H48" s="8" t="s">
        <v>203</v>
      </c>
      <c r="I48" s="29" t="s">
        <v>130</v>
      </c>
      <c r="J48" t="s">
        <v>86</v>
      </c>
      <c r="K48" s="14" t="s">
        <v>18</v>
      </c>
    </row>
    <row r="49" spans="6:12">
      <c r="F49" s="657"/>
      <c r="G49" s="57" t="s">
        <v>210</v>
      </c>
      <c r="H49" s="8" t="s">
        <v>203</v>
      </c>
      <c r="I49" s="29" t="s">
        <v>199</v>
      </c>
      <c r="J49" t="s">
        <v>86</v>
      </c>
      <c r="K49" s="14" t="s">
        <v>18</v>
      </c>
    </row>
    <row r="50" spans="6:12">
      <c r="F50" s="657"/>
      <c r="G50" s="57" t="s">
        <v>211</v>
      </c>
      <c r="H50" s="8" t="s">
        <v>203</v>
      </c>
      <c r="I50" s="29" t="s">
        <v>130</v>
      </c>
      <c r="J50" t="s">
        <v>86</v>
      </c>
      <c r="K50" s="14" t="s">
        <v>18</v>
      </c>
    </row>
    <row r="51" spans="6:12">
      <c r="F51" s="657"/>
      <c r="G51" s="57" t="s">
        <v>34</v>
      </c>
      <c r="H51" s="8" t="s">
        <v>203</v>
      </c>
      <c r="I51" s="29" t="s">
        <v>130</v>
      </c>
      <c r="J51" t="s">
        <v>86</v>
      </c>
      <c r="K51" s="14" t="s">
        <v>18</v>
      </c>
    </row>
    <row r="52" spans="6:12">
      <c r="F52" s="657"/>
      <c r="G52" s="57" t="s">
        <v>212</v>
      </c>
      <c r="H52" s="8" t="s">
        <v>203</v>
      </c>
      <c r="I52" s="29" t="s">
        <v>130</v>
      </c>
      <c r="J52" t="s">
        <v>86</v>
      </c>
      <c r="K52" s="14" t="s">
        <v>18</v>
      </c>
    </row>
    <row r="53" spans="6:12" ht="38.25">
      <c r="F53" s="657"/>
      <c r="G53" s="57" t="s">
        <v>213</v>
      </c>
      <c r="H53" s="61" t="s">
        <v>214</v>
      </c>
      <c r="I53" s="29" t="s">
        <v>215</v>
      </c>
      <c r="J53" s="8" t="s">
        <v>216</v>
      </c>
      <c r="K53" s="66" t="s">
        <v>59</v>
      </c>
    </row>
    <row r="54" spans="6:12" ht="25.5">
      <c r="F54" s="657"/>
      <c r="G54" s="57" t="s">
        <v>217</v>
      </c>
      <c r="H54" s="61" t="s">
        <v>218</v>
      </c>
      <c r="I54" s="29" t="s">
        <v>219</v>
      </c>
      <c r="J54" s="8" t="s">
        <v>220</v>
      </c>
      <c r="K54" s="66" t="s">
        <v>59</v>
      </c>
    </row>
    <row r="55" spans="6:12" ht="38.25">
      <c r="F55" s="657"/>
      <c r="G55" s="58" t="s">
        <v>217</v>
      </c>
      <c r="H55" s="63" t="s">
        <v>221</v>
      </c>
      <c r="I55" s="67"/>
      <c r="J55" s="30" t="s">
        <v>222</v>
      </c>
      <c r="K55" s="66" t="s">
        <v>59</v>
      </c>
      <c r="L55" t="s">
        <v>223</v>
      </c>
    </row>
    <row r="56" spans="6:12">
      <c r="F56" s="657"/>
      <c r="G56" s="57" t="s">
        <v>26</v>
      </c>
      <c r="H56" s="61" t="s">
        <v>224</v>
      </c>
      <c r="I56">
        <v>20</v>
      </c>
      <c r="J56" t="s">
        <v>86</v>
      </c>
      <c r="K56" s="66" t="s">
        <v>18</v>
      </c>
    </row>
    <row r="57" spans="6:12" ht="15.75" thickBot="1">
      <c r="F57" s="657"/>
      <c r="G57" s="57" t="s">
        <v>367</v>
      </c>
      <c r="H57" s="61" t="s">
        <v>225</v>
      </c>
      <c r="I57">
        <v>20</v>
      </c>
      <c r="J57" t="s">
        <v>86</v>
      </c>
      <c r="K57" s="66" t="s">
        <v>59</v>
      </c>
    </row>
    <row r="58" spans="6:12" ht="38.25">
      <c r="F58" s="656">
        <v>44681</v>
      </c>
      <c r="G58" s="123" t="s">
        <v>367</v>
      </c>
      <c r="H58" s="56" t="s">
        <v>368</v>
      </c>
      <c r="I58" s="11" t="s">
        <v>19</v>
      </c>
      <c r="J58" s="56" t="s">
        <v>369</v>
      </c>
      <c r="K58" s="13" t="s">
        <v>59</v>
      </c>
    </row>
    <row r="59" spans="6:12" ht="25.5">
      <c r="F59" s="657"/>
      <c r="G59" s="9" t="s">
        <v>370</v>
      </c>
      <c r="H59" s="8" t="s">
        <v>225</v>
      </c>
      <c r="I59" s="1" t="s">
        <v>140</v>
      </c>
      <c r="J59" s="8" t="s">
        <v>371</v>
      </c>
      <c r="K59" s="14" t="s">
        <v>59</v>
      </c>
    </row>
    <row r="60" spans="6:12">
      <c r="F60" s="657"/>
      <c r="G60" s="9" t="s">
        <v>372</v>
      </c>
      <c r="H60" s="9" t="s">
        <v>225</v>
      </c>
      <c r="I60" s="1" t="s">
        <v>130</v>
      </c>
      <c r="J60" s="8" t="s">
        <v>86</v>
      </c>
      <c r="K60" s="14" t="s">
        <v>59</v>
      </c>
    </row>
    <row r="61" spans="6:12">
      <c r="F61" s="657"/>
      <c r="G61" s="9" t="s">
        <v>373</v>
      </c>
      <c r="H61" s="8" t="s">
        <v>225</v>
      </c>
      <c r="I61" s="1" t="s">
        <v>130</v>
      </c>
      <c r="J61" s="8" t="s">
        <v>86</v>
      </c>
      <c r="K61" s="14" t="s">
        <v>59</v>
      </c>
    </row>
    <row r="62" spans="6:12">
      <c r="F62" s="657"/>
      <c r="G62" s="9" t="s">
        <v>375</v>
      </c>
      <c r="H62" s="8" t="s">
        <v>379</v>
      </c>
      <c r="I62" s="1" t="s">
        <v>376</v>
      </c>
      <c r="J62" s="8" t="s">
        <v>377</v>
      </c>
      <c r="K62" s="14" t="s">
        <v>245</v>
      </c>
    </row>
    <row r="63" spans="6:12">
      <c r="F63" s="657"/>
      <c r="G63" s="9" t="s">
        <v>378</v>
      </c>
      <c r="H63" s="8" t="s">
        <v>379</v>
      </c>
      <c r="I63" s="1" t="s">
        <v>32</v>
      </c>
      <c r="J63" s="8" t="s">
        <v>191</v>
      </c>
      <c r="K63" s="14" t="s">
        <v>245</v>
      </c>
    </row>
    <row r="64" spans="6:12" ht="25.5">
      <c r="F64" s="657"/>
      <c r="G64" s="9" t="s">
        <v>380</v>
      </c>
      <c r="H64" s="8" t="s">
        <v>379</v>
      </c>
      <c r="I64" s="1" t="s">
        <v>275</v>
      </c>
      <c r="J64" s="8" t="s">
        <v>381</v>
      </c>
      <c r="K64" s="14" t="s">
        <v>245</v>
      </c>
    </row>
    <row r="65" spans="6:11" ht="51">
      <c r="F65" s="657"/>
      <c r="G65" s="9" t="s">
        <v>382</v>
      </c>
      <c r="H65" s="8" t="s">
        <v>379</v>
      </c>
      <c r="I65" s="1" t="s">
        <v>383</v>
      </c>
      <c r="J65" s="8" t="s">
        <v>384</v>
      </c>
      <c r="K65" s="14" t="s">
        <v>245</v>
      </c>
    </row>
    <row r="66" spans="6:11">
      <c r="F66" s="657"/>
      <c r="G66" s="9" t="s">
        <v>385</v>
      </c>
      <c r="H66" s="8" t="s">
        <v>379</v>
      </c>
      <c r="I66" s="1" t="s">
        <v>27</v>
      </c>
      <c r="J66" s="8" t="s">
        <v>386</v>
      </c>
      <c r="K66" s="14" t="s">
        <v>245</v>
      </c>
    </row>
    <row r="67" spans="6:11" ht="25.5">
      <c r="F67" s="657"/>
      <c r="G67" s="9" t="s">
        <v>387</v>
      </c>
      <c r="H67" s="8" t="s">
        <v>379</v>
      </c>
      <c r="I67" s="1" t="s">
        <v>388</v>
      </c>
      <c r="J67" s="8" t="s">
        <v>389</v>
      </c>
      <c r="K67" s="14" t="s">
        <v>245</v>
      </c>
    </row>
    <row r="68" spans="6:11" ht="15.75" thickBot="1">
      <c r="F68" s="657"/>
      <c r="G68" s="57" t="s">
        <v>390</v>
      </c>
      <c r="H68" s="55" t="s">
        <v>379</v>
      </c>
      <c r="I68" t="s">
        <v>32</v>
      </c>
      <c r="J68" t="s">
        <v>86</v>
      </c>
      <c r="K68" s="66" t="s">
        <v>245</v>
      </c>
    </row>
    <row r="69" spans="6:11">
      <c r="F69" s="658">
        <v>44683</v>
      </c>
      <c r="G69" s="123" t="s">
        <v>373</v>
      </c>
      <c r="H69" s="56" t="s">
        <v>408</v>
      </c>
      <c r="I69" s="11" t="s">
        <v>409</v>
      </c>
      <c r="J69" s="56" t="s">
        <v>410</v>
      </c>
      <c r="K69" s="13" t="s">
        <v>124</v>
      </c>
    </row>
    <row r="70" spans="6:11">
      <c r="F70" s="659"/>
      <c r="G70" s="9" t="s">
        <v>411</v>
      </c>
      <c r="H70" s="8" t="s">
        <v>408</v>
      </c>
      <c r="I70" s="1" t="s">
        <v>409</v>
      </c>
      <c r="J70" s="1" t="s">
        <v>412</v>
      </c>
      <c r="K70" s="14" t="s">
        <v>124</v>
      </c>
    </row>
    <row r="71" spans="6:11" ht="38.25">
      <c r="F71" s="659"/>
      <c r="G71" s="9" t="s">
        <v>413</v>
      </c>
      <c r="H71" s="158" t="s">
        <v>408</v>
      </c>
      <c r="I71" s="1" t="s">
        <v>414</v>
      </c>
      <c r="J71" s="8" t="s">
        <v>415</v>
      </c>
      <c r="K71" s="14" t="s">
        <v>124</v>
      </c>
    </row>
    <row r="72" spans="6:11" ht="38.25">
      <c r="F72" s="659"/>
      <c r="G72" s="9" t="s">
        <v>372</v>
      </c>
      <c r="H72" s="158" t="s">
        <v>408</v>
      </c>
      <c r="I72" s="1" t="s">
        <v>416</v>
      </c>
      <c r="J72" s="8" t="s">
        <v>417</v>
      </c>
      <c r="K72" s="14" t="s">
        <v>124</v>
      </c>
    </row>
    <row r="73" spans="6:11">
      <c r="F73" s="659"/>
      <c r="G73" s="9" t="s">
        <v>418</v>
      </c>
      <c r="H73" s="158" t="s">
        <v>408</v>
      </c>
      <c r="I73" s="1" t="s">
        <v>32</v>
      </c>
      <c r="J73" s="8" t="s">
        <v>86</v>
      </c>
      <c r="K73" s="14" t="s">
        <v>59</v>
      </c>
    </row>
    <row r="74" spans="6:11">
      <c r="F74" s="659"/>
      <c r="G74" s="9" t="s">
        <v>373</v>
      </c>
      <c r="H74" s="9" t="s">
        <v>419</v>
      </c>
      <c r="I74" s="1" t="s">
        <v>130</v>
      </c>
      <c r="J74" s="8" t="s">
        <v>86</v>
      </c>
      <c r="K74" s="159" t="s">
        <v>124</v>
      </c>
    </row>
    <row r="75" spans="6:11" ht="25.5">
      <c r="F75" s="659"/>
      <c r="G75" s="9" t="s">
        <v>142</v>
      </c>
      <c r="H75" s="9" t="s">
        <v>419</v>
      </c>
      <c r="I75" s="1" t="s">
        <v>421</v>
      </c>
      <c r="J75" s="8" t="s">
        <v>420</v>
      </c>
      <c r="K75" s="14" t="s">
        <v>245</v>
      </c>
    </row>
    <row r="76" spans="6:11">
      <c r="F76" s="659"/>
      <c r="G76" s="9" t="s">
        <v>372</v>
      </c>
      <c r="H76" s="158" t="s">
        <v>422</v>
      </c>
      <c r="I76" s="1" t="s">
        <v>32</v>
      </c>
      <c r="J76" s="8" t="s">
        <v>86</v>
      </c>
      <c r="K76" s="14" t="s">
        <v>124</v>
      </c>
    </row>
    <row r="77" spans="6:11">
      <c r="F77" s="659"/>
      <c r="G77" s="9" t="s">
        <v>373</v>
      </c>
      <c r="H77" s="158" t="s">
        <v>422</v>
      </c>
      <c r="I77" s="1" t="s">
        <v>32</v>
      </c>
      <c r="J77" s="8" t="s">
        <v>86</v>
      </c>
      <c r="K77" s="14" t="s">
        <v>124</v>
      </c>
    </row>
    <row r="78" spans="6:11">
      <c r="F78" s="659"/>
      <c r="G78" s="9" t="s">
        <v>423</v>
      </c>
      <c r="H78" s="158" t="s">
        <v>422</v>
      </c>
      <c r="I78" s="1" t="s">
        <v>32</v>
      </c>
      <c r="J78" s="8" t="s">
        <v>86</v>
      </c>
      <c r="K78" s="14" t="s">
        <v>124</v>
      </c>
    </row>
    <row r="79" spans="6:11" ht="51">
      <c r="F79" s="659"/>
      <c r="G79" s="9" t="s">
        <v>424</v>
      </c>
      <c r="H79" s="9" t="s">
        <v>425</v>
      </c>
      <c r="I79" s="1" t="s">
        <v>19</v>
      </c>
      <c r="J79" s="8" t="s">
        <v>426</v>
      </c>
      <c r="K79" s="159" t="s">
        <v>59</v>
      </c>
    </row>
    <row r="80" spans="6:11" ht="15.75" thickBot="1">
      <c r="F80" s="660"/>
      <c r="G80" s="160" t="s">
        <v>367</v>
      </c>
      <c r="H80" s="160" t="s">
        <v>425</v>
      </c>
      <c r="I80" s="15" t="s">
        <v>32</v>
      </c>
      <c r="J80" s="60" t="s">
        <v>86</v>
      </c>
      <c r="K80" s="161" t="s">
        <v>59</v>
      </c>
    </row>
    <row r="81" spans="6:11" ht="15.75" thickBot="1">
      <c r="F81" s="166">
        <v>44685</v>
      </c>
      <c r="G81" s="167" t="s">
        <v>373</v>
      </c>
      <c r="H81" s="167" t="s">
        <v>455</v>
      </c>
      <c r="I81" s="6" t="s">
        <v>199</v>
      </c>
      <c r="J81" s="168" t="s">
        <v>86</v>
      </c>
      <c r="K81" s="169" t="s">
        <v>124</v>
      </c>
    </row>
    <row r="82" spans="6:11" ht="15.75" thickBot="1">
      <c r="F82" s="170"/>
      <c r="G82" s="163" t="s">
        <v>373</v>
      </c>
      <c r="H82" s="162" t="s">
        <v>425</v>
      </c>
      <c r="I82" s="163" t="s">
        <v>32</v>
      </c>
      <c r="J82" s="61" t="s">
        <v>86</v>
      </c>
      <c r="K82" s="171" t="s">
        <v>124</v>
      </c>
    </row>
    <row r="83" spans="6:11" ht="26.25" thickBot="1">
      <c r="F83" s="170"/>
      <c r="G83" s="57" t="s">
        <v>456</v>
      </c>
      <c r="H83" s="57" t="s">
        <v>379</v>
      </c>
      <c r="I83" t="s">
        <v>308</v>
      </c>
      <c r="J83" s="55" t="s">
        <v>458</v>
      </c>
      <c r="K83" s="171" t="s">
        <v>245</v>
      </c>
    </row>
    <row r="84" spans="6:11">
      <c r="F84" s="25">
        <v>44686</v>
      </c>
      <c r="G84" s="123" t="s">
        <v>418</v>
      </c>
      <c r="H84" s="123" t="s">
        <v>422</v>
      </c>
      <c r="I84" s="11" t="s">
        <v>32</v>
      </c>
      <c r="J84" s="56" t="s">
        <v>86</v>
      </c>
      <c r="K84" s="172" t="s">
        <v>59</v>
      </c>
    </row>
    <row r="85" spans="6:11" ht="25.5">
      <c r="F85" s="27"/>
      <c r="G85" s="9" t="s">
        <v>370</v>
      </c>
      <c r="H85" s="9" t="s">
        <v>422</v>
      </c>
      <c r="I85" s="1" t="s">
        <v>475</v>
      </c>
      <c r="J85" s="8" t="s">
        <v>474</v>
      </c>
      <c r="K85" s="159" t="s">
        <v>59</v>
      </c>
    </row>
    <row r="86" spans="6:11">
      <c r="F86" s="27"/>
      <c r="G86" s="9" t="s">
        <v>476</v>
      </c>
      <c r="H86" s="9" t="s">
        <v>477</v>
      </c>
      <c r="I86" s="1" t="s">
        <v>130</v>
      </c>
      <c r="J86" s="8" t="s">
        <v>86</v>
      </c>
      <c r="K86" s="159" t="s">
        <v>59</v>
      </c>
    </row>
    <row r="87" spans="6:11">
      <c r="F87" s="27"/>
      <c r="G87" s="9" t="s">
        <v>478</v>
      </c>
      <c r="H87" s="9" t="s">
        <v>422</v>
      </c>
      <c r="I87" s="1" t="s">
        <v>96</v>
      </c>
      <c r="J87" s="8" t="s">
        <v>479</v>
      </c>
      <c r="K87" s="159" t="s">
        <v>59</v>
      </c>
    </row>
    <row r="88" spans="6:11">
      <c r="F88" s="27"/>
      <c r="G88" s="9" t="s">
        <v>480</v>
      </c>
      <c r="H88" s="9" t="s">
        <v>477</v>
      </c>
      <c r="I88" s="1" t="s">
        <v>130</v>
      </c>
      <c r="J88" s="8" t="s">
        <v>86</v>
      </c>
      <c r="K88" s="159" t="s">
        <v>59</v>
      </c>
    </row>
    <row r="89" spans="6:11" ht="15.75" thickBot="1">
      <c r="F89" s="174"/>
      <c r="G89" s="54" t="s">
        <v>481</v>
      </c>
      <c r="H89" s="54" t="s">
        <v>482</v>
      </c>
      <c r="I89" s="51" t="s">
        <v>130</v>
      </c>
      <c r="J89" s="55" t="s">
        <v>86</v>
      </c>
      <c r="K89" s="175" t="s">
        <v>59</v>
      </c>
    </row>
    <row r="90" spans="6:11" ht="15.75" thickBot="1">
      <c r="F90" s="668">
        <v>44687</v>
      </c>
      <c r="G90" s="176" t="s">
        <v>483</v>
      </c>
      <c r="H90" s="176" t="s">
        <v>482</v>
      </c>
      <c r="I90" s="23" t="s">
        <v>130</v>
      </c>
      <c r="J90" s="23" t="s">
        <v>86</v>
      </c>
      <c r="K90" s="177" t="s">
        <v>59</v>
      </c>
    </row>
    <row r="91" spans="6:11">
      <c r="F91" s="669"/>
      <c r="G91" s="57" t="s">
        <v>367</v>
      </c>
      <c r="H91" s="57" t="s">
        <v>455</v>
      </c>
      <c r="I91" s="29" t="s">
        <v>130</v>
      </c>
      <c r="J91" s="61" t="s">
        <v>86</v>
      </c>
      <c r="K91" s="173" t="s">
        <v>59</v>
      </c>
    </row>
    <row r="92" spans="6:11">
      <c r="F92" s="669"/>
      <c r="G92" s="57" t="s">
        <v>483</v>
      </c>
      <c r="H92" s="57" t="s">
        <v>99</v>
      </c>
      <c r="I92" s="29" t="s">
        <v>32</v>
      </c>
      <c r="J92" s="61" t="s">
        <v>86</v>
      </c>
      <c r="K92" s="173" t="s">
        <v>59</v>
      </c>
    </row>
    <row r="93" spans="6:11">
      <c r="F93" s="669"/>
      <c r="G93" s="57" t="s">
        <v>60</v>
      </c>
      <c r="H93" s="57" t="s">
        <v>488</v>
      </c>
      <c r="I93" s="29" t="s">
        <v>27</v>
      </c>
      <c r="J93" s="8" t="s">
        <v>489</v>
      </c>
      <c r="K93" s="173" t="s">
        <v>59</v>
      </c>
    </row>
    <row r="94" spans="6:11">
      <c r="F94" s="669"/>
      <c r="G94" s="57" t="s">
        <v>217</v>
      </c>
      <c r="H94" s="57" t="s">
        <v>482</v>
      </c>
      <c r="I94" s="29" t="s">
        <v>130</v>
      </c>
      <c r="J94" s="61" t="s">
        <v>86</v>
      </c>
      <c r="K94" s="173" t="s">
        <v>59</v>
      </c>
    </row>
    <row r="95" spans="6:11" ht="38.25">
      <c r="F95" s="669"/>
      <c r="G95" s="57" t="s">
        <v>495</v>
      </c>
      <c r="H95" s="57" t="s">
        <v>379</v>
      </c>
      <c r="I95" s="29" t="s">
        <v>292</v>
      </c>
      <c r="J95" s="8" t="s">
        <v>496</v>
      </c>
      <c r="K95" s="173" t="s">
        <v>124</v>
      </c>
    </row>
    <row r="96" spans="6:11" ht="51">
      <c r="F96" s="669"/>
      <c r="G96" s="57" t="s">
        <v>372</v>
      </c>
      <c r="H96" s="57" t="s">
        <v>425</v>
      </c>
      <c r="I96" s="29" t="s">
        <v>19</v>
      </c>
      <c r="J96" s="8" t="s">
        <v>497</v>
      </c>
      <c r="K96" s="173" t="s">
        <v>124</v>
      </c>
    </row>
    <row r="97" spans="6:13" ht="51">
      <c r="F97" s="669"/>
      <c r="G97" s="57" t="s">
        <v>495</v>
      </c>
      <c r="H97" s="57" t="s">
        <v>425</v>
      </c>
      <c r="I97" s="29" t="s">
        <v>19</v>
      </c>
      <c r="J97" s="8" t="s">
        <v>497</v>
      </c>
      <c r="K97" s="173" t="s">
        <v>124</v>
      </c>
    </row>
    <row r="98" spans="6:13">
      <c r="F98" s="669"/>
      <c r="G98" s="57" t="s">
        <v>372</v>
      </c>
      <c r="H98" s="57" t="s">
        <v>455</v>
      </c>
      <c r="I98" s="29" t="s">
        <v>130</v>
      </c>
      <c r="J98" s="61" t="s">
        <v>86</v>
      </c>
      <c r="K98" s="173" t="s">
        <v>124</v>
      </c>
    </row>
    <row r="99" spans="6:13">
      <c r="F99" s="669"/>
      <c r="G99" s="57" t="s">
        <v>495</v>
      </c>
      <c r="H99" s="57" t="s">
        <v>455</v>
      </c>
      <c r="I99" s="29" t="s">
        <v>130</v>
      </c>
      <c r="J99" s="61" t="s">
        <v>86</v>
      </c>
      <c r="K99" s="173" t="s">
        <v>124</v>
      </c>
    </row>
    <row r="100" spans="6:13" ht="39" thickBot="1">
      <c r="F100" s="669"/>
      <c r="G100" s="57" t="s">
        <v>495</v>
      </c>
      <c r="H100" s="57" t="s">
        <v>379</v>
      </c>
      <c r="I100" s="29" t="s">
        <v>292</v>
      </c>
      <c r="J100" s="55" t="s">
        <v>496</v>
      </c>
      <c r="K100" s="171" t="s">
        <v>124</v>
      </c>
    </row>
    <row r="101" spans="6:13" ht="38.25">
      <c r="F101" s="665" t="s">
        <v>542</v>
      </c>
      <c r="G101" s="123" t="s">
        <v>498</v>
      </c>
      <c r="H101" s="123" t="s">
        <v>482</v>
      </c>
      <c r="I101" s="11" t="s">
        <v>421</v>
      </c>
      <c r="J101" s="56" t="s">
        <v>499</v>
      </c>
      <c r="K101" s="172" t="s">
        <v>59</v>
      </c>
    </row>
    <row r="102" spans="6:13">
      <c r="F102" s="666"/>
      <c r="G102" s="9" t="s">
        <v>60</v>
      </c>
      <c r="H102" s="9" t="s">
        <v>482</v>
      </c>
      <c r="I102" s="1" t="s">
        <v>130</v>
      </c>
      <c r="J102" s="8" t="s">
        <v>86</v>
      </c>
      <c r="K102" s="159" t="s">
        <v>59</v>
      </c>
    </row>
    <row r="103" spans="6:13">
      <c r="F103" s="666"/>
      <c r="G103" s="9" t="s">
        <v>500</v>
      </c>
      <c r="H103" s="9" t="s">
        <v>482</v>
      </c>
      <c r="I103" s="1" t="s">
        <v>199</v>
      </c>
      <c r="J103" s="8" t="s">
        <v>86</v>
      </c>
      <c r="K103" s="159" t="s">
        <v>59</v>
      </c>
    </row>
    <row r="104" spans="6:13">
      <c r="F104" s="666"/>
      <c r="G104" s="9" t="s">
        <v>227</v>
      </c>
      <c r="H104" s="9" t="s">
        <v>482</v>
      </c>
      <c r="I104" s="1" t="s">
        <v>130</v>
      </c>
      <c r="J104" s="8" t="s">
        <v>86</v>
      </c>
      <c r="K104" s="159" t="s">
        <v>59</v>
      </c>
    </row>
    <row r="105" spans="6:13">
      <c r="F105" s="666"/>
      <c r="G105" s="9" t="s">
        <v>501</v>
      </c>
      <c r="H105" s="9" t="s">
        <v>482</v>
      </c>
      <c r="I105" s="1" t="s">
        <v>130</v>
      </c>
      <c r="J105" s="8" t="s">
        <v>86</v>
      </c>
      <c r="K105" s="159" t="s">
        <v>59</v>
      </c>
    </row>
    <row r="106" spans="6:13" ht="51">
      <c r="F106" s="666"/>
      <c r="G106" s="9" t="s">
        <v>502</v>
      </c>
      <c r="H106" s="9" t="s">
        <v>482</v>
      </c>
      <c r="I106" s="1" t="s">
        <v>140</v>
      </c>
      <c r="J106" s="8" t="s">
        <v>503</v>
      </c>
      <c r="K106" s="159" t="s">
        <v>59</v>
      </c>
    </row>
    <row r="107" spans="6:13">
      <c r="F107" s="666"/>
      <c r="G107" s="9" t="s">
        <v>504</v>
      </c>
      <c r="H107" s="9" t="s">
        <v>482</v>
      </c>
      <c r="I107" s="1" t="s">
        <v>130</v>
      </c>
      <c r="J107" s="8" t="s">
        <v>86</v>
      </c>
      <c r="K107" s="159" t="s">
        <v>59</v>
      </c>
    </row>
    <row r="108" spans="6:13">
      <c r="F108" s="666"/>
      <c r="G108" s="9" t="s">
        <v>505</v>
      </c>
      <c r="H108" s="9" t="s">
        <v>455</v>
      </c>
      <c r="I108" s="181">
        <v>18323</v>
      </c>
      <c r="J108" s="8" t="s">
        <v>511</v>
      </c>
      <c r="K108" s="159" t="s">
        <v>59</v>
      </c>
      <c r="L108" s="82" t="s">
        <v>509</v>
      </c>
    </row>
    <row r="109" spans="6:13">
      <c r="F109" s="666"/>
      <c r="G109" s="9" t="s">
        <v>481</v>
      </c>
      <c r="H109" s="9" t="s">
        <v>99</v>
      </c>
      <c r="I109" s="1" t="s">
        <v>32</v>
      </c>
      <c r="J109" s="8" t="s">
        <v>86</v>
      </c>
      <c r="K109" s="159" t="s">
        <v>59</v>
      </c>
      <c r="L109" s="82" t="s">
        <v>510</v>
      </c>
    </row>
    <row r="110" spans="6:13">
      <c r="F110" s="666"/>
      <c r="G110" s="9" t="s">
        <v>512</v>
      </c>
      <c r="H110" s="9" t="s">
        <v>488</v>
      </c>
      <c r="I110" s="1" t="s">
        <v>32</v>
      </c>
      <c r="J110" s="8" t="s">
        <v>86</v>
      </c>
      <c r="K110" s="159" t="s">
        <v>124</v>
      </c>
    </row>
    <row r="111" spans="6:13">
      <c r="F111" s="666"/>
      <c r="G111" s="182" t="s">
        <v>513</v>
      </c>
      <c r="H111" s="182" t="s">
        <v>488</v>
      </c>
      <c r="I111" s="31"/>
      <c r="J111" s="30" t="s">
        <v>514</v>
      </c>
      <c r="K111" s="184" t="s">
        <v>124</v>
      </c>
      <c r="M111">
        <v>926</v>
      </c>
    </row>
    <row r="112" spans="6:13">
      <c r="F112" s="666"/>
      <c r="G112" s="9" t="s">
        <v>500</v>
      </c>
      <c r="H112" s="9" t="s">
        <v>488</v>
      </c>
      <c r="I112" s="1" t="s">
        <v>32</v>
      </c>
      <c r="J112" s="8" t="s">
        <v>86</v>
      </c>
      <c r="K112" s="159" t="s">
        <v>124</v>
      </c>
    </row>
    <row r="113" spans="6:16" ht="25.5">
      <c r="F113" s="666"/>
      <c r="G113" s="9" t="s">
        <v>515</v>
      </c>
      <c r="H113" s="9" t="s">
        <v>488</v>
      </c>
      <c r="I113" s="1" t="s">
        <v>32</v>
      </c>
      <c r="J113" s="8" t="s">
        <v>526</v>
      </c>
      <c r="K113" s="159" t="s">
        <v>124</v>
      </c>
    </row>
    <row r="114" spans="6:16">
      <c r="F114" s="666"/>
      <c r="G114" s="182" t="s">
        <v>527</v>
      </c>
      <c r="H114" s="182" t="s">
        <v>488</v>
      </c>
      <c r="I114" s="31"/>
      <c r="J114" s="58" t="s">
        <v>537</v>
      </c>
      <c r="K114" s="184" t="s">
        <v>124</v>
      </c>
      <c r="M114">
        <v>930</v>
      </c>
    </row>
    <row r="115" spans="6:16">
      <c r="F115" s="666"/>
      <c r="G115" s="9" t="s">
        <v>227</v>
      </c>
      <c r="H115" s="9" t="s">
        <v>488</v>
      </c>
      <c r="I115" s="1" t="s">
        <v>275</v>
      </c>
      <c r="J115" s="1" t="s">
        <v>538</v>
      </c>
      <c r="K115" s="159" t="s">
        <v>124</v>
      </c>
    </row>
    <row r="116" spans="6:16">
      <c r="F116" s="666"/>
      <c r="G116" s="9" t="s">
        <v>539</v>
      </c>
      <c r="H116" s="9" t="s">
        <v>488</v>
      </c>
      <c r="I116" s="1" t="s">
        <v>32</v>
      </c>
      <c r="J116" s="1" t="s">
        <v>86</v>
      </c>
      <c r="K116" s="159" t="s">
        <v>124</v>
      </c>
    </row>
    <row r="117" spans="6:16">
      <c r="F117" s="666"/>
      <c r="G117" s="9" t="s">
        <v>495</v>
      </c>
      <c r="H117" s="9" t="s">
        <v>488</v>
      </c>
      <c r="I117" s="1" t="s">
        <v>37</v>
      </c>
      <c r="J117" s="1" t="s">
        <v>540</v>
      </c>
      <c r="K117" s="159" t="s">
        <v>124</v>
      </c>
    </row>
    <row r="118" spans="6:16">
      <c r="F118" s="666"/>
      <c r="G118" s="9" t="s">
        <v>541</v>
      </c>
      <c r="H118" s="9" t="s">
        <v>488</v>
      </c>
      <c r="I118" s="1" t="s">
        <v>32</v>
      </c>
      <c r="J118" s="1"/>
      <c r="K118" s="159" t="s">
        <v>124</v>
      </c>
    </row>
    <row r="119" spans="6:16">
      <c r="F119" s="666"/>
      <c r="G119" s="9" t="s">
        <v>502</v>
      </c>
      <c r="H119" s="9" t="s">
        <v>488</v>
      </c>
      <c r="I119" s="1" t="s">
        <v>544</v>
      </c>
      <c r="J119" s="1" t="s">
        <v>543</v>
      </c>
      <c r="K119" s="159" t="s">
        <v>124</v>
      </c>
    </row>
    <row r="120" spans="6:16">
      <c r="F120" s="666"/>
      <c r="G120" s="182" t="s">
        <v>545</v>
      </c>
      <c r="H120" s="182" t="s">
        <v>488</v>
      </c>
      <c r="I120" s="31"/>
      <c r="J120" s="31" t="s">
        <v>546</v>
      </c>
      <c r="K120" s="184" t="s">
        <v>124</v>
      </c>
      <c r="L120">
        <v>936</v>
      </c>
    </row>
    <row r="121" spans="6:16">
      <c r="F121" s="666"/>
      <c r="G121" s="182" t="s">
        <v>547</v>
      </c>
      <c r="H121" s="182" t="s">
        <v>488</v>
      </c>
      <c r="I121" s="31"/>
      <c r="J121" s="184" t="s">
        <v>548</v>
      </c>
      <c r="K121" s="184" t="s">
        <v>124</v>
      </c>
      <c r="L121" t="s">
        <v>548</v>
      </c>
      <c r="P121">
        <v>937</v>
      </c>
    </row>
    <row r="122" spans="6:16">
      <c r="F122" s="666"/>
      <c r="G122" s="9" t="s">
        <v>512</v>
      </c>
      <c r="H122" s="9" t="s">
        <v>218</v>
      </c>
      <c r="I122" s="1" t="s">
        <v>130</v>
      </c>
      <c r="J122" s="1" t="s">
        <v>549</v>
      </c>
      <c r="K122" s="159" t="s">
        <v>124</v>
      </c>
    </row>
    <row r="123" spans="6:16">
      <c r="F123" s="666"/>
      <c r="G123" s="9" t="s">
        <v>550</v>
      </c>
      <c r="H123" s="9" t="s">
        <v>218</v>
      </c>
      <c r="I123" s="1" t="s">
        <v>130</v>
      </c>
      <c r="J123" s="1" t="s">
        <v>549</v>
      </c>
      <c r="K123" s="159" t="s">
        <v>124</v>
      </c>
    </row>
    <row r="124" spans="6:16">
      <c r="F124" s="666"/>
      <c r="G124" s="9" t="s">
        <v>500</v>
      </c>
      <c r="H124" s="9" t="s">
        <v>218</v>
      </c>
      <c r="I124" s="1" t="s">
        <v>130</v>
      </c>
      <c r="J124" s="1" t="s">
        <v>551</v>
      </c>
      <c r="K124" s="159" t="s">
        <v>124</v>
      </c>
    </row>
    <row r="125" spans="6:16">
      <c r="F125" s="666"/>
      <c r="G125" s="9" t="s">
        <v>227</v>
      </c>
      <c r="H125" s="9" t="s">
        <v>218</v>
      </c>
      <c r="I125" s="1" t="s">
        <v>552</v>
      </c>
      <c r="J125" s="8" t="s">
        <v>553</v>
      </c>
      <c r="K125" s="159" t="s">
        <v>124</v>
      </c>
    </row>
    <row r="126" spans="6:16" ht="38.25">
      <c r="F126" s="666"/>
      <c r="G126" s="9" t="s">
        <v>495</v>
      </c>
      <c r="H126" s="9" t="s">
        <v>218</v>
      </c>
      <c r="I126" s="1" t="s">
        <v>552</v>
      </c>
      <c r="J126" s="8" t="s">
        <v>554</v>
      </c>
      <c r="K126" s="159" t="s">
        <v>124</v>
      </c>
    </row>
    <row r="127" spans="6:16">
      <c r="F127" s="666"/>
      <c r="G127" s="9" t="s">
        <v>555</v>
      </c>
      <c r="H127" s="9" t="s">
        <v>218</v>
      </c>
      <c r="I127" s="1" t="s">
        <v>130</v>
      </c>
      <c r="J127" s="1" t="s">
        <v>86</v>
      </c>
      <c r="K127" s="159" t="s">
        <v>124</v>
      </c>
    </row>
    <row r="128" spans="6:16">
      <c r="F128" s="666"/>
      <c r="G128" s="9" t="s">
        <v>502</v>
      </c>
      <c r="H128" s="9" t="s">
        <v>218</v>
      </c>
      <c r="I128" s="1" t="s">
        <v>130</v>
      </c>
      <c r="J128" s="1" t="s">
        <v>556</v>
      </c>
      <c r="K128" s="159" t="s">
        <v>124</v>
      </c>
    </row>
    <row r="129" spans="1:11">
      <c r="F129" s="666"/>
      <c r="G129" s="9" t="s">
        <v>500</v>
      </c>
      <c r="H129" s="9" t="s">
        <v>557</v>
      </c>
      <c r="I129" s="1" t="s">
        <v>130</v>
      </c>
      <c r="J129" s="1" t="s">
        <v>86</v>
      </c>
      <c r="K129" s="159" t="s">
        <v>124</v>
      </c>
    </row>
    <row r="130" spans="1:11">
      <c r="F130" s="666"/>
      <c r="G130" s="9" t="s">
        <v>227</v>
      </c>
      <c r="H130" s="9" t="s">
        <v>557</v>
      </c>
      <c r="I130" s="1" t="s">
        <v>130</v>
      </c>
      <c r="J130" s="1" t="s">
        <v>86</v>
      </c>
      <c r="K130" s="159" t="s">
        <v>124</v>
      </c>
    </row>
    <row r="131" spans="1:11">
      <c r="F131" s="666"/>
      <c r="G131" s="9" t="s">
        <v>501</v>
      </c>
      <c r="H131" s="9" t="s">
        <v>557</v>
      </c>
      <c r="I131" s="1" t="s">
        <v>130</v>
      </c>
      <c r="J131" s="1"/>
      <c r="K131" s="159" t="s">
        <v>124</v>
      </c>
    </row>
    <row r="132" spans="1:11" ht="25.5">
      <c r="F132" s="666"/>
      <c r="G132" s="9" t="s">
        <v>495</v>
      </c>
      <c r="H132" s="9" t="s">
        <v>557</v>
      </c>
      <c r="I132" s="183" t="s">
        <v>559</v>
      </c>
      <c r="J132" s="8" t="s">
        <v>558</v>
      </c>
      <c r="K132" s="159" t="s">
        <v>124</v>
      </c>
    </row>
    <row r="133" spans="1:11">
      <c r="F133" s="666"/>
      <c r="G133" s="9" t="s">
        <v>502</v>
      </c>
      <c r="H133" s="9" t="s">
        <v>557</v>
      </c>
      <c r="I133" s="1" t="s">
        <v>140</v>
      </c>
      <c r="J133" s="1"/>
      <c r="K133" s="159" t="s">
        <v>124</v>
      </c>
    </row>
    <row r="134" spans="1:11">
      <c r="F134" s="666"/>
      <c r="G134" s="9" t="s">
        <v>560</v>
      </c>
      <c r="H134" s="9" t="s">
        <v>557</v>
      </c>
      <c r="I134" s="1" t="s">
        <v>130</v>
      </c>
      <c r="J134" s="1" t="s">
        <v>86</v>
      </c>
      <c r="K134" s="159" t="s">
        <v>59</v>
      </c>
    </row>
    <row r="135" spans="1:11">
      <c r="F135" s="666"/>
      <c r="G135" s="9" t="s">
        <v>561</v>
      </c>
      <c r="H135" s="9" t="s">
        <v>99</v>
      </c>
      <c r="I135" s="1" t="s">
        <v>32</v>
      </c>
      <c r="J135" s="1" t="s">
        <v>551</v>
      </c>
      <c r="K135" s="159" t="s">
        <v>124</v>
      </c>
    </row>
    <row r="136" spans="1:11">
      <c r="F136" s="666"/>
      <c r="G136" s="9" t="s">
        <v>227</v>
      </c>
      <c r="H136" s="9" t="s">
        <v>99</v>
      </c>
      <c r="I136" s="1"/>
      <c r="J136" s="8" t="s">
        <v>562</v>
      </c>
      <c r="K136" s="159" t="s">
        <v>124</v>
      </c>
    </row>
    <row r="137" spans="1:11" ht="25.5">
      <c r="F137" s="666"/>
      <c r="G137" s="9" t="s">
        <v>501</v>
      </c>
      <c r="H137" s="9" t="s">
        <v>99</v>
      </c>
      <c r="I137" s="1" t="s">
        <v>19</v>
      </c>
      <c r="J137" s="8" t="s">
        <v>563</v>
      </c>
      <c r="K137" s="159" t="s">
        <v>124</v>
      </c>
    </row>
    <row r="138" spans="1:11">
      <c r="F138" s="666"/>
      <c r="G138" s="9" t="s">
        <v>564</v>
      </c>
      <c r="H138" s="9" t="s">
        <v>99</v>
      </c>
      <c r="I138" s="1" t="s">
        <v>32</v>
      </c>
      <c r="J138" s="1" t="s">
        <v>86</v>
      </c>
      <c r="K138" s="159" t="s">
        <v>124</v>
      </c>
    </row>
    <row r="139" spans="1:11" ht="15.75" thickBot="1">
      <c r="F139" s="666"/>
      <c r="G139" s="9" t="s">
        <v>565</v>
      </c>
      <c r="H139" s="9" t="s">
        <v>99</v>
      </c>
      <c r="I139" s="1" t="s">
        <v>566</v>
      </c>
      <c r="J139" s="1"/>
      <c r="K139" s="159" t="s">
        <v>124</v>
      </c>
    </row>
    <row r="140" spans="1:11" ht="15.75" thickBot="1">
      <c r="A140" s="197" t="s">
        <v>569</v>
      </c>
      <c r="B140" s="198"/>
      <c r="C140" s="198"/>
      <c r="D140" s="198"/>
      <c r="E140" s="199"/>
      <c r="F140" s="667"/>
      <c r="G140" s="160" t="s">
        <v>567</v>
      </c>
      <c r="H140" s="160" t="s">
        <v>488</v>
      </c>
      <c r="I140" s="15" t="s">
        <v>275</v>
      </c>
      <c r="J140" s="15" t="s">
        <v>568</v>
      </c>
      <c r="K140" s="161" t="s">
        <v>124</v>
      </c>
    </row>
    <row r="141" spans="1:11">
      <c r="A141" s="200" t="s">
        <v>570</v>
      </c>
      <c r="B141" s="201"/>
      <c r="C141" s="201"/>
      <c r="D141" s="201"/>
      <c r="E141" s="202"/>
      <c r="F141" s="656">
        <v>44691</v>
      </c>
      <c r="G141" s="167" t="s">
        <v>476</v>
      </c>
      <c r="H141" s="167" t="s">
        <v>422</v>
      </c>
      <c r="I141" s="6" t="s">
        <v>409</v>
      </c>
      <c r="J141" s="6" t="s">
        <v>594</v>
      </c>
      <c r="K141" s="186" t="s">
        <v>59</v>
      </c>
    </row>
    <row r="142" spans="1:11" ht="15.75" thickBot="1">
      <c r="A142" s="203" t="s">
        <v>571</v>
      </c>
      <c r="B142" s="204"/>
      <c r="C142" s="204"/>
      <c r="D142" s="204"/>
      <c r="E142" s="205"/>
      <c r="F142" s="657"/>
      <c r="G142" s="57" t="s">
        <v>89</v>
      </c>
      <c r="H142" s="57" t="s">
        <v>595</v>
      </c>
      <c r="I142" s="29" t="s">
        <v>292</v>
      </c>
      <c r="J142" s="29" t="s">
        <v>489</v>
      </c>
      <c r="K142" s="173" t="s">
        <v>18</v>
      </c>
    </row>
    <row r="143" spans="1:11">
      <c r="F143" s="657"/>
      <c r="G143" s="57" t="s">
        <v>142</v>
      </c>
      <c r="H143" s="57" t="s">
        <v>596</v>
      </c>
      <c r="I143" s="29" t="s">
        <v>421</v>
      </c>
      <c r="J143" s="29" t="s">
        <v>598</v>
      </c>
      <c r="K143" s="173" t="s">
        <v>18</v>
      </c>
    </row>
    <row r="144" spans="1:11">
      <c r="F144" s="657"/>
      <c r="G144" s="57" t="s">
        <v>202</v>
      </c>
      <c r="H144" s="57" t="s">
        <v>597</v>
      </c>
      <c r="I144" t="s">
        <v>32</v>
      </c>
      <c r="J144" t="s">
        <v>86</v>
      </c>
      <c r="K144" s="173" t="s">
        <v>18</v>
      </c>
    </row>
    <row r="145" spans="2:11" ht="63.75">
      <c r="F145" s="657"/>
      <c r="G145" s="57" t="s">
        <v>204</v>
      </c>
      <c r="H145" s="57" t="s">
        <v>597</v>
      </c>
      <c r="I145" t="s">
        <v>416</v>
      </c>
      <c r="J145" s="8" t="s">
        <v>599</v>
      </c>
      <c r="K145" s="173" t="s">
        <v>18</v>
      </c>
    </row>
    <row r="146" spans="2:11">
      <c r="F146" s="657"/>
      <c r="G146" s="57" t="s">
        <v>600</v>
      </c>
      <c r="H146" s="57" t="s">
        <v>597</v>
      </c>
      <c r="I146" t="s">
        <v>308</v>
      </c>
      <c r="J146" t="s">
        <v>601</v>
      </c>
      <c r="K146" s="173" t="s">
        <v>18</v>
      </c>
    </row>
    <row r="147" spans="2:11">
      <c r="F147" s="657"/>
      <c r="G147" s="57" t="s">
        <v>17</v>
      </c>
      <c r="H147" s="57" t="s">
        <v>597</v>
      </c>
      <c r="I147" t="s">
        <v>27</v>
      </c>
      <c r="J147" t="s">
        <v>601</v>
      </c>
      <c r="K147" s="173" t="s">
        <v>18</v>
      </c>
    </row>
    <row r="148" spans="2:11" ht="25.5">
      <c r="F148" s="657"/>
      <c r="G148" s="57" t="s">
        <v>87</v>
      </c>
      <c r="H148" s="57" t="s">
        <v>597</v>
      </c>
      <c r="I148" t="s">
        <v>188</v>
      </c>
      <c r="J148" s="8" t="s">
        <v>602</v>
      </c>
      <c r="K148" s="173" t="s">
        <v>18</v>
      </c>
    </row>
    <row r="149" spans="2:11" ht="51">
      <c r="F149" s="657"/>
      <c r="G149" s="57" t="s">
        <v>88</v>
      </c>
      <c r="H149" s="57" t="s">
        <v>597</v>
      </c>
      <c r="I149" t="s">
        <v>96</v>
      </c>
      <c r="J149" s="8" t="s">
        <v>603</v>
      </c>
      <c r="K149" s="173" t="s">
        <v>18</v>
      </c>
    </row>
    <row r="150" spans="2:11" ht="38.25">
      <c r="F150" s="657"/>
      <c r="G150" s="57" t="s">
        <v>604</v>
      </c>
      <c r="H150" s="57" t="s">
        <v>597</v>
      </c>
      <c r="I150">
        <v>42.5</v>
      </c>
      <c r="J150" s="8" t="s">
        <v>605</v>
      </c>
      <c r="K150" s="173" t="s">
        <v>18</v>
      </c>
    </row>
    <row r="151" spans="2:11" ht="25.5">
      <c r="F151" s="657"/>
      <c r="G151" s="57" t="s">
        <v>23</v>
      </c>
      <c r="H151" s="57" t="s">
        <v>597</v>
      </c>
      <c r="I151" t="s">
        <v>308</v>
      </c>
      <c r="J151" s="8" t="s">
        <v>606</v>
      </c>
      <c r="K151" s="173" t="s">
        <v>18</v>
      </c>
    </row>
    <row r="152" spans="2:11">
      <c r="F152" s="657"/>
      <c r="G152" s="57" t="s">
        <v>607</v>
      </c>
      <c r="H152" s="57" t="s">
        <v>597</v>
      </c>
      <c r="I152" t="s">
        <v>104</v>
      </c>
      <c r="J152" t="s">
        <v>608</v>
      </c>
      <c r="K152" s="173" t="s">
        <v>18</v>
      </c>
    </row>
    <row r="153" spans="2:11">
      <c r="F153" s="657"/>
      <c r="G153" t="s">
        <v>26</v>
      </c>
      <c r="H153" s="57" t="s">
        <v>597</v>
      </c>
      <c r="I153" t="s">
        <v>32</v>
      </c>
      <c r="J153" s="185" t="s">
        <v>551</v>
      </c>
      <c r="K153" s="173" t="s">
        <v>18</v>
      </c>
    </row>
    <row r="154" spans="2:11" ht="63.75">
      <c r="F154" s="657"/>
      <c r="G154" t="s">
        <v>93</v>
      </c>
      <c r="H154" s="57" t="s">
        <v>597</v>
      </c>
      <c r="I154" t="s">
        <v>614</v>
      </c>
      <c r="J154" s="8" t="s">
        <v>615</v>
      </c>
      <c r="K154" s="173" t="s">
        <v>18</v>
      </c>
    </row>
    <row r="155" spans="2:11">
      <c r="F155" s="657"/>
      <c r="G155" t="s">
        <v>609</v>
      </c>
      <c r="H155" s="57" t="s">
        <v>597</v>
      </c>
      <c r="I155" t="s">
        <v>32</v>
      </c>
      <c r="J155" s="185" t="s">
        <v>551</v>
      </c>
      <c r="K155" s="173" t="s">
        <v>18</v>
      </c>
    </row>
    <row r="156" spans="2:11" ht="51">
      <c r="F156" s="657"/>
      <c r="G156" t="s">
        <v>610</v>
      </c>
      <c r="H156" s="57" t="s">
        <v>597</v>
      </c>
      <c r="I156" t="s">
        <v>544</v>
      </c>
      <c r="J156" s="8" t="s">
        <v>616</v>
      </c>
      <c r="K156" s="173" t="s">
        <v>18</v>
      </c>
    </row>
    <row r="157" spans="2:11">
      <c r="F157" s="657"/>
      <c r="G157" t="s">
        <v>611</v>
      </c>
      <c r="H157" s="57" t="s">
        <v>597</v>
      </c>
      <c r="I157" t="s">
        <v>32</v>
      </c>
      <c r="J157" s="185" t="s">
        <v>551</v>
      </c>
      <c r="K157" s="173" t="s">
        <v>18</v>
      </c>
    </row>
    <row r="158" spans="2:11">
      <c r="F158" s="657"/>
      <c r="G158" t="s">
        <v>612</v>
      </c>
      <c r="H158" s="57" t="s">
        <v>597</v>
      </c>
      <c r="I158" t="s">
        <v>32</v>
      </c>
      <c r="J158" s="185" t="s">
        <v>551</v>
      </c>
      <c r="K158" s="173" t="s">
        <v>18</v>
      </c>
    </row>
    <row r="159" spans="2:11">
      <c r="F159" s="657"/>
      <c r="G159" t="s">
        <v>94</v>
      </c>
      <c r="H159" s="57" t="s">
        <v>597</v>
      </c>
      <c r="I159" t="s">
        <v>32</v>
      </c>
      <c r="J159" s="185" t="s">
        <v>86</v>
      </c>
      <c r="K159" s="173" t="s">
        <v>18</v>
      </c>
    </row>
    <row r="160" spans="2:11">
      <c r="B160" t="s">
        <v>620</v>
      </c>
      <c r="F160" s="657"/>
      <c r="G160" t="s">
        <v>31</v>
      </c>
      <c r="H160" s="57" t="s">
        <v>597</v>
      </c>
      <c r="I160" t="s">
        <v>32</v>
      </c>
      <c r="J160" s="185" t="s">
        <v>86</v>
      </c>
      <c r="K160" s="173" t="s">
        <v>18</v>
      </c>
    </row>
    <row r="161" spans="6:11" ht="25.5">
      <c r="F161" s="657"/>
      <c r="G161" t="s">
        <v>210</v>
      </c>
      <c r="H161" s="57" t="s">
        <v>597</v>
      </c>
      <c r="I161" t="s">
        <v>617</v>
      </c>
      <c r="J161" s="8" t="s">
        <v>618</v>
      </c>
      <c r="K161" s="173" t="s">
        <v>18</v>
      </c>
    </row>
    <row r="162" spans="6:11" ht="38.25">
      <c r="F162" s="657"/>
      <c r="G162" t="s">
        <v>211</v>
      </c>
      <c r="H162" s="57" t="s">
        <v>597</v>
      </c>
      <c r="I162" t="s">
        <v>24</v>
      </c>
      <c r="J162" s="8" t="s">
        <v>619</v>
      </c>
      <c r="K162" s="173" t="s">
        <v>18</v>
      </c>
    </row>
    <row r="163" spans="6:11">
      <c r="F163" s="657"/>
      <c r="G163" t="s">
        <v>34</v>
      </c>
      <c r="H163" s="57" t="s">
        <v>597</v>
      </c>
      <c r="I163" t="s">
        <v>32</v>
      </c>
      <c r="J163" s="185" t="s">
        <v>86</v>
      </c>
      <c r="K163" s="173" t="s">
        <v>18</v>
      </c>
    </row>
    <row r="164" spans="6:11">
      <c r="F164" s="657"/>
      <c r="G164" t="s">
        <v>613</v>
      </c>
      <c r="H164" s="57" t="s">
        <v>597</v>
      </c>
      <c r="I164" t="s">
        <v>32</v>
      </c>
      <c r="J164" s="185" t="s">
        <v>86</v>
      </c>
      <c r="K164" s="173" t="s">
        <v>18</v>
      </c>
    </row>
    <row r="165" spans="6:11">
      <c r="F165" s="657"/>
      <c r="G165" t="s">
        <v>212</v>
      </c>
      <c r="H165" s="57" t="s">
        <v>597</v>
      </c>
      <c r="I165" t="s">
        <v>32</v>
      </c>
      <c r="J165" s="185" t="s">
        <v>86</v>
      </c>
      <c r="K165" s="173" t="s">
        <v>18</v>
      </c>
    </row>
    <row r="166" spans="6:11" ht="25.5">
      <c r="F166" s="657"/>
      <c r="G166" s="57" t="s">
        <v>621</v>
      </c>
      <c r="H166" s="57" t="s">
        <v>622</v>
      </c>
      <c r="I166" t="s">
        <v>133</v>
      </c>
      <c r="J166" s="8" t="s">
        <v>623</v>
      </c>
      <c r="K166" s="66"/>
    </row>
    <row r="167" spans="6:11" ht="39" thickBot="1">
      <c r="F167" s="664"/>
      <c r="G167" s="187" t="s">
        <v>621</v>
      </c>
      <c r="H167" s="187" t="s">
        <v>379</v>
      </c>
      <c r="I167" s="188"/>
      <c r="J167" s="189" t="s">
        <v>624</v>
      </c>
      <c r="K167" s="190" t="s">
        <v>245</v>
      </c>
    </row>
    <row r="168" spans="6:11" ht="26.25" thickBot="1">
      <c r="F168" t="s">
        <v>659</v>
      </c>
      <c r="G168" t="s">
        <v>660</v>
      </c>
      <c r="H168" s="57" t="s">
        <v>661</v>
      </c>
      <c r="I168" t="s">
        <v>639</v>
      </c>
      <c r="J168" s="55" t="s">
        <v>662</v>
      </c>
      <c r="K168" s="173" t="s">
        <v>245</v>
      </c>
    </row>
    <row r="169" spans="6:11">
      <c r="F169" s="661">
        <v>44694</v>
      </c>
      <c r="G169" s="123" t="s">
        <v>672</v>
      </c>
      <c r="H169" s="123" t="s">
        <v>661</v>
      </c>
      <c r="I169" s="11" t="s">
        <v>130</v>
      </c>
      <c r="J169" s="56" t="s">
        <v>86</v>
      </c>
      <c r="K169" s="172" t="s">
        <v>245</v>
      </c>
    </row>
    <row r="170" spans="6:11">
      <c r="F170" s="662"/>
      <c r="G170" s="9" t="s">
        <v>677</v>
      </c>
      <c r="H170" s="9" t="s">
        <v>661</v>
      </c>
      <c r="I170" s="1" t="s">
        <v>130</v>
      </c>
      <c r="J170" s="8" t="s">
        <v>86</v>
      </c>
      <c r="K170" s="159" t="s">
        <v>245</v>
      </c>
    </row>
    <row r="171" spans="6:11" ht="38.25">
      <c r="F171" s="662"/>
      <c r="G171" s="9" t="s">
        <v>678</v>
      </c>
      <c r="H171" s="9" t="s">
        <v>661</v>
      </c>
      <c r="I171" s="183" t="s">
        <v>682</v>
      </c>
      <c r="J171" s="8" t="s">
        <v>679</v>
      </c>
      <c r="K171" s="159" t="s">
        <v>245</v>
      </c>
    </row>
    <row r="172" spans="6:11">
      <c r="F172" s="662"/>
      <c r="G172" s="9" t="s">
        <v>680</v>
      </c>
      <c r="H172" s="9" t="s">
        <v>225</v>
      </c>
      <c r="I172" s="1" t="s">
        <v>140</v>
      </c>
      <c r="J172" s="8" t="s">
        <v>681</v>
      </c>
      <c r="K172" s="159" t="s">
        <v>245</v>
      </c>
    </row>
    <row r="173" spans="6:11">
      <c r="F173" s="662"/>
      <c r="G173" s="9" t="s">
        <v>683</v>
      </c>
      <c r="H173" s="9" t="s">
        <v>225</v>
      </c>
      <c r="I173" s="1" t="s">
        <v>130</v>
      </c>
      <c r="J173" s="8" t="s">
        <v>684</v>
      </c>
      <c r="K173" s="159" t="s">
        <v>245</v>
      </c>
    </row>
    <row r="174" spans="6:11">
      <c r="F174" s="662"/>
      <c r="G174" s="9" t="s">
        <v>677</v>
      </c>
      <c r="H174" s="9" t="s">
        <v>225</v>
      </c>
      <c r="I174" s="1" t="s">
        <v>130</v>
      </c>
      <c r="J174" s="8" t="s">
        <v>681</v>
      </c>
      <c r="K174" s="159" t="s">
        <v>245</v>
      </c>
    </row>
    <row r="175" spans="6:11">
      <c r="F175" s="662"/>
      <c r="G175" s="9" t="s">
        <v>687</v>
      </c>
      <c r="H175" s="9" t="s">
        <v>488</v>
      </c>
      <c r="I175" s="1" t="s">
        <v>32</v>
      </c>
      <c r="J175" s="8" t="s">
        <v>551</v>
      </c>
      <c r="K175" s="159" t="s">
        <v>59</v>
      </c>
    </row>
    <row r="176" spans="6:11">
      <c r="F176" s="662"/>
      <c r="G176" s="9" t="s">
        <v>688</v>
      </c>
      <c r="H176" s="9" t="s">
        <v>455</v>
      </c>
      <c r="I176" s="1" t="s">
        <v>130</v>
      </c>
      <c r="J176" s="8" t="s">
        <v>86</v>
      </c>
      <c r="K176" s="159" t="s">
        <v>59</v>
      </c>
    </row>
    <row r="177" spans="3:11">
      <c r="F177" s="662"/>
      <c r="G177" s="9" t="s">
        <v>688</v>
      </c>
      <c r="H177" s="9" t="s">
        <v>425</v>
      </c>
      <c r="I177" s="1" t="s">
        <v>32</v>
      </c>
      <c r="J177" s="8" t="s">
        <v>86</v>
      </c>
      <c r="K177" s="159" t="s">
        <v>59</v>
      </c>
    </row>
    <row r="178" spans="3:11">
      <c r="F178" s="662"/>
      <c r="G178" s="182" t="s">
        <v>689</v>
      </c>
      <c r="H178" s="182" t="s">
        <v>690</v>
      </c>
      <c r="I178" s="31"/>
      <c r="J178" s="30" t="s">
        <v>691</v>
      </c>
      <c r="K178" s="184" t="s">
        <v>59</v>
      </c>
    </row>
    <row r="179" spans="3:11">
      <c r="F179" s="662"/>
      <c r="G179" s="9" t="s">
        <v>692</v>
      </c>
      <c r="H179" s="9" t="s">
        <v>690</v>
      </c>
      <c r="I179" s="1" t="s">
        <v>130</v>
      </c>
      <c r="J179" s="8" t="s">
        <v>86</v>
      </c>
      <c r="K179" s="159" t="s">
        <v>59</v>
      </c>
    </row>
    <row r="180" spans="3:11">
      <c r="F180" s="662"/>
      <c r="G180" s="9" t="s">
        <v>692</v>
      </c>
      <c r="H180" s="9" t="s">
        <v>488</v>
      </c>
      <c r="I180" s="1" t="s">
        <v>19</v>
      </c>
      <c r="J180" s="1" t="s">
        <v>693</v>
      </c>
      <c r="K180" s="159" t="s">
        <v>59</v>
      </c>
    </row>
    <row r="181" spans="3:11">
      <c r="F181" s="662"/>
      <c r="G181" s="9" t="s">
        <v>694</v>
      </c>
      <c r="H181" s="9" t="s">
        <v>477</v>
      </c>
      <c r="I181" s="1" t="s">
        <v>130</v>
      </c>
      <c r="J181" s="8" t="s">
        <v>86</v>
      </c>
      <c r="K181" s="159" t="s">
        <v>59</v>
      </c>
    </row>
    <row r="182" spans="3:11" ht="63.75">
      <c r="F182" s="662"/>
      <c r="G182" s="182" t="s">
        <v>213</v>
      </c>
      <c r="H182" s="182" t="s">
        <v>99</v>
      </c>
      <c r="I182" s="31"/>
      <c r="J182" s="30" t="s">
        <v>695</v>
      </c>
      <c r="K182" s="184" t="s">
        <v>59</v>
      </c>
    </row>
    <row r="183" spans="3:11">
      <c r="F183" s="662"/>
      <c r="G183" s="9" t="s">
        <v>498</v>
      </c>
      <c r="H183" s="9" t="s">
        <v>99</v>
      </c>
      <c r="I183" s="1" t="s">
        <v>32</v>
      </c>
      <c r="J183" s="1" t="s">
        <v>86</v>
      </c>
      <c r="K183" s="159" t="s">
        <v>59</v>
      </c>
    </row>
    <row r="184" spans="3:11">
      <c r="F184" s="662"/>
      <c r="G184" s="9" t="s">
        <v>567</v>
      </c>
      <c r="H184" s="9" t="s">
        <v>482</v>
      </c>
      <c r="I184" s="1" t="s">
        <v>130</v>
      </c>
      <c r="J184" s="1" t="s">
        <v>86</v>
      </c>
      <c r="K184" s="159" t="s">
        <v>59</v>
      </c>
    </row>
    <row r="185" spans="3:11" ht="25.5">
      <c r="F185" s="662"/>
      <c r="G185" s="9" t="s">
        <v>696</v>
      </c>
      <c r="H185" s="9" t="s">
        <v>225</v>
      </c>
      <c r="I185" s="1" t="s">
        <v>133</v>
      </c>
      <c r="J185" s="8" t="s">
        <v>697</v>
      </c>
      <c r="K185" s="159" t="s">
        <v>59</v>
      </c>
    </row>
    <row r="186" spans="3:11">
      <c r="F186" s="662"/>
      <c r="G186" s="9" t="s">
        <v>687</v>
      </c>
      <c r="H186" s="9" t="s">
        <v>482</v>
      </c>
      <c r="I186" s="1" t="s">
        <v>130</v>
      </c>
      <c r="J186" s="1" t="s">
        <v>86</v>
      </c>
      <c r="K186" s="159" t="s">
        <v>59</v>
      </c>
    </row>
    <row r="187" spans="3:11">
      <c r="F187" s="662"/>
      <c r="G187" s="9" t="s">
        <v>700</v>
      </c>
      <c r="H187" s="9" t="s">
        <v>482</v>
      </c>
      <c r="I187" s="1" t="s">
        <v>130</v>
      </c>
      <c r="J187" s="1" t="s">
        <v>86</v>
      </c>
      <c r="K187" s="159" t="s">
        <v>59</v>
      </c>
    </row>
    <row r="188" spans="3:11">
      <c r="F188" s="662"/>
      <c r="G188" s="9" t="s">
        <v>476</v>
      </c>
      <c r="H188" s="9" t="s">
        <v>422</v>
      </c>
      <c r="I188" s="1" t="s">
        <v>409</v>
      </c>
      <c r="J188" s="1" t="s">
        <v>701</v>
      </c>
      <c r="K188" s="159" t="s">
        <v>59</v>
      </c>
    </row>
    <row r="189" spans="3:11" ht="25.5">
      <c r="F189" s="662"/>
      <c r="G189" s="9" t="s">
        <v>702</v>
      </c>
      <c r="H189" s="9" t="s">
        <v>99</v>
      </c>
      <c r="I189" s="1" t="s">
        <v>19</v>
      </c>
      <c r="J189" s="8" t="s">
        <v>703</v>
      </c>
      <c r="K189" s="159" t="s">
        <v>59</v>
      </c>
    </row>
    <row r="190" spans="3:11" ht="15.75" thickBot="1">
      <c r="F190" s="662"/>
      <c r="G190" s="9" t="s">
        <v>567</v>
      </c>
      <c r="H190" s="9" t="s">
        <v>99</v>
      </c>
      <c r="I190" s="1" t="s">
        <v>308</v>
      </c>
      <c r="J190" s="194" t="s">
        <v>704</v>
      </c>
      <c r="K190" s="159" t="s">
        <v>59</v>
      </c>
    </row>
    <row r="191" spans="3:11" ht="51.75" thickBot="1">
      <c r="C191" s="195" t="s">
        <v>705</v>
      </c>
      <c r="D191" s="196"/>
      <c r="E191" s="199"/>
      <c r="F191" s="663"/>
      <c r="G191" s="54" t="s">
        <v>677</v>
      </c>
      <c r="H191" s="54" t="s">
        <v>379</v>
      </c>
      <c r="I191" s="51" t="s">
        <v>706</v>
      </c>
      <c r="J191" s="55" t="s">
        <v>707</v>
      </c>
      <c r="K191" s="175" t="s">
        <v>524</v>
      </c>
    </row>
    <row r="192" spans="3:11" ht="38.25">
      <c r="E192" s="214"/>
      <c r="F192" s="215">
        <v>44701</v>
      </c>
      <c r="G192" s="216" t="s">
        <v>683</v>
      </c>
      <c r="H192" s="216" t="s">
        <v>813</v>
      </c>
      <c r="I192" s="6" t="s">
        <v>140</v>
      </c>
      <c r="J192" s="168" t="s">
        <v>814</v>
      </c>
      <c r="K192" s="186" t="s">
        <v>245</v>
      </c>
    </row>
    <row r="193" spans="5:11" ht="15.75" thickBot="1">
      <c r="E193" s="31" t="s">
        <v>929</v>
      </c>
      <c r="F193" s="218">
        <v>44704</v>
      </c>
      <c r="G193" s="220" t="s">
        <v>928</v>
      </c>
      <c r="H193" s="220" t="s">
        <v>482</v>
      </c>
      <c r="I193" s="179"/>
      <c r="J193" s="221" t="s">
        <v>930</v>
      </c>
      <c r="K193" s="220" t="s">
        <v>124</v>
      </c>
    </row>
    <row r="194" spans="5:11">
      <c r="F194" s="656">
        <v>44704</v>
      </c>
      <c r="G194" s="123" t="s">
        <v>555</v>
      </c>
      <c r="H194" s="123" t="s">
        <v>482</v>
      </c>
      <c r="I194" s="11" t="s">
        <v>130</v>
      </c>
      <c r="J194" s="56" t="s">
        <v>931</v>
      </c>
      <c r="K194" s="172" t="s">
        <v>124</v>
      </c>
    </row>
    <row r="195" spans="5:11">
      <c r="F195" s="657"/>
      <c r="G195" s="9" t="s">
        <v>932</v>
      </c>
      <c r="H195" s="9" t="s">
        <v>482</v>
      </c>
      <c r="I195" s="1" t="s">
        <v>130</v>
      </c>
      <c r="J195" s="8" t="s">
        <v>86</v>
      </c>
      <c r="K195" s="159" t="s">
        <v>124</v>
      </c>
    </row>
    <row r="196" spans="5:11" ht="38.25">
      <c r="F196" s="657"/>
      <c r="G196" s="9" t="s">
        <v>933</v>
      </c>
      <c r="H196" s="9" t="s">
        <v>477</v>
      </c>
      <c r="I196" s="1" t="s">
        <v>827</v>
      </c>
      <c r="J196" s="8" t="s">
        <v>935</v>
      </c>
      <c r="K196" s="159" t="s">
        <v>245</v>
      </c>
    </row>
    <row r="197" spans="5:11">
      <c r="F197" s="657"/>
      <c r="G197" s="9" t="s">
        <v>934</v>
      </c>
      <c r="H197" s="9" t="s">
        <v>477</v>
      </c>
      <c r="I197" s="1" t="s">
        <v>130</v>
      </c>
      <c r="J197" s="8" t="s">
        <v>86</v>
      </c>
      <c r="K197" s="159" t="s">
        <v>245</v>
      </c>
    </row>
    <row r="198" spans="5:11">
      <c r="F198" s="657"/>
      <c r="G198" s="9" t="s">
        <v>936</v>
      </c>
      <c r="H198" s="9" t="s">
        <v>477</v>
      </c>
      <c r="I198" s="1" t="s">
        <v>130</v>
      </c>
      <c r="J198" s="8" t="s">
        <v>86</v>
      </c>
      <c r="K198" s="159" t="s">
        <v>245</v>
      </c>
    </row>
    <row r="199" spans="5:11">
      <c r="F199" s="657"/>
      <c r="G199" s="9" t="s">
        <v>937</v>
      </c>
      <c r="H199" s="9" t="s">
        <v>938</v>
      </c>
      <c r="I199" s="1" t="s">
        <v>133</v>
      </c>
      <c r="J199" s="8" t="s">
        <v>940</v>
      </c>
      <c r="K199" s="159" t="s">
        <v>245</v>
      </c>
    </row>
    <row r="200" spans="5:11" ht="38.25">
      <c r="E200" s="219" t="s">
        <v>942</v>
      </c>
      <c r="F200" s="657"/>
      <c r="G200" s="182" t="s">
        <v>939</v>
      </c>
      <c r="H200" s="182" t="s">
        <v>225</v>
      </c>
      <c r="I200" s="31">
        <v>0</v>
      </c>
      <c r="J200" s="30" t="s">
        <v>941</v>
      </c>
      <c r="K200" s="184" t="s">
        <v>245</v>
      </c>
    </row>
    <row r="201" spans="5:11">
      <c r="F201" s="657"/>
      <c r="G201" s="9" t="s">
        <v>213</v>
      </c>
      <c r="H201" s="9" t="s">
        <v>477</v>
      </c>
      <c r="I201" s="1" t="s">
        <v>133</v>
      </c>
      <c r="J201" s="194" t="s">
        <v>943</v>
      </c>
      <c r="K201" s="159" t="s">
        <v>59</v>
      </c>
    </row>
    <row r="202" spans="5:11" ht="25.5">
      <c r="E202" s="219" t="s">
        <v>946</v>
      </c>
      <c r="F202" s="657"/>
      <c r="G202" s="182" t="s">
        <v>944</v>
      </c>
      <c r="H202" s="182" t="s">
        <v>951</v>
      </c>
      <c r="I202" s="31"/>
      <c r="J202" s="30" t="s">
        <v>945</v>
      </c>
      <c r="K202" s="184" t="s">
        <v>245</v>
      </c>
    </row>
    <row r="203" spans="5:11">
      <c r="F203" s="657"/>
      <c r="G203" s="9" t="s">
        <v>495</v>
      </c>
      <c r="H203" s="9" t="s">
        <v>951</v>
      </c>
      <c r="I203" s="1" t="s">
        <v>130</v>
      </c>
      <c r="J203" s="8" t="s">
        <v>86</v>
      </c>
      <c r="K203" s="159" t="s">
        <v>124</v>
      </c>
    </row>
    <row r="204" spans="5:11" ht="25.5">
      <c r="F204" s="657"/>
      <c r="G204" s="9" t="s">
        <v>948</v>
      </c>
      <c r="H204" s="9" t="s">
        <v>947</v>
      </c>
      <c r="I204" s="1" t="s">
        <v>308</v>
      </c>
      <c r="J204" s="8" t="s">
        <v>949</v>
      </c>
      <c r="K204" s="159" t="s">
        <v>245</v>
      </c>
    </row>
    <row r="205" spans="5:11" ht="51">
      <c r="F205" s="657"/>
      <c r="G205" s="9" t="s">
        <v>952</v>
      </c>
      <c r="H205" s="9" t="s">
        <v>951</v>
      </c>
      <c r="I205" s="1" t="s">
        <v>130</v>
      </c>
      <c r="J205" s="8" t="s">
        <v>950</v>
      </c>
      <c r="K205" s="159" t="s">
        <v>524</v>
      </c>
    </row>
    <row r="206" spans="5:11">
      <c r="F206" s="657"/>
      <c r="G206" s="9" t="s">
        <v>953</v>
      </c>
      <c r="H206" s="9" t="s">
        <v>954</v>
      </c>
      <c r="I206" s="1" t="s">
        <v>188</v>
      </c>
      <c r="J206" s="8" t="s">
        <v>955</v>
      </c>
      <c r="K206" s="159" t="s">
        <v>59</v>
      </c>
    </row>
    <row r="207" spans="5:11" ht="38.25">
      <c r="F207" s="657"/>
      <c r="G207" s="9" t="s">
        <v>956</v>
      </c>
      <c r="H207" s="9" t="s">
        <v>957</v>
      </c>
      <c r="I207" s="183" t="s">
        <v>650</v>
      </c>
      <c r="J207" s="8" t="s">
        <v>958</v>
      </c>
      <c r="K207" s="159" t="s">
        <v>245</v>
      </c>
    </row>
    <row r="208" spans="5:11">
      <c r="F208" s="657"/>
      <c r="G208" s="9" t="s">
        <v>213</v>
      </c>
      <c r="H208" s="9" t="s">
        <v>419</v>
      </c>
      <c r="I208" s="1" t="s">
        <v>130</v>
      </c>
      <c r="J208" s="8" t="s">
        <v>86</v>
      </c>
      <c r="K208" s="159" t="s">
        <v>59</v>
      </c>
    </row>
    <row r="209" spans="5:11">
      <c r="F209" s="657"/>
      <c r="G209" s="9" t="s">
        <v>959</v>
      </c>
      <c r="H209" s="9" t="s">
        <v>960</v>
      </c>
      <c r="I209" s="1" t="s">
        <v>109</v>
      </c>
      <c r="J209" s="8" t="s">
        <v>961</v>
      </c>
      <c r="K209" s="159" t="s">
        <v>245</v>
      </c>
    </row>
    <row r="210" spans="5:11">
      <c r="F210" s="657"/>
      <c r="G210" s="9" t="s">
        <v>504</v>
      </c>
      <c r="H210" s="9" t="s">
        <v>962</v>
      </c>
      <c r="I210" s="1" t="s">
        <v>421</v>
      </c>
      <c r="J210" s="8" t="s">
        <v>964</v>
      </c>
      <c r="K210" s="159" t="s">
        <v>124</v>
      </c>
    </row>
    <row r="211" spans="5:11" ht="25.5">
      <c r="F211" s="657"/>
      <c r="G211" s="9" t="s">
        <v>965</v>
      </c>
      <c r="H211" s="9" t="s">
        <v>962</v>
      </c>
      <c r="I211" s="1" t="s">
        <v>140</v>
      </c>
      <c r="J211" s="8" t="s">
        <v>966</v>
      </c>
      <c r="K211" s="159" t="s">
        <v>124</v>
      </c>
    </row>
    <row r="212" spans="5:11" ht="51">
      <c r="F212" s="657"/>
      <c r="G212" s="9" t="s">
        <v>895</v>
      </c>
      <c r="H212" s="9" t="s">
        <v>962</v>
      </c>
      <c r="I212" s="1" t="s">
        <v>639</v>
      </c>
      <c r="J212" s="8" t="s">
        <v>967</v>
      </c>
      <c r="K212" s="159" t="s">
        <v>59</v>
      </c>
    </row>
    <row r="213" spans="5:11">
      <c r="F213" s="657"/>
      <c r="G213" s="9" t="s">
        <v>968</v>
      </c>
      <c r="H213" s="9" t="s">
        <v>962</v>
      </c>
      <c r="I213" s="1" t="s">
        <v>130</v>
      </c>
      <c r="J213" s="8" t="s">
        <v>86</v>
      </c>
      <c r="K213" s="159" t="s">
        <v>59</v>
      </c>
    </row>
    <row r="214" spans="5:11" ht="25.5">
      <c r="F214" s="657"/>
      <c r="G214" s="9" t="s">
        <v>969</v>
      </c>
      <c r="H214" s="9" t="s">
        <v>962</v>
      </c>
      <c r="I214" s="1" t="s">
        <v>133</v>
      </c>
      <c r="J214" s="8" t="s">
        <v>970</v>
      </c>
      <c r="K214" s="159" t="s">
        <v>59</v>
      </c>
    </row>
    <row r="215" spans="5:11">
      <c r="F215" s="657"/>
      <c r="G215" s="9" t="s">
        <v>971</v>
      </c>
      <c r="H215" s="9" t="s">
        <v>962</v>
      </c>
      <c r="I215" s="1" t="s">
        <v>130</v>
      </c>
      <c r="J215" s="8" t="s">
        <v>86</v>
      </c>
      <c r="K215" s="159" t="s">
        <v>59</v>
      </c>
    </row>
    <row r="216" spans="5:11">
      <c r="F216" s="657"/>
      <c r="G216" s="9" t="s">
        <v>953</v>
      </c>
      <c r="H216" s="9" t="s">
        <v>962</v>
      </c>
      <c r="I216" s="1" t="s">
        <v>130</v>
      </c>
      <c r="J216" s="8" t="s">
        <v>86</v>
      </c>
      <c r="K216" s="159" t="s">
        <v>59</v>
      </c>
    </row>
    <row r="217" spans="5:11">
      <c r="F217" s="657"/>
      <c r="G217" s="9" t="s">
        <v>972</v>
      </c>
      <c r="H217" s="9" t="s">
        <v>962</v>
      </c>
      <c r="I217" s="1" t="s">
        <v>130</v>
      </c>
      <c r="J217" s="8" t="s">
        <v>86</v>
      </c>
      <c r="K217" s="159" t="s">
        <v>59</v>
      </c>
    </row>
    <row r="218" spans="5:11">
      <c r="F218" s="657"/>
      <c r="G218" s="9" t="s">
        <v>973</v>
      </c>
      <c r="H218" s="9" t="s">
        <v>422</v>
      </c>
      <c r="I218" s="1" t="s">
        <v>32</v>
      </c>
      <c r="J218" s="8" t="s">
        <v>86</v>
      </c>
      <c r="K218" s="159" t="s">
        <v>59</v>
      </c>
    </row>
    <row r="219" spans="5:11">
      <c r="F219" s="657"/>
      <c r="G219" s="9" t="s">
        <v>512</v>
      </c>
      <c r="H219" s="9" t="s">
        <v>422</v>
      </c>
      <c r="I219" s="1" t="s">
        <v>32</v>
      </c>
      <c r="J219" s="8" t="s">
        <v>86</v>
      </c>
      <c r="K219" s="159" t="s">
        <v>124</v>
      </c>
    </row>
    <row r="220" spans="5:11">
      <c r="F220" s="657"/>
      <c r="G220" s="9" t="s">
        <v>702</v>
      </c>
      <c r="H220" s="9" t="s">
        <v>425</v>
      </c>
      <c r="I220" s="1" t="s">
        <v>32</v>
      </c>
      <c r="J220" s="8" t="s">
        <v>974</v>
      </c>
      <c r="K220" s="159" t="s">
        <v>59</v>
      </c>
    </row>
    <row r="221" spans="5:11" ht="64.5" thickBot="1">
      <c r="F221" s="657"/>
      <c r="G221" s="54" t="s">
        <v>512</v>
      </c>
      <c r="H221" s="54" t="s">
        <v>425</v>
      </c>
      <c r="I221" s="51" t="s">
        <v>19</v>
      </c>
      <c r="J221" s="55" t="s">
        <v>975</v>
      </c>
      <c r="K221" s="175" t="s">
        <v>124</v>
      </c>
    </row>
    <row r="222" spans="5:11">
      <c r="F222" s="658">
        <v>44705</v>
      </c>
      <c r="G222" s="123" t="s">
        <v>976</v>
      </c>
      <c r="H222" s="123" t="s">
        <v>488</v>
      </c>
      <c r="I222" s="11" t="s">
        <v>27</v>
      </c>
      <c r="J222" s="56" t="s">
        <v>977</v>
      </c>
      <c r="K222" s="172" t="s">
        <v>59</v>
      </c>
    </row>
    <row r="223" spans="5:11">
      <c r="F223" s="659"/>
      <c r="G223" s="9" t="s">
        <v>932</v>
      </c>
      <c r="H223" s="9" t="s">
        <v>488</v>
      </c>
      <c r="I223" s="1" t="s">
        <v>275</v>
      </c>
      <c r="J223" s="1" t="s">
        <v>978</v>
      </c>
      <c r="K223" s="159" t="s">
        <v>59</v>
      </c>
    </row>
    <row r="224" spans="5:11" ht="38.25">
      <c r="E224" s="219" t="s">
        <v>980</v>
      </c>
      <c r="F224" s="659"/>
      <c r="G224" s="182" t="s">
        <v>495</v>
      </c>
      <c r="H224" s="182" t="s">
        <v>488</v>
      </c>
      <c r="I224" s="31"/>
      <c r="J224" s="30" t="s">
        <v>979</v>
      </c>
      <c r="K224" s="184" t="s">
        <v>59</v>
      </c>
    </row>
    <row r="225" spans="2:11" ht="51">
      <c r="E225" s="219" t="s">
        <v>982</v>
      </c>
      <c r="F225" s="659"/>
      <c r="G225" s="182" t="s">
        <v>700</v>
      </c>
      <c r="H225" s="182" t="s">
        <v>99</v>
      </c>
      <c r="I225" s="31"/>
      <c r="J225" s="30" t="s">
        <v>981</v>
      </c>
      <c r="K225" s="184" t="s">
        <v>59</v>
      </c>
    </row>
    <row r="226" spans="2:11" ht="38.25">
      <c r="E226" s="219" t="s">
        <v>985</v>
      </c>
      <c r="F226" s="659"/>
      <c r="G226" s="182" t="s">
        <v>495</v>
      </c>
      <c r="H226" s="182" t="s">
        <v>99</v>
      </c>
      <c r="I226" s="31"/>
      <c r="J226" s="30" t="s">
        <v>984</v>
      </c>
      <c r="K226" s="184" t="s">
        <v>124</v>
      </c>
    </row>
    <row r="227" spans="2:11">
      <c r="F227" s="659"/>
      <c r="G227" s="9" t="s">
        <v>555</v>
      </c>
      <c r="H227" s="9" t="s">
        <v>99</v>
      </c>
      <c r="I227" s="1" t="s">
        <v>32</v>
      </c>
      <c r="J227" s="8" t="s">
        <v>86</v>
      </c>
      <c r="K227" s="159" t="s">
        <v>124</v>
      </c>
    </row>
    <row r="228" spans="2:11">
      <c r="F228" s="659"/>
      <c r="G228" s="9" t="s">
        <v>632</v>
      </c>
      <c r="H228" s="9" t="s">
        <v>99</v>
      </c>
      <c r="I228" s="1" t="s">
        <v>90</v>
      </c>
      <c r="J228" s="8" t="s">
        <v>986</v>
      </c>
      <c r="K228" s="159" t="s">
        <v>124</v>
      </c>
    </row>
    <row r="229" spans="2:11">
      <c r="F229" s="659"/>
      <c r="G229" s="9" t="s">
        <v>687</v>
      </c>
      <c r="H229" s="9" t="s">
        <v>99</v>
      </c>
      <c r="I229" s="1" t="s">
        <v>32</v>
      </c>
      <c r="J229" s="8" t="s">
        <v>86</v>
      </c>
      <c r="K229" s="159" t="s">
        <v>59</v>
      </c>
    </row>
    <row r="230" spans="2:11">
      <c r="F230" s="659"/>
      <c r="G230" s="9" t="s">
        <v>60</v>
      </c>
      <c r="H230" s="9" t="s">
        <v>99</v>
      </c>
      <c r="I230" s="1" t="s">
        <v>32</v>
      </c>
      <c r="J230" s="8" t="s">
        <v>86</v>
      </c>
      <c r="K230" s="159" t="s">
        <v>59</v>
      </c>
    </row>
    <row r="231" spans="2:11">
      <c r="F231" s="659"/>
      <c r="G231" s="9" t="s">
        <v>971</v>
      </c>
      <c r="H231" s="9" t="s">
        <v>99</v>
      </c>
      <c r="I231" s="1" t="s">
        <v>32</v>
      </c>
      <c r="J231" s="8" t="s">
        <v>86</v>
      </c>
      <c r="K231" s="159" t="s">
        <v>59</v>
      </c>
    </row>
    <row r="232" spans="2:11">
      <c r="F232" s="659"/>
      <c r="G232" s="9" t="s">
        <v>973</v>
      </c>
      <c r="H232" s="9" t="s">
        <v>99</v>
      </c>
      <c r="I232" s="1" t="s">
        <v>32</v>
      </c>
      <c r="J232" s="8" t="s">
        <v>86</v>
      </c>
      <c r="K232" s="159" t="s">
        <v>59</v>
      </c>
    </row>
    <row r="233" spans="2:11">
      <c r="E233" s="219" t="s">
        <v>995</v>
      </c>
      <c r="F233" s="659"/>
      <c r="G233" s="182" t="s">
        <v>689</v>
      </c>
      <c r="H233" s="182" t="s">
        <v>994</v>
      </c>
      <c r="I233" s="31"/>
      <c r="J233" s="30" t="s">
        <v>996</v>
      </c>
      <c r="K233" s="184" t="s">
        <v>59</v>
      </c>
    </row>
    <row r="234" spans="2:11">
      <c r="F234" s="659"/>
      <c r="G234" s="9" t="s">
        <v>972</v>
      </c>
      <c r="H234" s="9" t="s">
        <v>994</v>
      </c>
      <c r="I234" s="1" t="s">
        <v>130</v>
      </c>
      <c r="J234" s="8" t="s">
        <v>86</v>
      </c>
      <c r="K234" s="159" t="s">
        <v>59</v>
      </c>
    </row>
    <row r="235" spans="2:11" ht="15.75" thickBot="1">
      <c r="F235" s="659"/>
      <c r="G235" s="9" t="s">
        <v>997</v>
      </c>
      <c r="H235" s="9" t="s">
        <v>998</v>
      </c>
      <c r="I235" s="1" t="s">
        <v>130</v>
      </c>
      <c r="J235" s="8" t="s">
        <v>86</v>
      </c>
      <c r="K235" s="159" t="s">
        <v>18</v>
      </c>
    </row>
    <row r="236" spans="2:11" ht="15.75" thickBot="1">
      <c r="B236" s="195" t="s">
        <v>999</v>
      </c>
      <c r="C236" s="196"/>
      <c r="D236" s="199"/>
      <c r="F236" s="660"/>
      <c r="G236" s="160" t="s">
        <v>87</v>
      </c>
      <c r="H236" s="160" t="s">
        <v>998</v>
      </c>
      <c r="I236" s="15" t="s">
        <v>130</v>
      </c>
      <c r="J236" s="60" t="s">
        <v>86</v>
      </c>
      <c r="K236" s="161" t="s">
        <v>18</v>
      </c>
    </row>
    <row r="237" spans="2:11" ht="15.75" thickBot="1">
      <c r="F237" s="223">
        <v>44707</v>
      </c>
      <c r="G237" s="176" t="s">
        <v>944</v>
      </c>
      <c r="H237" s="176" t="s">
        <v>529</v>
      </c>
      <c r="I237" s="23" t="s">
        <v>130</v>
      </c>
      <c r="J237" s="65" t="s">
        <v>86</v>
      </c>
      <c r="K237" s="177" t="s">
        <v>245</v>
      </c>
    </row>
    <row r="238" spans="2:11" ht="15.75" thickBot="1">
      <c r="F238" s="223">
        <v>44709</v>
      </c>
      <c r="G238" s="176" t="s">
        <v>1125</v>
      </c>
      <c r="H238" s="176" t="s">
        <v>1126</v>
      </c>
      <c r="I238" s="23" t="s">
        <v>32</v>
      </c>
      <c r="J238" s="65" t="s">
        <v>86</v>
      </c>
      <c r="K238" s="177" t="s">
        <v>18</v>
      </c>
    </row>
    <row r="239" spans="2:11" ht="15.75" thickBot="1">
      <c r="F239" s="223">
        <v>44711</v>
      </c>
      <c r="G239" s="176" t="s">
        <v>997</v>
      </c>
      <c r="H239" s="176" t="s">
        <v>1146</v>
      </c>
      <c r="I239" s="23" t="s">
        <v>130</v>
      </c>
      <c r="J239" s="65" t="s">
        <v>86</v>
      </c>
      <c r="K239" s="177" t="s">
        <v>18</v>
      </c>
    </row>
    <row r="240" spans="2:11">
      <c r="F240" s="653">
        <v>44714</v>
      </c>
      <c r="G240" s="231" t="s">
        <v>1183</v>
      </c>
      <c r="H240" s="216" t="s">
        <v>1184</v>
      </c>
      <c r="I240" s="6" t="s">
        <v>275</v>
      </c>
      <c r="J240" s="168" t="s">
        <v>1185</v>
      </c>
      <c r="K240" s="186" t="s">
        <v>524</v>
      </c>
    </row>
    <row r="241" spans="5:11" ht="38.25">
      <c r="F241" s="654"/>
      <c r="G241" s="232" t="s">
        <v>1186</v>
      </c>
      <c r="H241" s="224" t="s">
        <v>1184</v>
      </c>
      <c r="I241" s="29" t="s">
        <v>90</v>
      </c>
      <c r="J241" s="55" t="s">
        <v>1187</v>
      </c>
      <c r="K241" s="173" t="s">
        <v>245</v>
      </c>
    </row>
    <row r="242" spans="5:11">
      <c r="F242" s="654"/>
      <c r="G242" s="232" t="s">
        <v>1188</v>
      </c>
      <c r="H242" s="224" t="s">
        <v>1184</v>
      </c>
      <c r="I242" s="29" t="s">
        <v>275</v>
      </c>
      <c r="J242" s="55" t="s">
        <v>1189</v>
      </c>
      <c r="K242" s="173" t="s">
        <v>245</v>
      </c>
    </row>
    <row r="243" spans="5:11" ht="15.75" thickBot="1">
      <c r="F243" s="655"/>
      <c r="G243" s="233" t="s">
        <v>1191</v>
      </c>
      <c r="H243" s="234" t="s">
        <v>1190</v>
      </c>
      <c r="I243" s="230" t="s">
        <v>90</v>
      </c>
      <c r="J243" s="235" t="s">
        <v>1192</v>
      </c>
      <c r="K243" s="236" t="s">
        <v>124</v>
      </c>
    </row>
    <row r="244" spans="5:11" ht="51">
      <c r="E244" t="s">
        <v>1244</v>
      </c>
      <c r="F244" s="166">
        <v>44718</v>
      </c>
      <c r="G244" s="248" t="s">
        <v>1241</v>
      </c>
      <c r="H244" s="216" t="s">
        <v>1245</v>
      </c>
      <c r="I244" s="6" t="s">
        <v>1247</v>
      </c>
      <c r="J244" s="168" t="s">
        <v>1246</v>
      </c>
      <c r="K244" s="186" t="s">
        <v>524</v>
      </c>
    </row>
    <row r="245" spans="5:11" ht="63.75">
      <c r="F245" s="249">
        <v>44718</v>
      </c>
      <c r="G245" s="237" t="s">
        <v>1248</v>
      </c>
      <c r="H245" s="224" t="s">
        <v>1249</v>
      </c>
      <c r="I245" s="29" t="s">
        <v>851</v>
      </c>
      <c r="J245" s="55" t="s">
        <v>1250</v>
      </c>
      <c r="K245" s="173" t="s">
        <v>245</v>
      </c>
    </row>
    <row r="246" spans="5:11" ht="38.25">
      <c r="F246" s="249">
        <v>44718</v>
      </c>
      <c r="G246" s="57" t="s">
        <v>1251</v>
      </c>
      <c r="H246" s="57" t="s">
        <v>16</v>
      </c>
      <c r="I246" s="29" t="s">
        <v>104</v>
      </c>
      <c r="J246" s="55" t="s">
        <v>1252</v>
      </c>
      <c r="K246" s="171" t="s">
        <v>59</v>
      </c>
    </row>
    <row r="247" spans="5:11">
      <c r="F247" s="170"/>
      <c r="G247" s="57" t="s">
        <v>480</v>
      </c>
      <c r="H247" s="57" t="s">
        <v>16</v>
      </c>
      <c r="I247" s="29" t="s">
        <v>32</v>
      </c>
      <c r="J247" s="55" t="s">
        <v>86</v>
      </c>
      <c r="K247" s="171" t="s">
        <v>59</v>
      </c>
    </row>
    <row r="248" spans="5:11">
      <c r="F248" s="170"/>
      <c r="G248" s="57" t="s">
        <v>480</v>
      </c>
      <c r="H248" s="57" t="s">
        <v>962</v>
      </c>
      <c r="I248" s="29" t="s">
        <v>130</v>
      </c>
      <c r="J248" s="61" t="s">
        <v>86</v>
      </c>
      <c r="K248" s="171" t="s">
        <v>59</v>
      </c>
    </row>
    <row r="249" spans="5:11">
      <c r="F249" s="170"/>
      <c r="G249" s="57" t="s">
        <v>1253</v>
      </c>
      <c r="H249" s="57" t="s">
        <v>16</v>
      </c>
      <c r="I249" s="29" t="s">
        <v>90</v>
      </c>
      <c r="J249" s="61" t="s">
        <v>1254</v>
      </c>
      <c r="K249" s="171" t="s">
        <v>124</v>
      </c>
    </row>
    <row r="250" spans="5:11" ht="25.5">
      <c r="E250" s="219" t="s">
        <v>1256</v>
      </c>
      <c r="F250" s="244"/>
      <c r="G250" s="182" t="s">
        <v>512</v>
      </c>
      <c r="H250" s="182" t="s">
        <v>962</v>
      </c>
      <c r="I250" s="31"/>
      <c r="J250" s="30" t="s">
        <v>1255</v>
      </c>
      <c r="K250" s="184" t="s">
        <v>124</v>
      </c>
    </row>
    <row r="251" spans="5:11">
      <c r="E251" s="219" t="s">
        <v>1259</v>
      </c>
      <c r="F251" s="244"/>
      <c r="G251" s="182" t="s">
        <v>936</v>
      </c>
      <c r="H251" s="182" t="s">
        <v>1257</v>
      </c>
      <c r="I251" s="31"/>
      <c r="J251" s="30" t="s">
        <v>1258</v>
      </c>
      <c r="K251" s="184" t="s">
        <v>245</v>
      </c>
    </row>
    <row r="252" spans="5:11" ht="51">
      <c r="F252" s="170"/>
      <c r="G252" s="57" t="s">
        <v>934</v>
      </c>
      <c r="H252" s="57" t="s">
        <v>1260</v>
      </c>
      <c r="I252" s="29" t="s">
        <v>275</v>
      </c>
      <c r="J252" s="55" t="s">
        <v>1261</v>
      </c>
      <c r="K252" s="171" t="s">
        <v>245</v>
      </c>
    </row>
    <row r="253" spans="5:11" ht="39" thickBot="1">
      <c r="F253" s="243"/>
      <c r="G253" s="245" t="s">
        <v>952</v>
      </c>
      <c r="H253" s="245" t="s">
        <v>957</v>
      </c>
      <c r="I253" s="230" t="s">
        <v>639</v>
      </c>
      <c r="J253" s="60" t="s">
        <v>1262</v>
      </c>
      <c r="K253" s="246" t="s">
        <v>245</v>
      </c>
    </row>
    <row r="254" spans="5:11" ht="51">
      <c r="F254" s="166">
        <v>44719</v>
      </c>
      <c r="G254" s="167" t="s">
        <v>936</v>
      </c>
      <c r="H254" s="167" t="s">
        <v>1260</v>
      </c>
      <c r="I254" s="6" t="s">
        <v>264</v>
      </c>
      <c r="J254" s="168" t="s">
        <v>1291</v>
      </c>
      <c r="K254" s="169" t="s">
        <v>245</v>
      </c>
    </row>
    <row r="255" spans="5:11">
      <c r="F255" s="170"/>
      <c r="G255" s="57" t="s">
        <v>1098</v>
      </c>
      <c r="H255" s="57" t="s">
        <v>957</v>
      </c>
      <c r="I255" s="247">
        <v>44166</v>
      </c>
      <c r="J255" s="55" t="s">
        <v>1292</v>
      </c>
      <c r="K255" s="171" t="s">
        <v>245</v>
      </c>
    </row>
    <row r="256" spans="5:11">
      <c r="F256" s="170"/>
      <c r="G256" s="57" t="s">
        <v>1293</v>
      </c>
      <c r="H256" s="57" t="s">
        <v>1260</v>
      </c>
      <c r="I256" s="53" t="s">
        <v>1294</v>
      </c>
      <c r="J256" t="s">
        <v>1295</v>
      </c>
      <c r="K256" s="171" t="s">
        <v>245</v>
      </c>
    </row>
    <row r="257" spans="5:11" ht="15.75" thickBot="1">
      <c r="F257" s="243"/>
      <c r="G257" s="235"/>
      <c r="H257" s="235"/>
      <c r="I257" s="235"/>
      <c r="J257" s="235"/>
      <c r="K257" s="68"/>
    </row>
    <row r="258" spans="5:11">
      <c r="F258" s="178">
        <v>44720</v>
      </c>
      <c r="G258" s="57" t="s">
        <v>1296</v>
      </c>
      <c r="H258" s="57" t="s">
        <v>1257</v>
      </c>
      <c r="J258" s="242" t="s">
        <v>684</v>
      </c>
      <c r="K258" s="57" t="s">
        <v>245</v>
      </c>
    </row>
    <row r="259" spans="5:11" ht="25.5">
      <c r="E259" s="67" t="s">
        <v>1314</v>
      </c>
      <c r="F259" s="67"/>
      <c r="G259" s="58" t="s">
        <v>213</v>
      </c>
      <c r="H259" s="58" t="s">
        <v>99</v>
      </c>
      <c r="I259" s="67"/>
      <c r="J259" s="221" t="s">
        <v>1313</v>
      </c>
      <c r="K259" s="58" t="s">
        <v>59</v>
      </c>
    </row>
    <row r="260" spans="5:11">
      <c r="G260" s="57" t="s">
        <v>1315</v>
      </c>
      <c r="H260" s="57" t="s">
        <v>16</v>
      </c>
      <c r="I260" t="s">
        <v>275</v>
      </c>
      <c r="J260" t="s">
        <v>1316</v>
      </c>
      <c r="K260" s="57" t="s">
        <v>124</v>
      </c>
    </row>
    <row r="261" spans="5:11" ht="15.75" thickBot="1">
      <c r="G261" s="57" t="s">
        <v>541</v>
      </c>
      <c r="H261" s="57" t="s">
        <v>16</v>
      </c>
      <c r="I261" t="s">
        <v>308</v>
      </c>
      <c r="J261" t="s">
        <v>1317</v>
      </c>
      <c r="K261" s="57" t="s">
        <v>124</v>
      </c>
    </row>
    <row r="262" spans="5:11" ht="51.75" thickBot="1">
      <c r="G262" s="57" t="s">
        <v>1318</v>
      </c>
      <c r="H262" s="57" t="s">
        <v>16</v>
      </c>
      <c r="I262" t="s">
        <v>898</v>
      </c>
      <c r="J262" s="168" t="s">
        <v>1319</v>
      </c>
      <c r="K262" s="57" t="s">
        <v>124</v>
      </c>
    </row>
    <row r="263" spans="5:11" ht="25.5">
      <c r="G263" s="57" t="s">
        <v>1320</v>
      </c>
      <c r="H263" s="57" t="s">
        <v>962</v>
      </c>
      <c r="I263" t="s">
        <v>133</v>
      </c>
      <c r="J263" s="168" t="s">
        <v>1321</v>
      </c>
      <c r="K263" s="57" t="s">
        <v>124</v>
      </c>
    </row>
    <row r="264" spans="5:11" ht="15.75" thickBot="1">
      <c r="G264" s="57" t="s">
        <v>1322</v>
      </c>
      <c r="H264" s="57" t="s">
        <v>962</v>
      </c>
      <c r="I264" t="s">
        <v>130</v>
      </c>
      <c r="J264" t="s">
        <v>1323</v>
      </c>
      <c r="K264" s="57" t="s">
        <v>124</v>
      </c>
    </row>
    <row r="265" spans="5:11" ht="26.25" thickBot="1">
      <c r="E265" s="67" t="s">
        <v>1329</v>
      </c>
      <c r="F265" s="67"/>
      <c r="G265" s="58" t="s">
        <v>512</v>
      </c>
      <c r="H265" s="58" t="s">
        <v>1326</v>
      </c>
      <c r="I265" s="67"/>
      <c r="J265" s="250" t="s">
        <v>1328</v>
      </c>
      <c r="K265" s="58" t="s">
        <v>124</v>
      </c>
    </row>
    <row r="266" spans="5:11" ht="38.25">
      <c r="E266" s="67" t="s">
        <v>1330</v>
      </c>
      <c r="F266" s="67"/>
      <c r="G266" s="58" t="s">
        <v>928</v>
      </c>
      <c r="H266" s="58" t="s">
        <v>1325</v>
      </c>
      <c r="I266" s="67"/>
      <c r="J266" s="250" t="s">
        <v>1324</v>
      </c>
      <c r="K266" s="58" t="s">
        <v>124</v>
      </c>
    </row>
    <row r="267" spans="5:11">
      <c r="G267" s="57" t="s">
        <v>117</v>
      </c>
      <c r="H267" s="57" t="s">
        <v>16</v>
      </c>
      <c r="I267" t="s">
        <v>27</v>
      </c>
      <c r="J267" t="s">
        <v>1331</v>
      </c>
      <c r="K267" s="57" t="s">
        <v>59</v>
      </c>
    </row>
    <row r="268" spans="5:11">
      <c r="G268" s="57" t="s">
        <v>118</v>
      </c>
      <c r="H268" s="57" t="s">
        <v>16</v>
      </c>
      <c r="I268" t="s">
        <v>27</v>
      </c>
      <c r="J268" t="s">
        <v>1332</v>
      </c>
      <c r="K268" s="57" t="s">
        <v>59</v>
      </c>
    </row>
    <row r="269" spans="5:11">
      <c r="G269" s="57" t="s">
        <v>60</v>
      </c>
      <c r="H269" s="57" t="s">
        <v>16</v>
      </c>
      <c r="I269" t="s">
        <v>27</v>
      </c>
      <c r="J269" t="s">
        <v>1333</v>
      </c>
      <c r="K269" s="57" t="s">
        <v>59</v>
      </c>
    </row>
    <row r="270" spans="5:11" ht="15.75" thickBot="1">
      <c r="G270" s="57" t="s">
        <v>1334</v>
      </c>
      <c r="H270" s="57" t="s">
        <v>16</v>
      </c>
      <c r="I270" t="s">
        <v>27</v>
      </c>
      <c r="J270" t="s">
        <v>1333</v>
      </c>
      <c r="K270" s="57" t="s">
        <v>59</v>
      </c>
    </row>
    <row r="271" spans="5:11" ht="51.75" thickBot="1">
      <c r="G271" s="57" t="s">
        <v>1337</v>
      </c>
      <c r="H271" s="57" t="s">
        <v>16</v>
      </c>
      <c r="I271" t="s">
        <v>1338</v>
      </c>
      <c r="J271" s="168" t="s">
        <v>1339</v>
      </c>
      <c r="K271" s="57" t="s">
        <v>59</v>
      </c>
    </row>
    <row r="272" spans="5:11" ht="51">
      <c r="G272" s="57" t="s">
        <v>1340</v>
      </c>
      <c r="H272" s="57" t="s">
        <v>1260</v>
      </c>
      <c r="I272" t="s">
        <v>1341</v>
      </c>
      <c r="J272" s="168" t="s">
        <v>1342</v>
      </c>
      <c r="K272" s="57" t="s">
        <v>245</v>
      </c>
    </row>
    <row r="273" spans="7:11">
      <c r="G273" s="57" t="s">
        <v>1343</v>
      </c>
      <c r="H273" s="57" t="s">
        <v>455</v>
      </c>
      <c r="I273" t="s">
        <v>130</v>
      </c>
      <c r="J273" t="s">
        <v>86</v>
      </c>
      <c r="K273" s="57" t="s">
        <v>59</v>
      </c>
    </row>
    <row r="274" spans="7:11">
      <c r="G274" s="57" t="s">
        <v>370</v>
      </c>
      <c r="H274" s="57" t="s">
        <v>455</v>
      </c>
      <c r="I274" t="s">
        <v>421</v>
      </c>
      <c r="J274" t="s">
        <v>1344</v>
      </c>
      <c r="K274" s="57" t="s">
        <v>59</v>
      </c>
    </row>
  </sheetData>
  <mergeCells count="12">
    <mergeCell ref="F101:F140"/>
    <mergeCell ref="F90:F100"/>
    <mergeCell ref="F6:F14"/>
    <mergeCell ref="F15:F24"/>
    <mergeCell ref="F25:F57"/>
    <mergeCell ref="F58:F68"/>
    <mergeCell ref="F69:F80"/>
    <mergeCell ref="F240:F243"/>
    <mergeCell ref="F194:F221"/>
    <mergeCell ref="F222:F236"/>
    <mergeCell ref="F169:F191"/>
    <mergeCell ref="F141:F167"/>
  </mergeCells>
  <hyperlinks>
    <hyperlink ref="J7" r:id="rId1" display="javascript:void 0;" xr:uid="{F2B8B53D-A670-4DEF-B4D0-FA3897B99F68}"/>
  </hyperlinks>
  <pageMargins left="0.7" right="0.7" top="0.75" bottom="0.75" header="0.3" footer="0.3"/>
  <pageSetup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9EA3-7353-4797-BDF3-74E65D257DAE}">
  <dimension ref="C5:P60"/>
  <sheetViews>
    <sheetView topLeftCell="A31" zoomScale="84" zoomScaleNormal="84" workbookViewId="0">
      <selection activeCell="R53" sqref="R53"/>
    </sheetView>
  </sheetViews>
  <sheetFormatPr defaultRowHeight="15"/>
  <cols>
    <col min="6" max="6" width="11.28515625" bestFit="1" customWidth="1"/>
    <col min="7" max="7" width="26.42578125" customWidth="1"/>
    <col min="8" max="8" width="16.28515625" customWidth="1"/>
    <col min="9" max="9" width="20" bestFit="1" customWidth="1"/>
    <col min="10" max="10" width="9.28515625" customWidth="1"/>
    <col min="13" max="13" width="11.7109375" customWidth="1"/>
    <col min="16" max="16" width="11.140625" bestFit="1" customWidth="1"/>
  </cols>
  <sheetData>
    <row r="5" spans="4:16" ht="15.75" thickBot="1">
      <c r="G5" s="472"/>
      <c r="H5" s="472"/>
      <c r="J5" s="472"/>
    </row>
    <row r="6" spans="4:16">
      <c r="F6" s="482" t="s">
        <v>4057</v>
      </c>
      <c r="G6" s="483" t="s">
        <v>4055</v>
      </c>
      <c r="H6" s="484" t="s">
        <v>4020</v>
      </c>
      <c r="I6" s="484" t="s">
        <v>4021</v>
      </c>
      <c r="J6" s="484" t="s">
        <v>778</v>
      </c>
      <c r="K6" s="468"/>
      <c r="L6" s="468"/>
      <c r="M6" s="468"/>
      <c r="N6" s="468"/>
      <c r="O6" s="468"/>
      <c r="P6" s="13"/>
    </row>
    <row r="7" spans="4:16">
      <c r="F7" s="470"/>
      <c r="G7" s="480" t="s">
        <v>4019</v>
      </c>
      <c r="H7" s="480" t="s">
        <v>4031</v>
      </c>
      <c r="I7" s="480" t="s">
        <v>4032</v>
      </c>
      <c r="J7" s="480" t="s">
        <v>4033</v>
      </c>
      <c r="K7" s="480" t="s">
        <v>4023</v>
      </c>
      <c r="L7" s="480" t="s">
        <v>4029</v>
      </c>
      <c r="M7" s="480" t="s">
        <v>4030</v>
      </c>
      <c r="N7" s="480" t="s">
        <v>4035</v>
      </c>
      <c r="O7" s="480" t="s">
        <v>4036</v>
      </c>
      <c r="P7" s="485" t="s">
        <v>4037</v>
      </c>
    </row>
    <row r="8" spans="4:16" ht="15.75" thickBot="1">
      <c r="F8" s="243" t="s">
        <v>4056</v>
      </c>
      <c r="G8" s="486" t="s">
        <v>4034</v>
      </c>
      <c r="H8" s="487">
        <v>15</v>
      </c>
      <c r="I8" s="487">
        <v>25</v>
      </c>
      <c r="J8" s="487">
        <v>30</v>
      </c>
      <c r="K8" s="487">
        <v>70</v>
      </c>
      <c r="L8" s="486">
        <v>15</v>
      </c>
      <c r="M8" s="486">
        <v>5</v>
      </c>
      <c r="N8" s="486">
        <v>10</v>
      </c>
      <c r="O8" s="487">
        <f>SUM(L8:N8)</f>
        <v>30</v>
      </c>
      <c r="P8" s="488">
        <f>SUM(K8,O8)</f>
        <v>100</v>
      </c>
    </row>
    <row r="9" spans="4:16">
      <c r="F9" s="170">
        <v>1</v>
      </c>
      <c r="G9" s="474" t="s">
        <v>4022</v>
      </c>
      <c r="H9" s="474">
        <v>4</v>
      </c>
      <c r="I9" s="474">
        <v>0</v>
      </c>
      <c r="J9" s="474">
        <v>0</v>
      </c>
      <c r="K9" s="475">
        <f>SUM(H9:J9)</f>
        <v>4</v>
      </c>
      <c r="L9" s="4"/>
      <c r="M9" s="4"/>
      <c r="N9" s="4"/>
      <c r="O9" s="475">
        <f t="shared" ref="O9:O31" si="0">SUM(L9:N9)</f>
        <v>0</v>
      </c>
      <c r="P9" s="489">
        <f t="shared" ref="P9:P31" si="1">SUM(K9,O9)</f>
        <v>4</v>
      </c>
    </row>
    <row r="10" spans="4:16">
      <c r="F10" s="170">
        <v>2</v>
      </c>
      <c r="G10" s="466" t="s">
        <v>4024</v>
      </c>
      <c r="H10" s="466">
        <v>2</v>
      </c>
      <c r="I10" s="466">
        <v>0</v>
      </c>
      <c r="J10" s="466">
        <v>0</v>
      </c>
      <c r="K10" s="467">
        <f t="shared" ref="K10:K31" si="2">SUM(H10:J10)</f>
        <v>2</v>
      </c>
      <c r="L10" s="464"/>
      <c r="M10" s="464"/>
      <c r="N10" s="464"/>
      <c r="O10" s="467">
        <f t="shared" si="0"/>
        <v>0</v>
      </c>
      <c r="P10" s="476">
        <f t="shared" si="1"/>
        <v>2</v>
      </c>
    </row>
    <row r="11" spans="4:16">
      <c r="D11" s="473"/>
      <c r="F11" s="170">
        <v>3</v>
      </c>
      <c r="G11" s="466" t="s">
        <v>4025</v>
      </c>
      <c r="H11" s="466">
        <v>7</v>
      </c>
      <c r="I11" s="466">
        <v>0</v>
      </c>
      <c r="J11" s="466">
        <v>3</v>
      </c>
      <c r="K11" s="467">
        <f t="shared" si="2"/>
        <v>10</v>
      </c>
      <c r="L11" s="464"/>
      <c r="M11" s="464"/>
      <c r="N11" s="464"/>
      <c r="O11" s="467">
        <f t="shared" si="0"/>
        <v>0</v>
      </c>
      <c r="P11" s="476">
        <f t="shared" si="1"/>
        <v>10</v>
      </c>
    </row>
    <row r="12" spans="4:16">
      <c r="F12" s="170">
        <v>4</v>
      </c>
      <c r="G12" s="466" t="s">
        <v>4026</v>
      </c>
      <c r="H12" s="466">
        <v>4</v>
      </c>
      <c r="I12" s="466">
        <v>0</v>
      </c>
      <c r="J12" s="466">
        <v>0</v>
      </c>
      <c r="K12" s="467">
        <f t="shared" si="2"/>
        <v>4</v>
      </c>
      <c r="L12" s="464"/>
      <c r="M12" s="464"/>
      <c r="N12" s="464"/>
      <c r="O12" s="467">
        <f t="shared" si="0"/>
        <v>0</v>
      </c>
      <c r="P12" s="476">
        <f t="shared" si="1"/>
        <v>4</v>
      </c>
    </row>
    <row r="13" spans="4:16">
      <c r="F13" s="170">
        <v>5</v>
      </c>
      <c r="G13" s="466" t="s">
        <v>4027</v>
      </c>
      <c r="H13" s="466">
        <v>0</v>
      </c>
      <c r="I13" s="466">
        <v>0</v>
      </c>
      <c r="J13" s="466">
        <v>0</v>
      </c>
      <c r="K13" s="467">
        <f t="shared" si="2"/>
        <v>0</v>
      </c>
      <c r="L13" s="464"/>
      <c r="M13" s="464"/>
      <c r="N13" s="464"/>
      <c r="O13" s="467">
        <f t="shared" si="0"/>
        <v>0</v>
      </c>
      <c r="P13" s="476">
        <f t="shared" si="1"/>
        <v>0</v>
      </c>
    </row>
    <row r="14" spans="4:16">
      <c r="F14" s="170">
        <v>6</v>
      </c>
      <c r="G14" s="466" t="s">
        <v>4028</v>
      </c>
      <c r="H14" s="466">
        <v>0</v>
      </c>
      <c r="I14" s="466">
        <v>0</v>
      </c>
      <c r="J14" s="466">
        <v>0</v>
      </c>
      <c r="K14" s="467">
        <f t="shared" si="2"/>
        <v>0</v>
      </c>
      <c r="L14" s="464"/>
      <c r="M14" s="464"/>
      <c r="N14" s="464"/>
      <c r="O14" s="467">
        <f t="shared" si="0"/>
        <v>0</v>
      </c>
      <c r="P14" s="476">
        <f t="shared" si="1"/>
        <v>0</v>
      </c>
    </row>
    <row r="15" spans="4:16">
      <c r="F15" s="170">
        <v>7</v>
      </c>
      <c r="G15" s="466" t="s">
        <v>4038</v>
      </c>
      <c r="H15" s="466">
        <v>0</v>
      </c>
      <c r="I15" s="466">
        <v>0</v>
      </c>
      <c r="J15" s="466">
        <v>0</v>
      </c>
      <c r="K15" s="467">
        <f t="shared" si="2"/>
        <v>0</v>
      </c>
      <c r="L15" s="464"/>
      <c r="M15" s="464"/>
      <c r="N15" s="464"/>
      <c r="O15" s="467">
        <f t="shared" si="0"/>
        <v>0</v>
      </c>
      <c r="P15" s="476">
        <f t="shared" si="1"/>
        <v>0</v>
      </c>
    </row>
    <row r="16" spans="4:16">
      <c r="F16" s="170">
        <v>8</v>
      </c>
      <c r="G16" s="466" t="s">
        <v>4039</v>
      </c>
      <c r="H16" s="466">
        <v>8</v>
      </c>
      <c r="I16" s="466">
        <v>5</v>
      </c>
      <c r="J16" s="466">
        <v>4</v>
      </c>
      <c r="K16" s="467">
        <f t="shared" si="2"/>
        <v>17</v>
      </c>
      <c r="L16" s="464"/>
      <c r="M16" s="464"/>
      <c r="N16" s="464"/>
      <c r="O16" s="467">
        <f t="shared" si="0"/>
        <v>0</v>
      </c>
      <c r="P16" s="476">
        <f t="shared" si="1"/>
        <v>17</v>
      </c>
    </row>
    <row r="17" spans="6:16">
      <c r="F17" s="170">
        <v>9</v>
      </c>
      <c r="G17" s="466" t="s">
        <v>4040</v>
      </c>
      <c r="H17" s="466">
        <v>12</v>
      </c>
      <c r="I17" s="466">
        <v>19</v>
      </c>
      <c r="J17" s="466">
        <v>8</v>
      </c>
      <c r="K17" s="467">
        <f t="shared" si="2"/>
        <v>39</v>
      </c>
      <c r="L17" s="464"/>
      <c r="M17" s="464"/>
      <c r="N17" s="464"/>
      <c r="O17" s="467">
        <f t="shared" si="0"/>
        <v>0</v>
      </c>
      <c r="P17" s="476">
        <f t="shared" si="1"/>
        <v>39</v>
      </c>
    </row>
    <row r="18" spans="6:16">
      <c r="F18" s="170">
        <v>10</v>
      </c>
      <c r="G18" s="466" t="s">
        <v>4041</v>
      </c>
      <c r="H18" s="466">
        <v>8</v>
      </c>
      <c r="I18" s="466">
        <v>19</v>
      </c>
      <c r="J18" s="466">
        <v>25</v>
      </c>
      <c r="K18" s="467">
        <f t="shared" si="2"/>
        <v>52</v>
      </c>
      <c r="L18" s="464"/>
      <c r="M18" s="464"/>
      <c r="N18" s="464"/>
      <c r="O18" s="467">
        <f t="shared" si="0"/>
        <v>0</v>
      </c>
      <c r="P18" s="476">
        <f t="shared" si="1"/>
        <v>52</v>
      </c>
    </row>
    <row r="19" spans="6:16">
      <c r="F19" s="170">
        <v>11</v>
      </c>
      <c r="G19" s="466" t="s">
        <v>4042</v>
      </c>
      <c r="H19" s="466">
        <v>0</v>
      </c>
      <c r="I19" s="466">
        <v>0</v>
      </c>
      <c r="J19" s="466">
        <v>0</v>
      </c>
      <c r="K19" s="467">
        <f t="shared" si="2"/>
        <v>0</v>
      </c>
      <c r="L19" s="464"/>
      <c r="M19" s="464"/>
      <c r="N19" s="464"/>
      <c r="O19" s="467">
        <f t="shared" si="0"/>
        <v>0</v>
      </c>
      <c r="P19" s="476">
        <f t="shared" si="1"/>
        <v>0</v>
      </c>
    </row>
    <row r="20" spans="6:16">
      <c r="F20" s="170">
        <v>12</v>
      </c>
      <c r="G20" s="466" t="s">
        <v>4043</v>
      </c>
      <c r="H20" s="466">
        <v>2</v>
      </c>
      <c r="I20" s="466">
        <v>5</v>
      </c>
      <c r="J20" s="466">
        <v>0</v>
      </c>
      <c r="K20" s="467">
        <f t="shared" si="2"/>
        <v>7</v>
      </c>
      <c r="L20" s="464"/>
      <c r="M20" s="464"/>
      <c r="N20" s="464"/>
      <c r="O20" s="467">
        <f t="shared" si="0"/>
        <v>0</v>
      </c>
      <c r="P20" s="476">
        <f t="shared" si="1"/>
        <v>7</v>
      </c>
    </row>
    <row r="21" spans="6:16">
      <c r="F21" s="170">
        <v>13</v>
      </c>
      <c r="G21" s="466" t="s">
        <v>4044</v>
      </c>
      <c r="H21" s="466">
        <v>4</v>
      </c>
      <c r="I21" s="466">
        <v>11</v>
      </c>
      <c r="J21" s="466">
        <v>8</v>
      </c>
      <c r="K21" s="467">
        <f t="shared" si="2"/>
        <v>23</v>
      </c>
      <c r="L21" s="464"/>
      <c r="M21" s="464"/>
      <c r="N21" s="464"/>
      <c r="O21" s="467">
        <f t="shared" si="0"/>
        <v>0</v>
      </c>
      <c r="P21" s="476">
        <f t="shared" si="1"/>
        <v>23</v>
      </c>
    </row>
    <row r="22" spans="6:16">
      <c r="F22" s="170">
        <v>14</v>
      </c>
      <c r="G22" s="466" t="s">
        <v>4045</v>
      </c>
      <c r="H22" s="466">
        <v>4</v>
      </c>
      <c r="I22" s="466">
        <v>7</v>
      </c>
      <c r="J22" s="466">
        <v>0</v>
      </c>
      <c r="K22" s="467">
        <f t="shared" si="2"/>
        <v>11</v>
      </c>
      <c r="L22" s="464"/>
      <c r="M22" s="464"/>
      <c r="N22" s="464"/>
      <c r="O22" s="467">
        <f t="shared" si="0"/>
        <v>0</v>
      </c>
      <c r="P22" s="476">
        <f t="shared" si="1"/>
        <v>11</v>
      </c>
    </row>
    <row r="23" spans="6:16">
      <c r="F23" s="170">
        <v>15</v>
      </c>
      <c r="G23" s="466" t="s">
        <v>4046</v>
      </c>
      <c r="H23" s="466">
        <v>0</v>
      </c>
      <c r="I23" s="466">
        <v>13</v>
      </c>
      <c r="J23" s="466">
        <v>0</v>
      </c>
      <c r="K23" s="467">
        <f t="shared" si="2"/>
        <v>13</v>
      </c>
      <c r="L23" s="464"/>
      <c r="M23" s="464"/>
      <c r="N23" s="464"/>
      <c r="O23" s="467">
        <f t="shared" si="0"/>
        <v>0</v>
      </c>
      <c r="P23" s="476">
        <f t="shared" si="1"/>
        <v>13</v>
      </c>
    </row>
    <row r="24" spans="6:16">
      <c r="F24" s="170">
        <v>16</v>
      </c>
      <c r="G24" s="466" t="s">
        <v>4047</v>
      </c>
      <c r="H24" s="466">
        <v>2</v>
      </c>
      <c r="I24" s="466">
        <v>0</v>
      </c>
      <c r="J24" s="466">
        <v>0</v>
      </c>
      <c r="K24" s="467">
        <f t="shared" si="2"/>
        <v>2</v>
      </c>
      <c r="L24" s="464"/>
      <c r="M24" s="464"/>
      <c r="N24" s="464"/>
      <c r="O24" s="467">
        <f t="shared" si="0"/>
        <v>0</v>
      </c>
      <c r="P24" s="476">
        <f t="shared" si="1"/>
        <v>2</v>
      </c>
    </row>
    <row r="25" spans="6:16">
      <c r="F25" s="170">
        <v>17</v>
      </c>
      <c r="G25" s="466" t="s">
        <v>4048</v>
      </c>
      <c r="H25" s="466">
        <v>5</v>
      </c>
      <c r="I25" s="466">
        <v>0</v>
      </c>
      <c r="J25" s="466">
        <v>0</v>
      </c>
      <c r="K25" s="467">
        <f t="shared" si="2"/>
        <v>5</v>
      </c>
      <c r="L25" s="464"/>
      <c r="M25" s="464"/>
      <c r="N25" s="464"/>
      <c r="O25" s="467">
        <f t="shared" si="0"/>
        <v>0</v>
      </c>
      <c r="P25" s="476">
        <f t="shared" si="1"/>
        <v>5</v>
      </c>
    </row>
    <row r="26" spans="6:16">
      <c r="F26" s="170">
        <v>18</v>
      </c>
      <c r="G26" s="466" t="s">
        <v>4049</v>
      </c>
      <c r="H26" s="466">
        <v>4</v>
      </c>
      <c r="I26" s="466">
        <v>3</v>
      </c>
      <c r="J26" s="466">
        <v>1</v>
      </c>
      <c r="K26" s="467">
        <f t="shared" si="2"/>
        <v>8</v>
      </c>
      <c r="L26" s="464"/>
      <c r="M26" s="464"/>
      <c r="N26" s="464"/>
      <c r="O26" s="467">
        <f t="shared" si="0"/>
        <v>0</v>
      </c>
      <c r="P26" s="476">
        <f t="shared" si="1"/>
        <v>8</v>
      </c>
    </row>
    <row r="27" spans="6:16">
      <c r="F27" s="170">
        <v>19</v>
      </c>
      <c r="G27" s="466" t="s">
        <v>4050</v>
      </c>
      <c r="H27" s="466">
        <v>0</v>
      </c>
      <c r="I27" s="466">
        <v>0</v>
      </c>
      <c r="J27" s="466">
        <v>0</v>
      </c>
      <c r="K27" s="467">
        <f t="shared" si="2"/>
        <v>0</v>
      </c>
      <c r="L27" s="464"/>
      <c r="M27" s="464"/>
      <c r="N27" s="464"/>
      <c r="O27" s="467">
        <f t="shared" si="0"/>
        <v>0</v>
      </c>
      <c r="P27" s="476">
        <f t="shared" si="1"/>
        <v>0</v>
      </c>
    </row>
    <row r="28" spans="6:16">
      <c r="F28" s="170">
        <v>20</v>
      </c>
      <c r="G28" s="466" t="s">
        <v>4051</v>
      </c>
      <c r="H28" s="466">
        <v>8</v>
      </c>
      <c r="I28" s="466">
        <v>11</v>
      </c>
      <c r="J28" s="466">
        <v>1</v>
      </c>
      <c r="K28" s="467">
        <f t="shared" si="2"/>
        <v>20</v>
      </c>
      <c r="L28" s="464"/>
      <c r="M28" s="464"/>
      <c r="N28" s="464"/>
      <c r="O28" s="467">
        <f t="shared" si="0"/>
        <v>0</v>
      </c>
      <c r="P28" s="476">
        <f t="shared" si="1"/>
        <v>20</v>
      </c>
    </row>
    <row r="29" spans="6:16">
      <c r="F29" s="170">
        <v>21</v>
      </c>
      <c r="G29" s="466" t="s">
        <v>4052</v>
      </c>
      <c r="H29" s="466">
        <v>3</v>
      </c>
      <c r="I29" s="466">
        <v>4</v>
      </c>
      <c r="J29" s="466">
        <v>0</v>
      </c>
      <c r="K29" s="467">
        <f t="shared" si="2"/>
        <v>7</v>
      </c>
      <c r="L29" s="464"/>
      <c r="M29" s="464"/>
      <c r="N29" s="464"/>
      <c r="O29" s="467">
        <f t="shared" si="0"/>
        <v>0</v>
      </c>
      <c r="P29" s="476">
        <f t="shared" si="1"/>
        <v>7</v>
      </c>
    </row>
    <row r="30" spans="6:16">
      <c r="F30" s="170">
        <v>22</v>
      </c>
      <c r="G30" s="466" t="s">
        <v>4053</v>
      </c>
      <c r="H30" s="466">
        <v>3</v>
      </c>
      <c r="I30" s="466">
        <v>0</v>
      </c>
      <c r="J30" s="466">
        <v>0</v>
      </c>
      <c r="K30" s="467">
        <f t="shared" si="2"/>
        <v>3</v>
      </c>
      <c r="L30" s="464"/>
      <c r="M30" s="464"/>
      <c r="N30" s="464"/>
      <c r="O30" s="467">
        <f t="shared" si="0"/>
        <v>0</v>
      </c>
      <c r="P30" s="476">
        <f t="shared" si="1"/>
        <v>3</v>
      </c>
    </row>
    <row r="31" spans="6:16" ht="15.75" thickBot="1">
      <c r="F31" s="243">
        <v>23</v>
      </c>
      <c r="G31" s="477" t="s">
        <v>4054</v>
      </c>
      <c r="H31" s="477">
        <v>0</v>
      </c>
      <c r="I31" s="477">
        <v>0</v>
      </c>
      <c r="J31" s="477">
        <v>0</v>
      </c>
      <c r="K31" s="478">
        <f t="shared" si="2"/>
        <v>0</v>
      </c>
      <c r="L31" s="465"/>
      <c r="M31" s="465"/>
      <c r="N31" s="465"/>
      <c r="O31" s="478">
        <f t="shared" si="0"/>
        <v>0</v>
      </c>
      <c r="P31" s="479">
        <f t="shared" si="1"/>
        <v>0</v>
      </c>
    </row>
    <row r="32" spans="6:16">
      <c r="F32" s="482" t="s">
        <v>4057</v>
      </c>
      <c r="G32" s="483" t="s">
        <v>4058</v>
      </c>
      <c r="H32" s="484" t="s">
        <v>4020</v>
      </c>
      <c r="I32" s="484" t="s">
        <v>4021</v>
      </c>
      <c r="J32" s="484" t="s">
        <v>778</v>
      </c>
      <c r="K32" s="468"/>
      <c r="L32" s="468"/>
      <c r="M32" s="468"/>
      <c r="N32" s="468"/>
      <c r="O32" s="468"/>
      <c r="P32" s="13"/>
    </row>
    <row r="33" spans="6:16">
      <c r="F33" s="470"/>
      <c r="G33" s="480" t="s">
        <v>4019</v>
      </c>
      <c r="H33" s="480" t="s">
        <v>4031</v>
      </c>
      <c r="I33" s="480" t="s">
        <v>4032</v>
      </c>
      <c r="J33" s="480" t="s">
        <v>4033</v>
      </c>
      <c r="K33" s="480" t="s">
        <v>4023</v>
      </c>
      <c r="L33" s="480" t="s">
        <v>4029</v>
      </c>
      <c r="M33" s="480" t="s">
        <v>4030</v>
      </c>
      <c r="N33" s="480" t="s">
        <v>4035</v>
      </c>
      <c r="O33" s="480" t="s">
        <v>4036</v>
      </c>
      <c r="P33" s="485" t="s">
        <v>4037</v>
      </c>
    </row>
    <row r="34" spans="6:16" ht="15.75" thickBot="1">
      <c r="F34" s="243" t="s">
        <v>4056</v>
      </c>
      <c r="G34" s="486" t="s">
        <v>4034</v>
      </c>
      <c r="H34" s="487">
        <v>15</v>
      </c>
      <c r="I34" s="487">
        <v>25</v>
      </c>
      <c r="J34" s="487">
        <v>30</v>
      </c>
      <c r="K34" s="487">
        <v>70</v>
      </c>
      <c r="L34" s="486">
        <v>15</v>
      </c>
      <c r="M34" s="486">
        <v>5</v>
      </c>
      <c r="N34" s="486">
        <v>10</v>
      </c>
      <c r="O34" s="487">
        <f>SUM(L34:N34)</f>
        <v>30</v>
      </c>
      <c r="P34" s="488">
        <f>SUM(K34,O34)</f>
        <v>100</v>
      </c>
    </row>
    <row r="35" spans="6:16">
      <c r="F35" s="495">
        <v>1</v>
      </c>
      <c r="G35" s="496" t="s">
        <v>4059</v>
      </c>
      <c r="H35" s="496">
        <v>11</v>
      </c>
      <c r="I35" s="496">
        <v>15</v>
      </c>
      <c r="J35" s="496">
        <v>22</v>
      </c>
      <c r="K35" s="496">
        <f>SUM(H35:J35)</f>
        <v>48</v>
      </c>
      <c r="L35" s="496"/>
      <c r="M35" s="496"/>
      <c r="N35" s="496"/>
      <c r="O35" s="496">
        <f>SUM(L35:N35)</f>
        <v>0</v>
      </c>
      <c r="P35" s="497">
        <f>SUM(K35,O35)</f>
        <v>48</v>
      </c>
    </row>
    <row r="36" spans="6:16">
      <c r="F36" s="492">
        <v>2</v>
      </c>
      <c r="G36" s="471" t="s">
        <v>4060</v>
      </c>
      <c r="H36" s="471">
        <v>8</v>
      </c>
      <c r="I36" s="471">
        <v>22</v>
      </c>
      <c r="J36" s="471">
        <v>28</v>
      </c>
      <c r="K36" s="474">
        <f t="shared" ref="K36:K47" si="3">SUM(H36:J36)</f>
        <v>58</v>
      </c>
      <c r="L36" s="471"/>
      <c r="M36" s="471"/>
      <c r="N36" s="471"/>
      <c r="O36" s="474">
        <f t="shared" ref="O36:O47" si="4">SUM(L36:N36)</f>
        <v>0</v>
      </c>
      <c r="P36" s="491">
        <f t="shared" ref="P36:P47" si="5">SUM(K36,O36)</f>
        <v>58</v>
      </c>
    </row>
    <row r="37" spans="6:16">
      <c r="F37" s="490">
        <v>3</v>
      </c>
      <c r="G37" s="471" t="s">
        <v>4061</v>
      </c>
      <c r="H37" s="471">
        <v>11</v>
      </c>
      <c r="I37" s="471">
        <v>23</v>
      </c>
      <c r="J37" s="471">
        <v>28</v>
      </c>
      <c r="K37" s="474">
        <f t="shared" si="3"/>
        <v>62</v>
      </c>
      <c r="L37" s="471"/>
      <c r="M37" s="471"/>
      <c r="N37" s="471"/>
      <c r="O37" s="474">
        <f t="shared" si="4"/>
        <v>0</v>
      </c>
      <c r="P37" s="491">
        <f t="shared" si="5"/>
        <v>62</v>
      </c>
    </row>
    <row r="38" spans="6:16">
      <c r="F38" s="492">
        <v>4</v>
      </c>
      <c r="G38" s="471" t="s">
        <v>4062</v>
      </c>
      <c r="H38" s="471">
        <v>5</v>
      </c>
      <c r="I38" s="471">
        <v>13</v>
      </c>
      <c r="J38" s="471">
        <v>15</v>
      </c>
      <c r="K38" s="474">
        <f t="shared" si="3"/>
        <v>33</v>
      </c>
      <c r="L38" s="471"/>
      <c r="M38" s="471"/>
      <c r="N38" s="471"/>
      <c r="O38" s="474">
        <f t="shared" si="4"/>
        <v>0</v>
      </c>
      <c r="P38" s="491">
        <f t="shared" si="5"/>
        <v>33</v>
      </c>
    </row>
    <row r="39" spans="6:16">
      <c r="F39" s="490">
        <v>5</v>
      </c>
      <c r="G39" s="471" t="s">
        <v>4063</v>
      </c>
      <c r="H39" s="471">
        <v>13</v>
      </c>
      <c r="I39" s="471">
        <v>13</v>
      </c>
      <c r="J39" s="471">
        <v>27</v>
      </c>
      <c r="K39" s="474">
        <f t="shared" si="3"/>
        <v>53</v>
      </c>
      <c r="L39" s="471"/>
      <c r="M39" s="471"/>
      <c r="N39" s="471"/>
      <c r="O39" s="474">
        <f t="shared" si="4"/>
        <v>0</v>
      </c>
      <c r="P39" s="491">
        <f t="shared" si="5"/>
        <v>53</v>
      </c>
    </row>
    <row r="40" spans="6:16">
      <c r="F40" s="492">
        <v>6</v>
      </c>
      <c r="G40" s="471" t="s">
        <v>4064</v>
      </c>
      <c r="H40" s="471">
        <v>5</v>
      </c>
      <c r="I40" s="471">
        <v>12</v>
      </c>
      <c r="J40" s="471">
        <v>10</v>
      </c>
      <c r="K40" s="474">
        <f t="shared" si="3"/>
        <v>27</v>
      </c>
      <c r="L40" s="471"/>
      <c r="M40" s="471"/>
      <c r="N40" s="471"/>
      <c r="O40" s="474">
        <f t="shared" si="4"/>
        <v>0</v>
      </c>
      <c r="P40" s="491">
        <f t="shared" si="5"/>
        <v>27</v>
      </c>
    </row>
    <row r="41" spans="6:16">
      <c r="F41" s="490">
        <v>7</v>
      </c>
      <c r="G41" s="471" t="s">
        <v>4065</v>
      </c>
      <c r="H41" s="471">
        <v>10</v>
      </c>
      <c r="I41" s="471">
        <v>22</v>
      </c>
      <c r="J41" s="471">
        <v>28</v>
      </c>
      <c r="K41" s="474">
        <f t="shared" si="3"/>
        <v>60</v>
      </c>
      <c r="L41" s="471"/>
      <c r="M41" s="471"/>
      <c r="N41" s="471"/>
      <c r="O41" s="474">
        <f t="shared" si="4"/>
        <v>0</v>
      </c>
      <c r="P41" s="491">
        <f t="shared" si="5"/>
        <v>60</v>
      </c>
    </row>
    <row r="42" spans="6:16">
      <c r="F42" s="492">
        <v>8</v>
      </c>
      <c r="G42" s="471" t="s">
        <v>4066</v>
      </c>
      <c r="H42" s="471">
        <v>5</v>
      </c>
      <c r="I42" s="471">
        <v>12</v>
      </c>
      <c r="J42" s="471">
        <v>18</v>
      </c>
      <c r="K42" s="474">
        <f t="shared" si="3"/>
        <v>35</v>
      </c>
      <c r="L42" s="471"/>
      <c r="M42" s="471"/>
      <c r="N42" s="471"/>
      <c r="O42" s="474">
        <f t="shared" si="4"/>
        <v>0</v>
      </c>
      <c r="P42" s="491">
        <f t="shared" si="5"/>
        <v>35</v>
      </c>
    </row>
    <row r="43" spans="6:16">
      <c r="F43" s="490">
        <v>9</v>
      </c>
      <c r="G43" s="471" t="s">
        <v>4067</v>
      </c>
      <c r="H43" s="471">
        <v>4</v>
      </c>
      <c r="I43" s="471">
        <v>9</v>
      </c>
      <c r="J43" s="471">
        <v>0</v>
      </c>
      <c r="K43" s="474">
        <f t="shared" si="3"/>
        <v>13</v>
      </c>
      <c r="L43" s="471"/>
      <c r="M43" s="471"/>
      <c r="N43" s="471"/>
      <c r="O43" s="474">
        <f t="shared" si="4"/>
        <v>0</v>
      </c>
      <c r="P43" s="491">
        <f t="shared" si="5"/>
        <v>13</v>
      </c>
    </row>
    <row r="44" spans="6:16">
      <c r="F44" s="492">
        <v>10</v>
      </c>
      <c r="G44" s="471" t="s">
        <v>4068</v>
      </c>
      <c r="H44" s="471">
        <v>0</v>
      </c>
      <c r="I44" s="471">
        <v>14</v>
      </c>
      <c r="J44" s="471">
        <v>15</v>
      </c>
      <c r="K44" s="474">
        <f t="shared" si="3"/>
        <v>29</v>
      </c>
      <c r="L44" s="471"/>
      <c r="M44" s="471"/>
      <c r="N44" s="471"/>
      <c r="O44" s="474">
        <f t="shared" si="4"/>
        <v>0</v>
      </c>
      <c r="P44" s="491">
        <f t="shared" si="5"/>
        <v>29</v>
      </c>
    </row>
    <row r="45" spans="6:16">
      <c r="F45" s="490">
        <v>11</v>
      </c>
      <c r="G45" s="471" t="s">
        <v>4069</v>
      </c>
      <c r="H45" s="471">
        <v>10</v>
      </c>
      <c r="I45" s="471">
        <v>0</v>
      </c>
      <c r="J45" s="471">
        <v>19</v>
      </c>
      <c r="K45" s="474">
        <f t="shared" si="3"/>
        <v>29</v>
      </c>
      <c r="L45" s="471"/>
      <c r="M45" s="471"/>
      <c r="N45" s="471"/>
      <c r="O45" s="474">
        <f t="shared" si="4"/>
        <v>0</v>
      </c>
      <c r="P45" s="491">
        <f t="shared" si="5"/>
        <v>29</v>
      </c>
    </row>
    <row r="46" spans="6:16">
      <c r="F46" s="492">
        <v>12</v>
      </c>
      <c r="G46" s="471" t="s">
        <v>4070</v>
      </c>
      <c r="H46" s="471">
        <v>11</v>
      </c>
      <c r="I46" s="471">
        <v>12</v>
      </c>
      <c r="J46" s="471">
        <v>28</v>
      </c>
      <c r="K46" s="474">
        <f t="shared" si="3"/>
        <v>51</v>
      </c>
      <c r="L46" s="471"/>
      <c r="M46" s="471"/>
      <c r="N46" s="471"/>
      <c r="O46" s="474">
        <f t="shared" si="4"/>
        <v>0</v>
      </c>
      <c r="P46" s="491">
        <f t="shared" si="5"/>
        <v>51</v>
      </c>
    </row>
    <row r="47" spans="6:16" ht="15.75" thickBot="1">
      <c r="F47" s="498">
        <v>13</v>
      </c>
      <c r="G47" s="477" t="s">
        <v>4071</v>
      </c>
      <c r="H47" s="477">
        <v>5</v>
      </c>
      <c r="I47" s="477">
        <v>15</v>
      </c>
      <c r="J47" s="477">
        <v>0</v>
      </c>
      <c r="K47" s="493">
        <f t="shared" si="3"/>
        <v>20</v>
      </c>
      <c r="L47" s="477"/>
      <c r="M47" s="477"/>
      <c r="N47" s="477"/>
      <c r="O47" s="493">
        <f t="shared" si="4"/>
        <v>0</v>
      </c>
      <c r="P47" s="494">
        <f t="shared" si="5"/>
        <v>20</v>
      </c>
    </row>
    <row r="48" spans="6:16">
      <c r="F48" s="482" t="s">
        <v>4057</v>
      </c>
      <c r="G48" s="483" t="s">
        <v>4072</v>
      </c>
      <c r="H48" s="484" t="s">
        <v>4020</v>
      </c>
      <c r="I48" s="484" t="s">
        <v>4021</v>
      </c>
      <c r="J48" s="484" t="s">
        <v>778</v>
      </c>
      <c r="K48" s="503"/>
      <c r="L48" s="503"/>
      <c r="M48" s="503"/>
      <c r="N48" s="503"/>
      <c r="O48" s="503"/>
      <c r="P48" s="13"/>
    </row>
    <row r="49" spans="3:16">
      <c r="F49" s="502"/>
      <c r="G49" s="480" t="s">
        <v>4019</v>
      </c>
      <c r="H49" s="480" t="s">
        <v>4031</v>
      </c>
      <c r="I49" s="480" t="s">
        <v>4032</v>
      </c>
      <c r="J49" s="480" t="s">
        <v>4033</v>
      </c>
      <c r="K49" s="480" t="s">
        <v>4023</v>
      </c>
      <c r="L49" s="480" t="s">
        <v>4029</v>
      </c>
      <c r="M49" s="480" t="s">
        <v>4030</v>
      </c>
      <c r="N49" s="480" t="s">
        <v>4035</v>
      </c>
      <c r="O49" s="480" t="s">
        <v>4036</v>
      </c>
      <c r="P49" s="485" t="s">
        <v>4037</v>
      </c>
    </row>
    <row r="50" spans="3:16">
      <c r="F50" s="170" t="s">
        <v>4056</v>
      </c>
      <c r="G50" s="499" t="s">
        <v>4034</v>
      </c>
      <c r="H50" s="500">
        <v>15</v>
      </c>
      <c r="I50" s="500">
        <v>25</v>
      </c>
      <c r="J50" s="500">
        <v>30</v>
      </c>
      <c r="K50" s="500">
        <v>70</v>
      </c>
      <c r="L50" s="499">
        <v>15</v>
      </c>
      <c r="M50" s="499">
        <v>5</v>
      </c>
      <c r="N50" s="499">
        <v>10</v>
      </c>
      <c r="O50" s="500">
        <f>SUM(L50:N50)</f>
        <v>30</v>
      </c>
      <c r="P50" s="501">
        <f>SUM(K50,O50)</f>
        <v>100</v>
      </c>
    </row>
    <row r="51" spans="3:16">
      <c r="F51" s="492">
        <v>1</v>
      </c>
      <c r="G51" s="504" t="s">
        <v>4073</v>
      </c>
      <c r="H51" s="504">
        <v>2</v>
      </c>
      <c r="I51" s="504">
        <v>0</v>
      </c>
      <c r="J51" s="504">
        <v>0</v>
      </c>
      <c r="K51" s="504">
        <f>SUM(H51:J51)</f>
        <v>2</v>
      </c>
      <c r="L51" s="504"/>
      <c r="M51" s="504"/>
      <c r="N51" s="504"/>
      <c r="O51" s="504">
        <f>SUM(L51:N51)</f>
        <v>0</v>
      </c>
      <c r="P51" s="505">
        <f>SUM(K51,O51)</f>
        <v>2</v>
      </c>
    </row>
    <row r="52" spans="3:16">
      <c r="F52" s="492">
        <v>2</v>
      </c>
      <c r="G52" s="504" t="s">
        <v>4076</v>
      </c>
      <c r="H52" s="504">
        <v>5</v>
      </c>
      <c r="I52" s="504">
        <v>8</v>
      </c>
      <c r="J52" s="504">
        <v>18</v>
      </c>
      <c r="K52" s="504">
        <f t="shared" ref="K52:K60" si="6">SUM(H52:J52)</f>
        <v>31</v>
      </c>
      <c r="L52" s="504"/>
      <c r="M52" s="504"/>
      <c r="N52" s="504"/>
      <c r="O52" s="504">
        <f t="shared" ref="O52:O60" si="7">SUM(L52:N52)</f>
        <v>0</v>
      </c>
      <c r="P52" s="505">
        <f t="shared" ref="P52:P60" si="8">SUM(K52,O52)</f>
        <v>31</v>
      </c>
    </row>
    <row r="53" spans="3:16">
      <c r="C53" t="s">
        <v>4079</v>
      </c>
      <c r="F53" s="492">
        <v>3</v>
      </c>
      <c r="G53" s="504" t="s">
        <v>4077</v>
      </c>
      <c r="H53" s="504">
        <v>8</v>
      </c>
      <c r="I53" s="504">
        <v>18</v>
      </c>
      <c r="J53" s="504">
        <v>7</v>
      </c>
      <c r="K53" s="504">
        <f t="shared" si="6"/>
        <v>33</v>
      </c>
      <c r="L53" s="504"/>
      <c r="M53" s="504"/>
      <c r="N53" s="504"/>
      <c r="O53" s="504">
        <f t="shared" si="7"/>
        <v>0</v>
      </c>
      <c r="P53" s="505">
        <f t="shared" si="8"/>
        <v>33</v>
      </c>
    </row>
    <row r="54" spans="3:16">
      <c r="C54" t="s">
        <v>4080</v>
      </c>
      <c r="F54" s="492">
        <v>4</v>
      </c>
      <c r="G54" s="504" t="s">
        <v>4078</v>
      </c>
      <c r="H54" s="504">
        <v>8</v>
      </c>
      <c r="I54" s="504">
        <v>21</v>
      </c>
      <c r="J54" s="504">
        <v>5</v>
      </c>
      <c r="K54" s="504">
        <f t="shared" si="6"/>
        <v>34</v>
      </c>
      <c r="L54" s="504"/>
      <c r="M54" s="504"/>
      <c r="N54" s="504"/>
      <c r="O54" s="504">
        <f t="shared" si="7"/>
        <v>0</v>
      </c>
      <c r="P54" s="505">
        <f t="shared" si="8"/>
        <v>34</v>
      </c>
    </row>
    <row r="55" spans="3:16">
      <c r="F55" s="492">
        <v>5</v>
      </c>
      <c r="G55" s="504" t="s">
        <v>4081</v>
      </c>
      <c r="H55" s="504">
        <v>10</v>
      </c>
      <c r="I55" s="504">
        <v>16</v>
      </c>
      <c r="J55" s="504">
        <v>0</v>
      </c>
      <c r="K55" s="504">
        <f t="shared" si="6"/>
        <v>26</v>
      </c>
      <c r="L55" s="504"/>
      <c r="M55" s="504"/>
      <c r="N55" s="504"/>
      <c r="O55" s="504">
        <f t="shared" si="7"/>
        <v>0</v>
      </c>
      <c r="P55" s="505">
        <f t="shared" si="8"/>
        <v>26</v>
      </c>
    </row>
    <row r="56" spans="3:16">
      <c r="F56" s="492">
        <v>6</v>
      </c>
      <c r="G56" s="504" t="s">
        <v>4082</v>
      </c>
      <c r="H56" s="504">
        <v>11</v>
      </c>
      <c r="I56" s="504">
        <v>0</v>
      </c>
      <c r="J56" s="504">
        <v>0</v>
      </c>
      <c r="K56" s="504">
        <f t="shared" si="6"/>
        <v>11</v>
      </c>
      <c r="L56" s="504"/>
      <c r="M56" s="504"/>
      <c r="N56" s="504"/>
      <c r="O56" s="504">
        <f t="shared" si="7"/>
        <v>0</v>
      </c>
      <c r="P56" s="505">
        <f t="shared" si="8"/>
        <v>11</v>
      </c>
    </row>
    <row r="57" spans="3:16">
      <c r="F57" s="492">
        <v>7</v>
      </c>
      <c r="G57" s="504" t="s">
        <v>4083</v>
      </c>
      <c r="H57" s="504">
        <v>4</v>
      </c>
      <c r="I57" s="504">
        <v>0</v>
      </c>
      <c r="J57" s="504">
        <v>5</v>
      </c>
      <c r="K57" s="504">
        <f t="shared" si="6"/>
        <v>9</v>
      </c>
      <c r="L57" s="504"/>
      <c r="M57" s="504"/>
      <c r="N57" s="504"/>
      <c r="O57" s="504">
        <f t="shared" si="7"/>
        <v>0</v>
      </c>
      <c r="P57" s="505">
        <f t="shared" si="8"/>
        <v>9</v>
      </c>
    </row>
    <row r="58" spans="3:16">
      <c r="F58" s="492">
        <v>8</v>
      </c>
      <c r="G58" s="504" t="s">
        <v>4084</v>
      </c>
      <c r="H58" s="504">
        <v>3</v>
      </c>
      <c r="I58" s="504">
        <v>0</v>
      </c>
      <c r="J58" s="504">
        <v>0</v>
      </c>
      <c r="K58" s="504">
        <f t="shared" si="6"/>
        <v>3</v>
      </c>
      <c r="L58" s="504"/>
      <c r="M58" s="504"/>
      <c r="N58" s="504"/>
      <c r="O58" s="504">
        <f t="shared" si="7"/>
        <v>0</v>
      </c>
      <c r="P58" s="505">
        <f t="shared" si="8"/>
        <v>3</v>
      </c>
    </row>
    <row r="59" spans="3:16" ht="15.75" thickBot="1">
      <c r="F59" s="506">
        <v>9</v>
      </c>
      <c r="G59" s="477" t="s">
        <v>4085</v>
      </c>
      <c r="H59" s="477">
        <v>11</v>
      </c>
      <c r="I59" s="477">
        <v>15</v>
      </c>
      <c r="J59" s="477">
        <v>4</v>
      </c>
      <c r="K59" s="477">
        <f t="shared" si="6"/>
        <v>30</v>
      </c>
      <c r="L59" s="477"/>
      <c r="M59" s="477"/>
      <c r="N59" s="477"/>
      <c r="O59" s="477">
        <f t="shared" si="7"/>
        <v>0</v>
      </c>
      <c r="P59" s="507">
        <f t="shared" si="8"/>
        <v>30</v>
      </c>
    </row>
    <row r="60" spans="3:16">
      <c r="F60" s="474"/>
      <c r="G60" s="474"/>
      <c r="H60" s="474"/>
      <c r="I60" s="474"/>
      <c r="J60" s="474"/>
      <c r="K60" s="474">
        <f t="shared" si="6"/>
        <v>0</v>
      </c>
      <c r="L60" s="474"/>
      <c r="M60" s="474"/>
      <c r="N60" s="474"/>
      <c r="O60" s="474">
        <f t="shared" si="7"/>
        <v>0</v>
      </c>
      <c r="P60" s="474">
        <f t="shared" si="8"/>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A93BC-44BA-440C-8A4F-41E3CA6EB42C}">
  <dimension ref="D5:K13"/>
  <sheetViews>
    <sheetView workbookViewId="0">
      <selection activeCell="I18" sqref="I18"/>
    </sheetView>
  </sheetViews>
  <sheetFormatPr defaultRowHeight="15"/>
  <cols>
    <col min="5" max="5" width="26.42578125" bestFit="1" customWidth="1"/>
    <col min="6" max="7" width="11" bestFit="1" customWidth="1"/>
    <col min="9" max="9" width="14.140625" customWidth="1"/>
    <col min="10" max="10" width="20.140625" customWidth="1"/>
    <col min="11" max="11" width="19.140625" customWidth="1"/>
  </cols>
  <sheetData>
    <row r="5" spans="4:11" ht="15" customHeight="1">
      <c r="D5" s="446"/>
      <c r="E5" s="446"/>
      <c r="F5" s="807" t="s">
        <v>2834</v>
      </c>
      <c r="G5" s="807"/>
      <c r="H5" s="807"/>
      <c r="I5" s="446"/>
      <c r="J5" s="446"/>
      <c r="K5" s="446"/>
    </row>
    <row r="6" spans="4:11" ht="41.25" customHeight="1">
      <c r="D6" s="446"/>
      <c r="E6" s="446"/>
      <c r="F6" s="446" t="s">
        <v>3985</v>
      </c>
      <c r="G6" s="446" t="s">
        <v>3986</v>
      </c>
      <c r="H6" s="446" t="s">
        <v>3987</v>
      </c>
      <c r="I6" s="447" t="s">
        <v>3988</v>
      </c>
      <c r="J6" s="447" t="s">
        <v>3989</v>
      </c>
      <c r="K6" s="447" t="s">
        <v>3990</v>
      </c>
    </row>
    <row r="7" spans="4:11">
      <c r="D7" s="446" t="s">
        <v>3973</v>
      </c>
      <c r="E7" s="446" t="s">
        <v>778</v>
      </c>
      <c r="F7" s="446" t="s">
        <v>183</v>
      </c>
      <c r="G7" s="446" t="s">
        <v>183</v>
      </c>
      <c r="H7" s="446" t="s">
        <v>183</v>
      </c>
      <c r="I7" s="446"/>
      <c r="J7" s="446"/>
      <c r="K7" s="446"/>
    </row>
    <row r="8" spans="4:11">
      <c r="D8" s="446" t="s">
        <v>3974</v>
      </c>
      <c r="E8" s="446" t="s">
        <v>3980</v>
      </c>
      <c r="F8" s="446" t="s">
        <v>183</v>
      </c>
      <c r="G8" s="446" t="s">
        <v>183</v>
      </c>
      <c r="H8" s="446" t="s">
        <v>3729</v>
      </c>
      <c r="I8" s="446"/>
      <c r="J8" s="446"/>
      <c r="K8" s="446"/>
    </row>
    <row r="9" spans="4:11">
      <c r="D9" s="446" t="s">
        <v>3975</v>
      </c>
      <c r="E9" s="446" t="s">
        <v>641</v>
      </c>
      <c r="F9" s="446"/>
      <c r="G9" s="446"/>
      <c r="H9" s="446"/>
      <c r="I9" s="446"/>
      <c r="J9" s="446"/>
      <c r="K9" s="446"/>
    </row>
    <row r="10" spans="4:11">
      <c r="D10" s="446" t="s">
        <v>3976</v>
      </c>
      <c r="E10" s="446" t="s">
        <v>3981</v>
      </c>
      <c r="F10" s="446"/>
      <c r="G10" s="446"/>
      <c r="H10" s="446"/>
      <c r="I10" s="446"/>
      <c r="J10" s="446"/>
      <c r="K10" s="446"/>
    </row>
    <row r="11" spans="4:11">
      <c r="D11" s="446" t="s">
        <v>3977</v>
      </c>
      <c r="E11" s="446" t="s">
        <v>3982</v>
      </c>
      <c r="F11" s="446"/>
      <c r="G11" s="446"/>
      <c r="H11" s="446"/>
      <c r="I11" s="446"/>
      <c r="J11" s="446"/>
      <c r="K11" s="446"/>
    </row>
    <row r="12" spans="4:11">
      <c r="D12" s="446" t="s">
        <v>3978</v>
      </c>
      <c r="E12" s="446" t="s">
        <v>3983</v>
      </c>
      <c r="F12" s="446"/>
      <c r="G12" s="446"/>
      <c r="H12" s="446"/>
      <c r="I12" s="446"/>
      <c r="J12" s="446"/>
      <c r="K12" s="446"/>
    </row>
    <row r="13" spans="4:11">
      <c r="D13" s="446" t="s">
        <v>3979</v>
      </c>
      <c r="E13" s="446" t="s">
        <v>3984</v>
      </c>
      <c r="F13" s="446"/>
      <c r="G13" s="446"/>
      <c r="H13" s="446"/>
      <c r="I13" s="446"/>
      <c r="J13" s="446"/>
      <c r="K13" s="446"/>
    </row>
  </sheetData>
  <mergeCells count="1">
    <mergeCell ref="F5:H5"/>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2C417-88C6-4E6E-8918-183401DB56D1}">
  <dimension ref="D3:E8"/>
  <sheetViews>
    <sheetView workbookViewId="0">
      <selection activeCell="G12" sqref="G12"/>
    </sheetView>
  </sheetViews>
  <sheetFormatPr defaultRowHeight="15"/>
  <cols>
    <col min="4" max="4" width="15.5703125" bestFit="1" customWidth="1"/>
    <col min="5" max="5" width="25.7109375" customWidth="1"/>
  </cols>
  <sheetData>
    <row r="3" spans="4:5" ht="15.75" thickBot="1"/>
    <row r="4" spans="4:5" ht="15.75" thickBot="1">
      <c r="D4" t="s">
        <v>2189</v>
      </c>
      <c r="E4" s="286" t="s">
        <v>2190</v>
      </c>
    </row>
    <row r="5" spans="4:5" ht="15.75" thickBot="1">
      <c r="E5" s="287" t="s">
        <v>2191</v>
      </c>
    </row>
    <row r="6" spans="4:5" ht="15.75" thickBot="1">
      <c r="E6" s="287" t="s">
        <v>2192</v>
      </c>
    </row>
    <row r="7" spans="4:5" ht="26.25" thickBot="1">
      <c r="E7" s="287" t="s">
        <v>2193</v>
      </c>
    </row>
    <row r="8" spans="4:5" ht="15.75" thickBot="1">
      <c r="E8" s="287" t="s">
        <v>2194</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3BC3-9575-4380-86B5-9430022F19F0}">
  <dimension ref="E3:L75"/>
  <sheetViews>
    <sheetView topLeftCell="A55" workbookViewId="0">
      <selection activeCell="J72" sqref="J72"/>
    </sheetView>
  </sheetViews>
  <sheetFormatPr defaultRowHeight="15"/>
  <cols>
    <col min="5" max="5" width="10" bestFit="1" customWidth="1"/>
    <col min="6" max="6" width="48.28515625" bestFit="1" customWidth="1"/>
    <col min="7" max="7" width="10.85546875" bestFit="1" customWidth="1"/>
    <col min="12" max="12" width="17.28515625" customWidth="1"/>
  </cols>
  <sheetData>
    <row r="3" spans="5:12">
      <c r="L3" t="s">
        <v>120</v>
      </c>
    </row>
    <row r="4" spans="5:12">
      <c r="J4" t="s">
        <v>2072</v>
      </c>
      <c r="K4" t="s">
        <v>2073</v>
      </c>
      <c r="L4" s="280" t="s">
        <v>2074</v>
      </c>
    </row>
    <row r="5" spans="5:12">
      <c r="E5" s="1" t="s">
        <v>0</v>
      </c>
      <c r="F5" s="1" t="s">
        <v>791</v>
      </c>
      <c r="G5" s="1" t="s">
        <v>2056</v>
      </c>
      <c r="K5" t="s">
        <v>2075</v>
      </c>
    </row>
    <row r="6" spans="5:12">
      <c r="E6" s="2">
        <v>44813</v>
      </c>
      <c r="F6" s="1" t="s">
        <v>2059</v>
      </c>
      <c r="G6" s="1" t="s">
        <v>2058</v>
      </c>
    </row>
    <row r="7" spans="5:12">
      <c r="E7" s="2">
        <v>44818</v>
      </c>
      <c r="F7" s="1" t="s">
        <v>2055</v>
      </c>
      <c r="G7" s="1" t="s">
        <v>2057</v>
      </c>
    </row>
    <row r="8" spans="5:12">
      <c r="E8" s="2">
        <v>44818</v>
      </c>
      <c r="F8" s="1" t="s">
        <v>2059</v>
      </c>
      <c r="G8" s="1" t="s">
        <v>2058</v>
      </c>
    </row>
    <row r="9" spans="5:12">
      <c r="E9" s="2">
        <v>44820</v>
      </c>
      <c r="F9" s="1" t="s">
        <v>2071</v>
      </c>
      <c r="G9" s="1" t="s">
        <v>2057</v>
      </c>
    </row>
    <row r="10" spans="5:12">
      <c r="E10" s="2">
        <v>44820</v>
      </c>
      <c r="F10" s="1" t="s">
        <v>2132</v>
      </c>
      <c r="G10" s="1" t="s">
        <v>2057</v>
      </c>
    </row>
    <row r="11" spans="5:12">
      <c r="E11" s="2">
        <v>44820</v>
      </c>
      <c r="F11" s="1" t="s">
        <v>2131</v>
      </c>
      <c r="G11" s="1" t="s">
        <v>2058</v>
      </c>
    </row>
    <row r="12" spans="5:12">
      <c r="E12" s="2">
        <v>44821</v>
      </c>
      <c r="F12" s="1" t="s">
        <v>2131</v>
      </c>
      <c r="G12" s="1" t="s">
        <v>2057</v>
      </c>
    </row>
    <row r="13" spans="5:12">
      <c r="E13" s="2">
        <v>44821</v>
      </c>
      <c r="F13" s="1" t="s">
        <v>2133</v>
      </c>
      <c r="G13" s="1" t="s">
        <v>2057</v>
      </c>
    </row>
    <row r="14" spans="5:12">
      <c r="E14" s="2">
        <v>44821</v>
      </c>
      <c r="F14" s="1" t="s">
        <v>2155</v>
      </c>
      <c r="G14" s="1" t="s">
        <v>2057</v>
      </c>
    </row>
    <row r="15" spans="5:12">
      <c r="E15" s="2">
        <v>44821</v>
      </c>
      <c r="F15" s="1" t="s">
        <v>2156</v>
      </c>
      <c r="G15" s="1" t="s">
        <v>2057</v>
      </c>
    </row>
    <row r="16" spans="5:12">
      <c r="E16" s="2">
        <v>44824</v>
      </c>
      <c r="F16" s="1" t="s">
        <v>2059</v>
      </c>
      <c r="G16" s="1" t="s">
        <v>2058</v>
      </c>
    </row>
    <row r="17" spans="5:7">
      <c r="E17" s="2">
        <v>44824</v>
      </c>
      <c r="F17" s="1" t="s">
        <v>2171</v>
      </c>
      <c r="G17" s="1" t="s">
        <v>2057</v>
      </c>
    </row>
    <row r="18" spans="5:7">
      <c r="E18" s="2">
        <v>44824</v>
      </c>
      <c r="F18" s="1" t="s">
        <v>2172</v>
      </c>
      <c r="G18" s="1" t="s">
        <v>2057</v>
      </c>
    </row>
    <row r="19" spans="5:7">
      <c r="E19" s="2">
        <v>44824</v>
      </c>
      <c r="F19" s="1" t="s">
        <v>2173</v>
      </c>
      <c r="G19" s="1" t="s">
        <v>2057</v>
      </c>
    </row>
    <row r="20" spans="5:7">
      <c r="E20" s="2">
        <v>44824</v>
      </c>
      <c r="F20" s="1" t="s">
        <v>2216</v>
      </c>
      <c r="G20" s="1" t="s">
        <v>2057</v>
      </c>
    </row>
    <row r="21" spans="5:7">
      <c r="E21" s="2">
        <v>44827</v>
      </c>
      <c r="F21" s="1" t="s">
        <v>2217</v>
      </c>
      <c r="G21" s="1" t="s">
        <v>2057</v>
      </c>
    </row>
    <row r="22" spans="5:7">
      <c r="E22" s="2">
        <v>44827</v>
      </c>
      <c r="F22" s="1" t="s">
        <v>2218</v>
      </c>
      <c r="G22" s="1" t="s">
        <v>2057</v>
      </c>
    </row>
    <row r="23" spans="5:7">
      <c r="E23" s="2">
        <v>44827</v>
      </c>
      <c r="F23" s="1" t="s">
        <v>2220</v>
      </c>
      <c r="G23" s="1" t="s">
        <v>2057</v>
      </c>
    </row>
    <row r="24" spans="5:7">
      <c r="E24" s="2">
        <v>44827</v>
      </c>
      <c r="F24" s="1" t="s">
        <v>2219</v>
      </c>
      <c r="G24" s="1" t="s">
        <v>2057</v>
      </c>
    </row>
    <row r="25" spans="5:7">
      <c r="E25" s="2">
        <v>44828</v>
      </c>
      <c r="F25" s="1" t="s">
        <v>2216</v>
      </c>
      <c r="G25" s="1" t="s">
        <v>2057</v>
      </c>
    </row>
    <row r="26" spans="5:7">
      <c r="E26" s="2">
        <v>44828</v>
      </c>
      <c r="F26" s="1" t="s">
        <v>2217</v>
      </c>
      <c r="G26" s="1" t="s">
        <v>2057</v>
      </c>
    </row>
    <row r="27" spans="5:7">
      <c r="E27" s="2">
        <v>44828</v>
      </c>
      <c r="F27" s="1" t="s">
        <v>2218</v>
      </c>
      <c r="G27" s="1" t="s">
        <v>2057</v>
      </c>
    </row>
    <row r="28" spans="5:7">
      <c r="E28" s="2">
        <v>44828</v>
      </c>
      <c r="F28" s="1" t="s">
        <v>2220</v>
      </c>
      <c r="G28" s="1" t="s">
        <v>2057</v>
      </c>
    </row>
    <row r="29" spans="5:7">
      <c r="E29" s="2">
        <v>44828</v>
      </c>
      <c r="F29" s="1" t="s">
        <v>2219</v>
      </c>
      <c r="G29" s="1" t="s">
        <v>2057</v>
      </c>
    </row>
    <row r="30" spans="5:7">
      <c r="E30" s="808" t="s">
        <v>2416</v>
      </c>
      <c r="F30" s="1" t="s">
        <v>2412</v>
      </c>
      <c r="G30" s="1" t="s">
        <v>2057</v>
      </c>
    </row>
    <row r="31" spans="5:7">
      <c r="E31" s="808"/>
      <c r="F31" s="1" t="s">
        <v>2413</v>
      </c>
      <c r="G31" s="1" t="s">
        <v>2057</v>
      </c>
    </row>
    <row r="32" spans="5:7">
      <c r="E32" s="808"/>
      <c r="F32" s="1" t="s">
        <v>2414</v>
      </c>
      <c r="G32" s="1" t="s">
        <v>2057</v>
      </c>
    </row>
    <row r="33" spans="5:8">
      <c r="E33" s="808"/>
      <c r="F33" s="1" t="s">
        <v>2415</v>
      </c>
      <c r="G33" s="1" t="s">
        <v>2057</v>
      </c>
    </row>
    <row r="34" spans="5:8">
      <c r="E34" s="808"/>
      <c r="F34" s="1" t="s">
        <v>2418</v>
      </c>
      <c r="G34" s="1" t="s">
        <v>2057</v>
      </c>
    </row>
    <row r="35" spans="5:8">
      <c r="E35" s="809" t="s">
        <v>2417</v>
      </c>
      <c r="F35" s="1" t="s">
        <v>2419</v>
      </c>
      <c r="G35" s="1" t="s">
        <v>2057</v>
      </c>
    </row>
    <row r="36" spans="5:8">
      <c r="E36" s="810"/>
      <c r="F36" s="1" t="s">
        <v>2420</v>
      </c>
      <c r="G36" s="1" t="s">
        <v>2057</v>
      </c>
    </row>
    <row r="37" spans="5:8">
      <c r="E37" s="810"/>
      <c r="F37" s="1" t="s">
        <v>2421</v>
      </c>
      <c r="G37" s="1" t="s">
        <v>2057</v>
      </c>
    </row>
    <row r="38" spans="5:8">
      <c r="E38" s="810"/>
      <c r="F38" s="1" t="s">
        <v>2422</v>
      </c>
      <c r="G38" s="1" t="s">
        <v>2057</v>
      </c>
    </row>
    <row r="39" spans="5:8">
      <c r="E39" s="810"/>
      <c r="F39" s="1" t="s">
        <v>2423</v>
      </c>
      <c r="G39" s="1" t="s">
        <v>2057</v>
      </c>
    </row>
    <row r="40" spans="5:8">
      <c r="E40" s="811"/>
      <c r="F40" s="1" t="s">
        <v>2424</v>
      </c>
      <c r="G40" s="1" t="s">
        <v>2057</v>
      </c>
    </row>
    <row r="41" spans="5:8">
      <c r="E41" s="2">
        <v>44845</v>
      </c>
      <c r="F41" s="1" t="s">
        <v>2479</v>
      </c>
      <c r="G41" s="1" t="s">
        <v>2057</v>
      </c>
    </row>
    <row r="42" spans="5:8">
      <c r="E42" s="1"/>
      <c r="F42" s="1" t="s">
        <v>2480</v>
      </c>
      <c r="G42" s="1" t="s">
        <v>2057</v>
      </c>
    </row>
    <row r="43" spans="5:8">
      <c r="E43" s="1"/>
      <c r="F43" s="1" t="s">
        <v>2481</v>
      </c>
      <c r="G43" s="1" t="s">
        <v>2057</v>
      </c>
    </row>
    <row r="44" spans="5:8">
      <c r="E44" s="2">
        <v>44847</v>
      </c>
      <c r="F44" s="1" t="s">
        <v>2527</v>
      </c>
      <c r="G44" s="1" t="s">
        <v>2057</v>
      </c>
      <c r="H44" t="s">
        <v>2567</v>
      </c>
    </row>
    <row r="45" spans="5:8">
      <c r="E45" s="1"/>
      <c r="F45" s="1" t="s">
        <v>2528</v>
      </c>
      <c r="G45" s="1" t="s">
        <v>2057</v>
      </c>
    </row>
    <row r="46" spans="5:8">
      <c r="E46" s="1"/>
      <c r="F46" s="1" t="s">
        <v>2529</v>
      </c>
      <c r="G46" s="1" t="s">
        <v>2057</v>
      </c>
    </row>
    <row r="47" spans="5:8">
      <c r="E47" s="2">
        <v>44851</v>
      </c>
      <c r="F47" s="1" t="s">
        <v>2568</v>
      </c>
      <c r="G47" s="1" t="s">
        <v>2057</v>
      </c>
    </row>
    <row r="48" spans="5:8">
      <c r="E48" s="2">
        <v>44851</v>
      </c>
      <c r="F48" s="1" t="s">
        <v>2587</v>
      </c>
      <c r="G48" s="1" t="s">
        <v>2057</v>
      </c>
    </row>
    <row r="49" spans="5:8">
      <c r="E49" s="1"/>
      <c r="F49" s="1" t="s">
        <v>2588</v>
      </c>
      <c r="G49" s="1" t="s">
        <v>2057</v>
      </c>
    </row>
    <row r="50" spans="5:8">
      <c r="E50" s="2">
        <v>44852</v>
      </c>
      <c r="F50" s="1" t="s">
        <v>2589</v>
      </c>
      <c r="G50" s="1" t="s">
        <v>2057</v>
      </c>
    </row>
    <row r="51" spans="5:8">
      <c r="E51" s="2">
        <v>44852</v>
      </c>
      <c r="F51" s="1" t="s">
        <v>2618</v>
      </c>
      <c r="G51" s="1" t="s">
        <v>2057</v>
      </c>
    </row>
    <row r="52" spans="5:8">
      <c r="E52" s="2">
        <v>44852</v>
      </c>
      <c r="F52" s="1" t="s">
        <v>2619</v>
      </c>
      <c r="G52" s="1" t="s">
        <v>2057</v>
      </c>
    </row>
    <row r="53" spans="5:8">
      <c r="E53" s="2">
        <v>44852</v>
      </c>
      <c r="F53" s="1" t="s">
        <v>2620</v>
      </c>
      <c r="G53" s="1" t="s">
        <v>2057</v>
      </c>
    </row>
    <row r="54" spans="5:8">
      <c r="E54" s="2">
        <v>44852</v>
      </c>
      <c r="F54" s="1" t="s">
        <v>2621</v>
      </c>
      <c r="G54" s="1" t="s">
        <v>2057</v>
      </c>
    </row>
    <row r="55" spans="5:8">
      <c r="E55" s="178">
        <v>44853</v>
      </c>
      <c r="F55" s="1" t="s">
        <v>2625</v>
      </c>
      <c r="G55" s="29" t="s">
        <v>2057</v>
      </c>
      <c r="H55" t="s">
        <v>2631</v>
      </c>
    </row>
    <row r="56" spans="5:8">
      <c r="E56" s="178">
        <v>44853</v>
      </c>
      <c r="F56" s="1" t="s">
        <v>2626</v>
      </c>
      <c r="G56" s="29" t="s">
        <v>2057</v>
      </c>
    </row>
    <row r="57" spans="5:8">
      <c r="E57" s="178">
        <v>44853</v>
      </c>
      <c r="F57" s="1" t="s">
        <v>2627</v>
      </c>
      <c r="G57" s="29" t="s">
        <v>2057</v>
      </c>
    </row>
    <row r="58" spans="5:8">
      <c r="E58" s="178">
        <v>44853</v>
      </c>
      <c r="F58" s="1" t="s">
        <v>2622</v>
      </c>
      <c r="G58" s="29" t="s">
        <v>2057</v>
      </c>
    </row>
    <row r="59" spans="5:8">
      <c r="E59" s="178">
        <v>44853</v>
      </c>
      <c r="F59" s="1" t="s">
        <v>2623</v>
      </c>
      <c r="G59" s="29" t="s">
        <v>2057</v>
      </c>
    </row>
    <row r="60" spans="5:8">
      <c r="E60" s="178">
        <v>44853</v>
      </c>
      <c r="F60" s="1" t="s">
        <v>2624</v>
      </c>
      <c r="G60" s="29" t="s">
        <v>2057</v>
      </c>
    </row>
    <row r="61" spans="5:8">
      <c r="E61" s="178">
        <v>44854</v>
      </c>
      <c r="F61" s="1" t="s">
        <v>2628</v>
      </c>
      <c r="G61" s="29" t="s">
        <v>2057</v>
      </c>
    </row>
    <row r="62" spans="5:8">
      <c r="E62" s="178">
        <v>44854</v>
      </c>
      <c r="F62" s="1" t="s">
        <v>2629</v>
      </c>
      <c r="G62" s="29" t="s">
        <v>2057</v>
      </c>
    </row>
    <row r="63" spans="5:8">
      <c r="E63" s="178">
        <v>44854</v>
      </c>
      <c r="F63" s="1" t="s">
        <v>2630</v>
      </c>
      <c r="G63" s="29" t="s">
        <v>2057</v>
      </c>
    </row>
    <row r="64" spans="5:8">
      <c r="E64" s="178">
        <v>44865</v>
      </c>
      <c r="F64" s="1" t="s">
        <v>2669</v>
      </c>
      <c r="G64" s="29" t="s">
        <v>2057</v>
      </c>
    </row>
    <row r="65" spans="5:7">
      <c r="E65" s="178">
        <v>44865</v>
      </c>
      <c r="F65" s="1" t="s">
        <v>2670</v>
      </c>
      <c r="G65" s="29" t="s">
        <v>2057</v>
      </c>
    </row>
    <row r="66" spans="5:7">
      <c r="E66" s="178">
        <v>44865</v>
      </c>
      <c r="F66" s="1" t="s">
        <v>2671</v>
      </c>
      <c r="G66" s="29" t="s">
        <v>2057</v>
      </c>
    </row>
    <row r="67" spans="5:7">
      <c r="E67" s="178">
        <v>44866</v>
      </c>
      <c r="F67" s="1" t="s">
        <v>2677</v>
      </c>
      <c r="G67" s="29" t="s">
        <v>2057</v>
      </c>
    </row>
    <row r="68" spans="5:7">
      <c r="E68" s="178">
        <v>44866</v>
      </c>
      <c r="F68" s="1" t="s">
        <v>2678</v>
      </c>
      <c r="G68" s="29" t="s">
        <v>2057</v>
      </c>
    </row>
    <row r="69" spans="5:7">
      <c r="E69" s="178">
        <v>44866</v>
      </c>
      <c r="F69" s="1" t="s">
        <v>2679</v>
      </c>
      <c r="G69" s="29" t="s">
        <v>2057</v>
      </c>
    </row>
    <row r="70" spans="5:7">
      <c r="E70" s="178">
        <v>44866</v>
      </c>
      <c r="F70" s="1" t="s">
        <v>2680</v>
      </c>
      <c r="G70" s="29" t="s">
        <v>2057</v>
      </c>
    </row>
    <row r="71" spans="5:7">
      <c r="E71" s="178">
        <v>44866</v>
      </c>
      <c r="F71" s="1" t="s">
        <v>2681</v>
      </c>
      <c r="G71" s="29" t="s">
        <v>2057</v>
      </c>
    </row>
    <row r="72" spans="5:7">
      <c r="E72" s="178">
        <v>44866</v>
      </c>
      <c r="F72" s="1" t="s">
        <v>2679</v>
      </c>
      <c r="G72" s="29" t="s">
        <v>2057</v>
      </c>
    </row>
    <row r="73" spans="5:7">
      <c r="E73" s="178">
        <v>44866</v>
      </c>
      <c r="F73" s="1" t="s">
        <v>2682</v>
      </c>
      <c r="G73" s="29" t="s">
        <v>2057</v>
      </c>
    </row>
    <row r="74" spans="5:7">
      <c r="E74" s="178">
        <v>44866</v>
      </c>
      <c r="F74" s="1" t="s">
        <v>2683</v>
      </c>
      <c r="G74" s="29" t="s">
        <v>185</v>
      </c>
    </row>
    <row r="75" spans="5:7">
      <c r="E75" s="178">
        <v>44866</v>
      </c>
      <c r="F75" s="1" t="s">
        <v>2684</v>
      </c>
      <c r="G75" s="29" t="s">
        <v>2057</v>
      </c>
    </row>
  </sheetData>
  <mergeCells count="2">
    <mergeCell ref="E30:E34"/>
    <mergeCell ref="E35:E40"/>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BA759-0908-4100-8CC0-03CBC51D0A0F}">
  <sheetPr codeName="Sheet1"/>
  <dimension ref="D5:M274"/>
  <sheetViews>
    <sheetView topLeftCell="F1" zoomScale="91" zoomScaleNormal="91" workbookViewId="0">
      <pane ySplit="2130" topLeftCell="A88" activePane="bottomLeft"/>
      <selection activeCell="G6" sqref="G6:M6"/>
      <selection pane="bottomLeft" activeCell="M72" sqref="M72"/>
    </sheetView>
  </sheetViews>
  <sheetFormatPr defaultColWidth="55.42578125" defaultRowHeight="15"/>
  <cols>
    <col min="4" max="4" width="10.7109375" customWidth="1"/>
    <col min="5" max="5" width="30.28515625" customWidth="1"/>
    <col min="6" max="6" width="9.140625" customWidth="1"/>
    <col min="7" max="7" width="21.7109375" bestFit="1" customWidth="1"/>
    <col min="8" max="8" width="25.85546875" customWidth="1"/>
    <col min="9" max="9" width="39.28515625" bestFit="1" customWidth="1"/>
    <col min="10" max="10" width="55.42578125" customWidth="1"/>
    <col min="11" max="12" width="21.28515625" customWidth="1"/>
    <col min="13" max="13" width="15.140625" customWidth="1"/>
  </cols>
  <sheetData>
    <row r="5" spans="4:13">
      <c r="F5" t="s">
        <v>2095</v>
      </c>
    </row>
    <row r="6" spans="4:13" ht="30">
      <c r="D6" t="s">
        <v>0</v>
      </c>
      <c r="E6" s="1" t="s">
        <v>268</v>
      </c>
      <c r="F6" s="1" t="s">
        <v>2078</v>
      </c>
      <c r="G6" s="398" t="s">
        <v>2109</v>
      </c>
      <c r="H6" s="3" t="s">
        <v>2076</v>
      </c>
      <c r="I6" s="3" t="s">
        <v>2108</v>
      </c>
      <c r="J6" s="3" t="s">
        <v>2083</v>
      </c>
      <c r="K6" s="3" t="s">
        <v>2100</v>
      </c>
      <c r="L6" s="262" t="s">
        <v>3757</v>
      </c>
      <c r="M6" s="3" t="s">
        <v>2689</v>
      </c>
    </row>
    <row r="7" spans="4:13">
      <c r="D7" s="178">
        <v>44820</v>
      </c>
      <c r="E7" t="s">
        <v>2085</v>
      </c>
      <c r="F7" s="4" t="s">
        <v>748</v>
      </c>
      <c r="G7" t="s">
        <v>2110</v>
      </c>
      <c r="H7" s="4" t="s">
        <v>2079</v>
      </c>
      <c r="I7" s="4" t="s">
        <v>2108</v>
      </c>
      <c r="J7" s="4" t="s">
        <v>2080</v>
      </c>
      <c r="K7" s="4" t="s">
        <v>2080</v>
      </c>
    </row>
    <row r="8" spans="4:13" ht="135">
      <c r="D8" s="178">
        <v>44820</v>
      </c>
      <c r="E8" t="s">
        <v>2085</v>
      </c>
      <c r="F8" s="1" t="s">
        <v>748</v>
      </c>
      <c r="G8" t="s">
        <v>2110</v>
      </c>
      <c r="H8" s="1" t="s">
        <v>2081</v>
      </c>
      <c r="I8" s="1"/>
      <c r="J8" s="10" t="s">
        <v>2082</v>
      </c>
      <c r="K8" s="10" t="s">
        <v>2084</v>
      </c>
      <c r="L8" s="302"/>
    </row>
    <row r="9" spans="4:13" ht="255">
      <c r="D9" s="178">
        <v>44820</v>
      </c>
      <c r="E9" t="s">
        <v>2085</v>
      </c>
      <c r="F9" s="1" t="s">
        <v>748</v>
      </c>
      <c r="G9" t="s">
        <v>2110</v>
      </c>
      <c r="H9" s="282" t="s">
        <v>2089</v>
      </c>
      <c r="I9" s="51"/>
      <c r="J9" s="52" t="s">
        <v>2087</v>
      </c>
      <c r="K9" s="52" t="s">
        <v>2086</v>
      </c>
      <c r="L9" s="302"/>
    </row>
    <row r="10" spans="4:13" ht="120">
      <c r="D10" s="2">
        <v>44820</v>
      </c>
      <c r="E10" s="1" t="s">
        <v>2085</v>
      </c>
      <c r="F10" s="1" t="s">
        <v>748</v>
      </c>
      <c r="G10" s="1" t="s">
        <v>2110</v>
      </c>
      <c r="H10" s="9" t="s">
        <v>2088</v>
      </c>
      <c r="I10" s="1"/>
      <c r="J10" s="10" t="s">
        <v>2090</v>
      </c>
      <c r="K10" s="1" t="s">
        <v>2091</v>
      </c>
    </row>
    <row r="11" spans="4:13" ht="75">
      <c r="D11" s="2">
        <v>44820</v>
      </c>
      <c r="E11" s="1" t="s">
        <v>2085</v>
      </c>
      <c r="F11" s="1" t="s">
        <v>748</v>
      </c>
      <c r="G11" s="1" t="s">
        <v>2110</v>
      </c>
      <c r="H11" s="1" t="s">
        <v>2092</v>
      </c>
      <c r="I11" s="1"/>
      <c r="J11" s="10" t="s">
        <v>2093</v>
      </c>
      <c r="K11" s="1" t="s">
        <v>2094</v>
      </c>
    </row>
    <row r="12" spans="4:13">
      <c r="D12" s="2"/>
      <c r="E12" s="1"/>
      <c r="F12" s="1"/>
      <c r="G12" s="1"/>
      <c r="H12" s="1" t="s">
        <v>2076</v>
      </c>
      <c r="I12" s="1" t="s">
        <v>2108</v>
      </c>
      <c r="J12" s="1" t="s">
        <v>2083</v>
      </c>
      <c r="K12" s="1" t="s">
        <v>2100</v>
      </c>
    </row>
    <row r="13" spans="4:13" ht="30">
      <c r="D13" s="2">
        <v>44820</v>
      </c>
      <c r="E13" s="1" t="s">
        <v>2077</v>
      </c>
      <c r="F13" s="1" t="s">
        <v>748</v>
      </c>
      <c r="G13" s="1" t="s">
        <v>2110</v>
      </c>
      <c r="H13" s="9" t="s">
        <v>2096</v>
      </c>
      <c r="I13" s="10" t="s">
        <v>2097</v>
      </c>
      <c r="J13" s="10" t="s">
        <v>2098</v>
      </c>
      <c r="K13" s="9" t="s">
        <v>2099</v>
      </c>
      <c r="L13" s="57"/>
    </row>
    <row r="14" spans="4:13" ht="195">
      <c r="D14" s="2">
        <v>44820</v>
      </c>
      <c r="E14" s="1" t="s">
        <v>2077</v>
      </c>
      <c r="F14" s="1" t="s">
        <v>748</v>
      </c>
      <c r="G14" s="1" t="s">
        <v>2110</v>
      </c>
      <c r="H14" s="281" t="s">
        <v>2101</v>
      </c>
      <c r="I14" s="10" t="s">
        <v>2102</v>
      </c>
      <c r="J14" s="10" t="s">
        <v>2103</v>
      </c>
      <c r="K14" s="10" t="s">
        <v>2104</v>
      </c>
      <c r="L14" s="302"/>
    </row>
    <row r="15" spans="4:13" ht="45">
      <c r="D15" s="274">
        <v>44820</v>
      </c>
      <c r="E15" s="51" t="s">
        <v>2077</v>
      </c>
      <c r="F15" s="1" t="s">
        <v>748</v>
      </c>
      <c r="G15" s="51" t="s">
        <v>2110</v>
      </c>
      <c r="H15" s="54" t="s">
        <v>2105</v>
      </c>
      <c r="I15" s="52" t="s">
        <v>2106</v>
      </c>
      <c r="J15" s="52"/>
      <c r="K15" s="52" t="s">
        <v>2107</v>
      </c>
      <c r="L15" s="302"/>
    </row>
    <row r="16" spans="4:13">
      <c r="D16" s="2">
        <v>44820</v>
      </c>
      <c r="E16" s="1" t="s">
        <v>2118</v>
      </c>
      <c r="F16" s="1" t="s">
        <v>748</v>
      </c>
      <c r="G16" s="1" t="s">
        <v>2110</v>
      </c>
      <c r="H16" s="1"/>
      <c r="I16" s="10" t="s">
        <v>2119</v>
      </c>
      <c r="J16" s="1"/>
      <c r="K16" s="1" t="s">
        <v>2121</v>
      </c>
      <c r="L16" s="1"/>
      <c r="M16" s="1"/>
    </row>
    <row r="17" spans="4:13" ht="150">
      <c r="D17" s="2">
        <v>44821</v>
      </c>
      <c r="E17" s="1" t="s">
        <v>2118</v>
      </c>
      <c r="F17" s="1" t="s">
        <v>748</v>
      </c>
      <c r="G17" s="1" t="s">
        <v>2110</v>
      </c>
      <c r="H17" s="1"/>
      <c r="I17" s="10" t="s">
        <v>2120</v>
      </c>
      <c r="J17" s="1"/>
      <c r="K17" s="10" t="s">
        <v>2124</v>
      </c>
      <c r="L17" s="10"/>
      <c r="M17" s="1"/>
    </row>
    <row r="18" spans="4:13" ht="45">
      <c r="D18" s="2">
        <v>44821</v>
      </c>
      <c r="E18" s="1" t="s">
        <v>2118</v>
      </c>
      <c r="F18" s="1" t="s">
        <v>748</v>
      </c>
      <c r="G18" s="1" t="s">
        <v>2110</v>
      </c>
      <c r="H18" s="1"/>
      <c r="I18" s="10" t="s">
        <v>2122</v>
      </c>
      <c r="J18" s="1"/>
      <c r="K18" s="10" t="s">
        <v>2123</v>
      </c>
      <c r="L18" s="10"/>
      <c r="M18" s="1"/>
    </row>
    <row r="19" spans="4:13" ht="409.5">
      <c r="D19" s="2">
        <v>44821</v>
      </c>
      <c r="E19" s="1" t="s">
        <v>2118</v>
      </c>
      <c r="F19" s="1" t="s">
        <v>748</v>
      </c>
      <c r="G19" s="1" t="s">
        <v>2110</v>
      </c>
      <c r="H19" s="1"/>
      <c r="I19" s="10" t="s">
        <v>2125</v>
      </c>
      <c r="J19" s="1"/>
      <c r="K19" s="10" t="s">
        <v>2127</v>
      </c>
      <c r="L19" s="10"/>
      <c r="M19" s="10" t="s">
        <v>2126</v>
      </c>
    </row>
    <row r="20" spans="4:13" ht="45">
      <c r="D20" s="2">
        <v>44821</v>
      </c>
      <c r="E20" s="1" t="s">
        <v>2118</v>
      </c>
      <c r="F20" s="1" t="s">
        <v>748</v>
      </c>
      <c r="G20" s="1" t="s">
        <v>2110</v>
      </c>
      <c r="H20" s="1"/>
      <c r="I20" s="10" t="s">
        <v>2128</v>
      </c>
      <c r="J20" s="1"/>
      <c r="K20" s="10" t="s">
        <v>2129</v>
      </c>
      <c r="L20" s="10"/>
      <c r="M20" s="1"/>
    </row>
    <row r="21" spans="4:13" ht="195">
      <c r="D21" s="178">
        <v>44821</v>
      </c>
      <c r="E21" s="29" t="s">
        <v>2130</v>
      </c>
      <c r="F21" t="s">
        <v>748</v>
      </c>
      <c r="G21" s="29" t="s">
        <v>2110</v>
      </c>
      <c r="I21" s="10" t="s">
        <v>2119</v>
      </c>
      <c r="J21" s="10" t="s">
        <v>2134</v>
      </c>
      <c r="K21" s="10" t="s">
        <v>2138</v>
      </c>
      <c r="L21" s="302"/>
    </row>
    <row r="22" spans="4:13" ht="135">
      <c r="D22" s="178">
        <v>44821</v>
      </c>
      <c r="E22" s="29" t="s">
        <v>2130</v>
      </c>
      <c r="F22" t="s">
        <v>748</v>
      </c>
      <c r="G22" s="29" t="s">
        <v>2110</v>
      </c>
      <c r="I22" s="10" t="s">
        <v>2120</v>
      </c>
      <c r="J22" s="10" t="s">
        <v>2139</v>
      </c>
      <c r="K22" s="10" t="s">
        <v>2140</v>
      </c>
      <c r="L22" s="302"/>
    </row>
    <row r="23" spans="4:13" ht="87">
      <c r="D23" s="178">
        <v>44821</v>
      </c>
      <c r="E23" s="29" t="s">
        <v>2130</v>
      </c>
      <c r="F23" t="s">
        <v>748</v>
      </c>
      <c r="G23" s="29" t="s">
        <v>2110</v>
      </c>
      <c r="I23" s="10" t="s">
        <v>2122</v>
      </c>
      <c r="J23" s="10" t="s">
        <v>2141</v>
      </c>
      <c r="K23" s="10" t="s">
        <v>2142</v>
      </c>
      <c r="L23" s="302"/>
    </row>
    <row r="24" spans="4:13" ht="75">
      <c r="D24" s="178">
        <v>44821</v>
      </c>
      <c r="E24" s="29" t="s">
        <v>2130</v>
      </c>
      <c r="F24" t="s">
        <v>748</v>
      </c>
      <c r="G24" s="29" t="s">
        <v>2110</v>
      </c>
      <c r="I24" s="10" t="s">
        <v>2125</v>
      </c>
      <c r="J24" s="1" t="s">
        <v>2143</v>
      </c>
      <c r="K24" s="10" t="s">
        <v>2144</v>
      </c>
      <c r="L24" s="302"/>
    </row>
    <row r="25" spans="4:13" ht="105">
      <c r="D25" s="178">
        <v>44821</v>
      </c>
      <c r="E25" s="29" t="s">
        <v>2130</v>
      </c>
      <c r="F25" t="s">
        <v>748</v>
      </c>
      <c r="G25" s="29" t="s">
        <v>2110</v>
      </c>
      <c r="I25" s="10" t="s">
        <v>2128</v>
      </c>
      <c r="J25" s="10" t="s">
        <v>2145</v>
      </c>
      <c r="K25" s="10" t="s">
        <v>2146</v>
      </c>
      <c r="L25" s="302"/>
    </row>
    <row r="26" spans="4:13" ht="240.75" thickBot="1">
      <c r="I26" s="10" t="s">
        <v>2148</v>
      </c>
      <c r="J26" s="10" t="s">
        <v>2147</v>
      </c>
      <c r="K26" s="10" t="s">
        <v>2149</v>
      </c>
      <c r="L26" s="302"/>
    </row>
    <row r="27" spans="4:13" ht="15.75" thickBot="1">
      <c r="D27" s="178">
        <v>44821</v>
      </c>
      <c r="E27" t="s">
        <v>2130</v>
      </c>
      <c r="F27" t="s">
        <v>748</v>
      </c>
      <c r="G27" t="s">
        <v>2174</v>
      </c>
      <c r="I27" s="283" t="s">
        <v>2150</v>
      </c>
    </row>
    <row r="28" spans="4:13" ht="116.25" thickBot="1">
      <c r="I28" s="283" t="s">
        <v>2151</v>
      </c>
    </row>
    <row r="29" spans="4:13" ht="129" thickBot="1">
      <c r="I29" s="284" t="s">
        <v>2152</v>
      </c>
    </row>
    <row r="30" spans="4:13" ht="15.75" thickBot="1">
      <c r="I30" s="283" t="s">
        <v>2153</v>
      </c>
    </row>
    <row r="31" spans="4:13" ht="64.5">
      <c r="I31" s="285" t="s">
        <v>2154</v>
      </c>
    </row>
    <row r="32" spans="4:13" ht="135">
      <c r="D32" s="178">
        <v>44824</v>
      </c>
      <c r="E32" t="s">
        <v>2175</v>
      </c>
      <c r="F32" t="s">
        <v>748</v>
      </c>
      <c r="G32" t="s">
        <v>2176</v>
      </c>
      <c r="H32" t="s">
        <v>2177</v>
      </c>
      <c r="I32" s="10" t="s">
        <v>2075</v>
      </c>
      <c r="J32" s="10" t="s">
        <v>2178</v>
      </c>
      <c r="K32" s="10" t="s">
        <v>2179</v>
      </c>
      <c r="L32" s="302"/>
    </row>
    <row r="33" spans="4:13" ht="195">
      <c r="D33" s="178">
        <v>44824</v>
      </c>
      <c r="E33" t="s">
        <v>2175</v>
      </c>
      <c r="F33" t="s">
        <v>748</v>
      </c>
      <c r="G33" t="s">
        <v>2176</v>
      </c>
      <c r="H33" t="s">
        <v>2177</v>
      </c>
      <c r="I33" s="158" t="s">
        <v>2135</v>
      </c>
      <c r="J33" s="10" t="s">
        <v>2180</v>
      </c>
      <c r="K33" s="10" t="s">
        <v>2181</v>
      </c>
      <c r="L33" s="302"/>
    </row>
    <row r="34" spans="4:13" ht="75">
      <c r="D34" s="178">
        <v>44824</v>
      </c>
      <c r="E34" t="s">
        <v>2183</v>
      </c>
      <c r="F34" t="s">
        <v>748</v>
      </c>
      <c r="G34" t="s">
        <v>2176</v>
      </c>
      <c r="H34" t="s">
        <v>2177</v>
      </c>
      <c r="I34" s="325" t="s">
        <v>2075</v>
      </c>
      <c r="J34" s="52" t="s">
        <v>2182</v>
      </c>
      <c r="K34" s="52" t="s">
        <v>2184</v>
      </c>
      <c r="L34" s="302"/>
    </row>
    <row r="35" spans="4:13" ht="135">
      <c r="D35" s="178">
        <v>44851</v>
      </c>
      <c r="E35" t="s">
        <v>2183</v>
      </c>
      <c r="F35" s="1" t="s">
        <v>748</v>
      </c>
      <c r="G35" s="1" t="s">
        <v>2543</v>
      </c>
      <c r="H35" s="1" t="s">
        <v>2544</v>
      </c>
      <c r="I35" s="158" t="s">
        <v>2073</v>
      </c>
      <c r="J35" s="10" t="s">
        <v>2545</v>
      </c>
      <c r="K35" s="10" t="s">
        <v>2548</v>
      </c>
      <c r="L35" s="10"/>
      <c r="M35" s="1" t="s">
        <v>2547</v>
      </c>
    </row>
    <row r="36" spans="4:13" ht="135">
      <c r="D36" s="178">
        <v>44851</v>
      </c>
      <c r="E36" t="s">
        <v>2183</v>
      </c>
      <c r="F36" s="1" t="s">
        <v>748</v>
      </c>
      <c r="G36" s="1" t="s">
        <v>2543</v>
      </c>
      <c r="H36" s="1" t="s">
        <v>2544</v>
      </c>
      <c r="I36" s="158" t="s">
        <v>2075</v>
      </c>
      <c r="J36" s="10" t="s">
        <v>2546</v>
      </c>
      <c r="K36" s="10" t="s">
        <v>2550</v>
      </c>
      <c r="L36" s="10"/>
      <c r="M36" s="1" t="s">
        <v>2547</v>
      </c>
    </row>
    <row r="37" spans="4:13" ht="210">
      <c r="D37" s="178">
        <v>44851</v>
      </c>
      <c r="E37" t="s">
        <v>2183</v>
      </c>
      <c r="F37" s="1" t="s">
        <v>748</v>
      </c>
      <c r="G37" s="1" t="s">
        <v>2543</v>
      </c>
      <c r="H37" s="1" t="s">
        <v>2544</v>
      </c>
      <c r="I37" s="158" t="s">
        <v>2135</v>
      </c>
      <c r="J37" s="10" t="s">
        <v>2549</v>
      </c>
      <c r="K37" s="10" t="s">
        <v>2558</v>
      </c>
      <c r="L37" s="10"/>
      <c r="M37" s="1" t="s">
        <v>2547</v>
      </c>
    </row>
    <row r="38" spans="4:13" ht="120">
      <c r="D38" s="178">
        <v>44851</v>
      </c>
      <c r="E38" t="s">
        <v>2183</v>
      </c>
      <c r="F38" s="1" t="s">
        <v>748</v>
      </c>
      <c r="G38" s="1" t="s">
        <v>2543</v>
      </c>
      <c r="H38" s="1" t="s">
        <v>2544</v>
      </c>
      <c r="I38" s="158" t="s">
        <v>2136</v>
      </c>
      <c r="J38" s="10" t="s">
        <v>2551</v>
      </c>
      <c r="K38" s="10" t="s">
        <v>2559</v>
      </c>
      <c r="L38" s="10"/>
      <c r="M38" s="1" t="s">
        <v>2547</v>
      </c>
    </row>
    <row r="39" spans="4:13" ht="105">
      <c r="D39" s="178">
        <v>44851</v>
      </c>
      <c r="E39" t="s">
        <v>2183</v>
      </c>
      <c r="F39" s="51" t="s">
        <v>748</v>
      </c>
      <c r="G39" s="51" t="s">
        <v>2543</v>
      </c>
      <c r="H39" s="51" t="s">
        <v>2544</v>
      </c>
      <c r="I39" s="325" t="s">
        <v>2137</v>
      </c>
      <c r="J39" s="52" t="s">
        <v>2552</v>
      </c>
      <c r="K39" s="52" t="s">
        <v>2553</v>
      </c>
      <c r="L39" s="52"/>
      <c r="M39" s="51" t="s">
        <v>2547</v>
      </c>
    </row>
    <row r="40" spans="4:13" ht="105">
      <c r="D40" s="178">
        <v>44851</v>
      </c>
      <c r="E40" s="1" t="s">
        <v>2118</v>
      </c>
      <c r="F40" s="1" t="s">
        <v>748</v>
      </c>
      <c r="G40" s="1" t="s">
        <v>2543</v>
      </c>
      <c r="H40" s="1" t="s">
        <v>2544</v>
      </c>
      <c r="I40" s="1" t="s">
        <v>2073</v>
      </c>
      <c r="J40" s="10" t="s">
        <v>2554</v>
      </c>
      <c r="K40" s="10" t="s">
        <v>185</v>
      </c>
      <c r="L40" s="10"/>
      <c r="M40" s="1" t="s">
        <v>2555</v>
      </c>
    </row>
    <row r="41" spans="4:13" ht="105">
      <c r="D41" s="178">
        <v>44851</v>
      </c>
      <c r="E41" s="1" t="s">
        <v>2118</v>
      </c>
      <c r="F41" s="1" t="s">
        <v>748</v>
      </c>
      <c r="G41" s="1" t="s">
        <v>2543</v>
      </c>
      <c r="H41" s="1" t="s">
        <v>2544</v>
      </c>
      <c r="I41" s="1" t="s">
        <v>2075</v>
      </c>
      <c r="J41" s="10" t="s">
        <v>2556</v>
      </c>
      <c r="K41" s="10" t="s">
        <v>2557</v>
      </c>
      <c r="L41" s="10"/>
      <c r="M41" s="1" t="s">
        <v>2547</v>
      </c>
    </row>
    <row r="42" spans="4:13" ht="409.5">
      <c r="D42" s="178">
        <v>44851</v>
      </c>
      <c r="E42" s="1" t="s">
        <v>2118</v>
      </c>
      <c r="F42" s="1" t="s">
        <v>748</v>
      </c>
      <c r="G42" s="1" t="s">
        <v>2543</v>
      </c>
      <c r="H42" s="1" t="s">
        <v>2544</v>
      </c>
      <c r="I42" s="1" t="s">
        <v>2135</v>
      </c>
      <c r="J42" s="10" t="s">
        <v>2560</v>
      </c>
      <c r="K42" s="10" t="s">
        <v>2561</v>
      </c>
      <c r="L42" s="10"/>
      <c r="M42" s="1" t="s">
        <v>2048</v>
      </c>
    </row>
    <row r="43" spans="4:13" ht="120">
      <c r="D43" s="178">
        <v>44851</v>
      </c>
      <c r="E43" s="1" t="s">
        <v>2118</v>
      </c>
      <c r="F43" s="1" t="s">
        <v>748</v>
      </c>
      <c r="G43" s="1" t="s">
        <v>2543</v>
      </c>
      <c r="H43" s="1" t="s">
        <v>2544</v>
      </c>
      <c r="I43" s="1" t="s">
        <v>2136</v>
      </c>
      <c r="J43" s="10" t="s">
        <v>2562</v>
      </c>
      <c r="K43" s="10" t="s">
        <v>2563</v>
      </c>
      <c r="L43" s="10"/>
      <c r="M43" s="1" t="s">
        <v>2547</v>
      </c>
    </row>
    <row r="44" spans="4:13" ht="150">
      <c r="D44" s="178">
        <v>44851</v>
      </c>
      <c r="E44" s="1" t="s">
        <v>2118</v>
      </c>
      <c r="F44" s="1" t="s">
        <v>748</v>
      </c>
      <c r="G44" s="1" t="s">
        <v>2543</v>
      </c>
      <c r="H44" s="1" t="s">
        <v>2544</v>
      </c>
      <c r="I44" s="1" t="s">
        <v>2137</v>
      </c>
      <c r="J44" s="10" t="s">
        <v>2564</v>
      </c>
      <c r="K44" s="10" t="s">
        <v>2565</v>
      </c>
      <c r="L44" s="10"/>
      <c r="M44" s="1" t="s">
        <v>2048</v>
      </c>
    </row>
    <row r="45" spans="4:13" ht="270">
      <c r="D45" s="178">
        <v>44851</v>
      </c>
      <c r="E45" s="1" t="s">
        <v>2118</v>
      </c>
      <c r="F45" s="1" t="s">
        <v>748</v>
      </c>
      <c r="G45" s="4" t="s">
        <v>2569</v>
      </c>
      <c r="H45" s="4" t="s">
        <v>2544</v>
      </c>
      <c r="I45" s="4" t="s">
        <v>2073</v>
      </c>
      <c r="J45" s="324" t="s">
        <v>2570</v>
      </c>
      <c r="K45" s="324" t="s">
        <v>2571</v>
      </c>
      <c r="L45" s="324"/>
      <c r="M45" s="4" t="s">
        <v>2555</v>
      </c>
    </row>
    <row r="46" spans="4:13" ht="240">
      <c r="D46" s="178">
        <v>44851</v>
      </c>
      <c r="E46" s="1" t="s">
        <v>2118</v>
      </c>
      <c r="F46" s="1" t="s">
        <v>748</v>
      </c>
      <c r="G46" s="1" t="s">
        <v>2569</v>
      </c>
      <c r="H46" s="1" t="s">
        <v>2544</v>
      </c>
      <c r="I46" s="1" t="s">
        <v>2075</v>
      </c>
      <c r="J46" s="10" t="s">
        <v>2573</v>
      </c>
      <c r="K46" s="10" t="s">
        <v>185</v>
      </c>
      <c r="L46" s="10"/>
      <c r="M46" s="1" t="s">
        <v>2555</v>
      </c>
    </row>
    <row r="47" spans="4:13" ht="195">
      <c r="D47" s="178">
        <v>44851</v>
      </c>
      <c r="E47" s="1" t="s">
        <v>2118</v>
      </c>
      <c r="F47" s="1" t="s">
        <v>748</v>
      </c>
      <c r="G47" s="4" t="s">
        <v>2569</v>
      </c>
      <c r="H47" s="4" t="s">
        <v>2544</v>
      </c>
      <c r="I47" s="1" t="s">
        <v>2135</v>
      </c>
      <c r="J47" s="10" t="s">
        <v>2572</v>
      </c>
      <c r="K47" s="10" t="s">
        <v>185</v>
      </c>
      <c r="L47" s="10"/>
      <c r="M47" s="1" t="s">
        <v>2555</v>
      </c>
    </row>
    <row r="48" spans="4:13" ht="195">
      <c r="D48" s="178">
        <v>44851</v>
      </c>
      <c r="E48" s="1" t="s">
        <v>2118</v>
      </c>
      <c r="F48" s="1" t="s">
        <v>748</v>
      </c>
      <c r="G48" s="4" t="s">
        <v>2569</v>
      </c>
      <c r="H48" s="4" t="s">
        <v>2544</v>
      </c>
      <c r="I48" s="1" t="s">
        <v>2136</v>
      </c>
      <c r="J48" s="302" t="s">
        <v>2574</v>
      </c>
      <c r="K48" s="10" t="s">
        <v>185</v>
      </c>
      <c r="L48" s="10"/>
      <c r="M48" s="1" t="s">
        <v>2555</v>
      </c>
    </row>
    <row r="49" spans="4:13" ht="165">
      <c r="D49" s="178">
        <v>44851</v>
      </c>
      <c r="E49" s="1" t="s">
        <v>2118</v>
      </c>
      <c r="F49" s="1" t="s">
        <v>748</v>
      </c>
      <c r="G49" s="4" t="s">
        <v>2569</v>
      </c>
      <c r="H49" s="4" t="s">
        <v>2544</v>
      </c>
      <c r="I49" s="1" t="s">
        <v>2137</v>
      </c>
      <c r="J49" s="10" t="s">
        <v>2575</v>
      </c>
      <c r="K49" s="10" t="s">
        <v>185</v>
      </c>
      <c r="L49" s="10"/>
      <c r="M49" s="1" t="s">
        <v>2555</v>
      </c>
    </row>
    <row r="50" spans="4:13" ht="105">
      <c r="D50" s="178">
        <v>44852</v>
      </c>
      <c r="E50" s="1" t="s">
        <v>2130</v>
      </c>
      <c r="F50" s="1" t="s">
        <v>748</v>
      </c>
      <c r="G50" s="1" t="s">
        <v>2569</v>
      </c>
      <c r="H50" s="4" t="s">
        <v>2544</v>
      </c>
      <c r="I50" s="1" t="s">
        <v>2073</v>
      </c>
      <c r="J50" s="1" t="s">
        <v>2578</v>
      </c>
      <c r="K50" s="324" t="s">
        <v>2580</v>
      </c>
      <c r="L50" s="324"/>
      <c r="M50" s="324" t="s">
        <v>2579</v>
      </c>
    </row>
    <row r="51" spans="4:13" ht="345">
      <c r="D51" s="178">
        <v>44852</v>
      </c>
      <c r="E51" s="1" t="s">
        <v>2130</v>
      </c>
      <c r="F51" s="1" t="s">
        <v>748</v>
      </c>
      <c r="G51" s="1" t="s">
        <v>2569</v>
      </c>
      <c r="H51" s="4" t="s">
        <v>2544</v>
      </c>
      <c r="I51" s="1" t="s">
        <v>2075</v>
      </c>
      <c r="J51" s="10" t="s">
        <v>2581</v>
      </c>
      <c r="K51" s="10" t="s">
        <v>2582</v>
      </c>
      <c r="L51" s="10"/>
      <c r="M51" s="326" t="s">
        <v>2583</v>
      </c>
    </row>
    <row r="52" spans="4:13" ht="135">
      <c r="D52" s="178">
        <v>44852</v>
      </c>
      <c r="E52" s="1" t="s">
        <v>2130</v>
      </c>
      <c r="F52" s="1" t="s">
        <v>748</v>
      </c>
      <c r="G52" s="1" t="s">
        <v>2569</v>
      </c>
      <c r="H52" s="4" t="s">
        <v>2544</v>
      </c>
      <c r="I52" s="1" t="s">
        <v>2135</v>
      </c>
      <c r="J52" s="10" t="s">
        <v>2584</v>
      </c>
      <c r="K52" s="10" t="s">
        <v>2585</v>
      </c>
      <c r="L52" s="10"/>
      <c r="M52" s="327" t="s">
        <v>2586</v>
      </c>
    </row>
    <row r="53" spans="4:13">
      <c r="D53" s="178">
        <v>44852</v>
      </c>
      <c r="E53" s="1" t="s">
        <v>2130</v>
      </c>
      <c r="F53" s="1" t="s">
        <v>748</v>
      </c>
      <c r="G53" s="1" t="s">
        <v>2569</v>
      </c>
      <c r="H53" s="4" t="s">
        <v>2544</v>
      </c>
      <c r="I53" s="1" t="s">
        <v>2136</v>
      </c>
      <c r="J53" s="1" t="s">
        <v>2555</v>
      </c>
      <c r="K53" s="1" t="s">
        <v>2555</v>
      </c>
      <c r="L53" s="1"/>
      <c r="M53" s="1" t="s">
        <v>2555</v>
      </c>
    </row>
    <row r="54" spans="4:13">
      <c r="D54" s="178">
        <v>44852</v>
      </c>
      <c r="E54" s="1" t="s">
        <v>2130</v>
      </c>
      <c r="F54" s="1" t="s">
        <v>748</v>
      </c>
      <c r="G54" s="1" t="s">
        <v>2569</v>
      </c>
      <c r="H54" s="1" t="s">
        <v>2544</v>
      </c>
      <c r="I54" s="1" t="s">
        <v>2137</v>
      </c>
      <c r="J54" s="1" t="s">
        <v>2555</v>
      </c>
      <c r="K54" s="1" t="s">
        <v>2555</v>
      </c>
      <c r="L54" s="1"/>
      <c r="M54" s="1" t="s">
        <v>2555</v>
      </c>
    </row>
    <row r="55" spans="4:13" ht="105">
      <c r="D55" s="178">
        <v>44852</v>
      </c>
      <c r="E55" s="1" t="s">
        <v>2118</v>
      </c>
      <c r="F55" s="1" t="s">
        <v>748</v>
      </c>
      <c r="G55" s="1" t="s">
        <v>2590</v>
      </c>
      <c r="H55" s="1" t="s">
        <v>2544</v>
      </c>
      <c r="I55" s="1" t="s">
        <v>2073</v>
      </c>
      <c r="J55" s="10" t="s">
        <v>2591</v>
      </c>
      <c r="K55" s="1" t="s">
        <v>2555</v>
      </c>
      <c r="L55" s="1"/>
      <c r="M55" s="1" t="s">
        <v>2555</v>
      </c>
    </row>
    <row r="56" spans="4:13" ht="120">
      <c r="D56" s="178">
        <v>44852</v>
      </c>
      <c r="E56" s="1" t="s">
        <v>2118</v>
      </c>
      <c r="F56" s="1" t="s">
        <v>748</v>
      </c>
      <c r="G56" s="1" t="s">
        <v>2590</v>
      </c>
      <c r="H56" s="1" t="s">
        <v>2544</v>
      </c>
      <c r="I56" s="1" t="s">
        <v>2075</v>
      </c>
      <c r="J56" s="10" t="s">
        <v>2592</v>
      </c>
      <c r="K56" s="1" t="s">
        <v>2555</v>
      </c>
      <c r="L56" s="1"/>
      <c r="M56" s="1" t="s">
        <v>2555</v>
      </c>
    </row>
    <row r="57" spans="4:13" ht="270">
      <c r="D57" s="178">
        <v>44852</v>
      </c>
      <c r="E57" s="1" t="s">
        <v>2118</v>
      </c>
      <c r="F57" s="1" t="s">
        <v>748</v>
      </c>
      <c r="G57" s="1" t="s">
        <v>2590</v>
      </c>
      <c r="H57" s="1" t="s">
        <v>2544</v>
      </c>
      <c r="I57" s="1" t="s">
        <v>2135</v>
      </c>
      <c r="J57" s="10" t="s">
        <v>2593</v>
      </c>
      <c r="K57" s="1" t="s">
        <v>2555</v>
      </c>
      <c r="L57" s="1"/>
      <c r="M57" s="1" t="s">
        <v>2555</v>
      </c>
    </row>
    <row r="58" spans="4:13" ht="120">
      <c r="D58" s="178">
        <v>44852</v>
      </c>
      <c r="E58" s="1" t="s">
        <v>2118</v>
      </c>
      <c r="F58" s="1" t="s">
        <v>748</v>
      </c>
      <c r="G58" s="1" t="s">
        <v>2590</v>
      </c>
      <c r="H58" s="1" t="s">
        <v>2544</v>
      </c>
      <c r="I58" s="1" t="s">
        <v>2136</v>
      </c>
      <c r="J58" s="10" t="s">
        <v>2594</v>
      </c>
      <c r="K58" s="1" t="s">
        <v>2555</v>
      </c>
      <c r="L58" s="1"/>
      <c r="M58" s="1" t="s">
        <v>2555</v>
      </c>
    </row>
    <row r="59" spans="4:13" ht="135">
      <c r="D59" s="178">
        <v>44852</v>
      </c>
      <c r="E59" s="1" t="s">
        <v>2118</v>
      </c>
      <c r="F59" s="1" t="s">
        <v>748</v>
      </c>
      <c r="G59" s="1" t="s">
        <v>2590</v>
      </c>
      <c r="H59" s="1" t="s">
        <v>2544</v>
      </c>
      <c r="I59" s="1" t="s">
        <v>2137</v>
      </c>
      <c r="J59" s="10" t="s">
        <v>2595</v>
      </c>
      <c r="K59" s="1" t="s">
        <v>2555</v>
      </c>
      <c r="L59" s="1"/>
      <c r="M59" s="1" t="s">
        <v>2555</v>
      </c>
    </row>
    <row r="60" spans="4:13" ht="409.5">
      <c r="D60" s="178">
        <v>44852</v>
      </c>
      <c r="E60" s="1" t="s">
        <v>2596</v>
      </c>
      <c r="F60" s="1" t="s">
        <v>748</v>
      </c>
      <c r="G60" s="1" t="s">
        <v>2590</v>
      </c>
      <c r="H60" s="1" t="s">
        <v>2544</v>
      </c>
      <c r="I60" s="1" t="s">
        <v>2073</v>
      </c>
      <c r="J60" s="10" t="s">
        <v>2597</v>
      </c>
      <c r="K60" s="10" t="s">
        <v>2598</v>
      </c>
      <c r="L60" s="10"/>
      <c r="M60" s="1" t="s">
        <v>2599</v>
      </c>
    </row>
    <row r="61" spans="4:13">
      <c r="D61" s="178">
        <v>44852</v>
      </c>
      <c r="E61" s="1" t="s">
        <v>2596</v>
      </c>
      <c r="F61" s="1" t="s">
        <v>748</v>
      </c>
      <c r="G61" s="1" t="s">
        <v>2590</v>
      </c>
      <c r="H61" s="1" t="s">
        <v>2544</v>
      </c>
      <c r="I61" s="1" t="s">
        <v>2075</v>
      </c>
      <c r="J61" s="1" t="s">
        <v>2600</v>
      </c>
      <c r="K61" s="327" t="s">
        <v>2602</v>
      </c>
      <c r="L61" s="327"/>
      <c r="M61" s="327" t="s">
        <v>2601</v>
      </c>
    </row>
    <row r="62" spans="4:13" ht="90">
      <c r="D62" s="178">
        <v>44852</v>
      </c>
      <c r="E62" s="1" t="s">
        <v>2596</v>
      </c>
      <c r="F62" s="1" t="s">
        <v>748</v>
      </c>
      <c r="G62" s="1" t="s">
        <v>2590</v>
      </c>
      <c r="H62" s="1" t="s">
        <v>2544</v>
      </c>
      <c r="I62" s="1" t="s">
        <v>2135</v>
      </c>
      <c r="J62" s="10" t="s">
        <v>2603</v>
      </c>
      <c r="K62" s="327" t="s">
        <v>2091</v>
      </c>
      <c r="L62" s="327"/>
      <c r="M62" s="327" t="s">
        <v>2604</v>
      </c>
    </row>
    <row r="63" spans="4:13">
      <c r="D63" s="178">
        <v>44852</v>
      </c>
      <c r="E63" s="1" t="s">
        <v>2596</v>
      </c>
      <c r="F63" s="1" t="s">
        <v>748</v>
      </c>
      <c r="G63" s="1" t="s">
        <v>2590</v>
      </c>
      <c r="H63" s="1" t="s">
        <v>2544</v>
      </c>
      <c r="I63" s="1" t="s">
        <v>2136</v>
      </c>
      <c r="J63" s="1" t="s">
        <v>185</v>
      </c>
      <c r="K63" s="1" t="s">
        <v>185</v>
      </c>
      <c r="L63" s="1"/>
      <c r="M63" s="1" t="s">
        <v>185</v>
      </c>
    </row>
    <row r="64" spans="4:13">
      <c r="D64" s="178">
        <v>44852</v>
      </c>
      <c r="E64" s="1" t="s">
        <v>2596</v>
      </c>
      <c r="F64" s="1" t="s">
        <v>748</v>
      </c>
      <c r="G64" s="1" t="s">
        <v>2590</v>
      </c>
      <c r="H64" s="1" t="s">
        <v>2544</v>
      </c>
      <c r="I64" s="1" t="s">
        <v>2137</v>
      </c>
      <c r="J64" s="1" t="s">
        <v>185</v>
      </c>
      <c r="K64" s="1" t="s">
        <v>185</v>
      </c>
      <c r="L64" s="1"/>
      <c r="M64" s="1" t="s">
        <v>185</v>
      </c>
    </row>
    <row r="65" spans="4:13" ht="195">
      <c r="D65" s="178">
        <v>44852</v>
      </c>
      <c r="E65" s="1" t="s">
        <v>2118</v>
      </c>
      <c r="F65" s="1" t="s">
        <v>748</v>
      </c>
      <c r="G65" s="1" t="s">
        <v>2605</v>
      </c>
      <c r="H65" s="1" t="s">
        <v>2606</v>
      </c>
      <c r="I65" s="1" t="s">
        <v>2073</v>
      </c>
      <c r="J65" s="10" t="s">
        <v>2607</v>
      </c>
      <c r="K65" s="1" t="s">
        <v>2555</v>
      </c>
      <c r="L65" s="1"/>
      <c r="M65" s="1" t="s">
        <v>2555</v>
      </c>
    </row>
    <row r="66" spans="4:13" ht="405">
      <c r="D66" s="178">
        <v>44852</v>
      </c>
      <c r="E66" s="1" t="s">
        <v>2118</v>
      </c>
      <c r="F66" s="1" t="s">
        <v>748</v>
      </c>
      <c r="G66" s="1" t="s">
        <v>2605</v>
      </c>
      <c r="H66" s="1" t="s">
        <v>2606</v>
      </c>
      <c r="I66" s="1" t="s">
        <v>2075</v>
      </c>
      <c r="J66" s="10" t="s">
        <v>2608</v>
      </c>
      <c r="K66" s="10" t="s">
        <v>2609</v>
      </c>
      <c r="L66" s="10"/>
      <c r="M66" s="327" t="s">
        <v>2610</v>
      </c>
    </row>
    <row r="67" spans="4:13" ht="135">
      <c r="D67" s="178">
        <v>44852</v>
      </c>
      <c r="E67" s="1" t="s">
        <v>2118</v>
      </c>
      <c r="F67" s="1" t="s">
        <v>748</v>
      </c>
      <c r="G67" s="1" t="s">
        <v>2605</v>
      </c>
      <c r="H67" s="1" t="s">
        <v>2606</v>
      </c>
      <c r="I67" s="1" t="s">
        <v>2135</v>
      </c>
      <c r="J67" s="10" t="s">
        <v>2611</v>
      </c>
      <c r="K67" s="327" t="s">
        <v>2612</v>
      </c>
      <c r="L67" s="327"/>
      <c r="M67" s="327" t="s">
        <v>2613</v>
      </c>
    </row>
    <row r="68" spans="4:13" ht="195">
      <c r="D68" s="178">
        <v>44852</v>
      </c>
      <c r="E68" s="1" t="s">
        <v>2118</v>
      </c>
      <c r="F68" s="1" t="s">
        <v>748</v>
      </c>
      <c r="G68" s="1" t="s">
        <v>2605</v>
      </c>
      <c r="H68" s="1" t="s">
        <v>2606</v>
      </c>
      <c r="I68" s="1" t="s">
        <v>2136</v>
      </c>
      <c r="J68" s="10" t="s">
        <v>2614</v>
      </c>
      <c r="K68" s="326" t="s">
        <v>2615</v>
      </c>
      <c r="L68" s="326"/>
      <c r="M68" s="326" t="s">
        <v>2616</v>
      </c>
    </row>
    <row r="69" spans="4:13">
      <c r="D69" s="178">
        <v>44852</v>
      </c>
      <c r="E69" s="1" t="s">
        <v>2130</v>
      </c>
      <c r="F69" s="1" t="s">
        <v>748</v>
      </c>
      <c r="G69" s="1" t="s">
        <v>2605</v>
      </c>
      <c r="H69" s="1" t="s">
        <v>2606</v>
      </c>
      <c r="I69" s="1" t="s">
        <v>2073</v>
      </c>
      <c r="J69" s="1" t="s">
        <v>2617</v>
      </c>
      <c r="K69" s="327" t="s">
        <v>2617</v>
      </c>
      <c r="L69" s="327"/>
      <c r="M69" s="327" t="s">
        <v>2048</v>
      </c>
    </row>
    <row r="70" spans="4:13">
      <c r="D70" s="178">
        <v>44852</v>
      </c>
      <c r="E70" s="1" t="s">
        <v>2130</v>
      </c>
      <c r="F70" s="1" t="s">
        <v>748</v>
      </c>
      <c r="G70" s="1" t="s">
        <v>2605</v>
      </c>
      <c r="H70" s="1" t="s">
        <v>2606</v>
      </c>
      <c r="I70" s="1" t="s">
        <v>2075</v>
      </c>
      <c r="J70" s="1" t="s">
        <v>2617</v>
      </c>
      <c r="K70" s="327" t="s">
        <v>2617</v>
      </c>
      <c r="L70" s="327"/>
      <c r="M70" s="327" t="s">
        <v>2048</v>
      </c>
    </row>
    <row r="71" spans="4:13">
      <c r="D71" s="178">
        <v>44852</v>
      </c>
      <c r="E71" s="1" t="s">
        <v>2130</v>
      </c>
      <c r="F71" s="1" t="s">
        <v>748</v>
      </c>
      <c r="G71" s="1" t="s">
        <v>2605</v>
      </c>
      <c r="H71" s="1" t="s">
        <v>2606</v>
      </c>
      <c r="I71" s="1" t="s">
        <v>2135</v>
      </c>
      <c r="J71" s="1" t="s">
        <v>2617</v>
      </c>
      <c r="K71" s="327" t="s">
        <v>2617</v>
      </c>
      <c r="L71" s="327"/>
      <c r="M71" s="327" t="s">
        <v>2048</v>
      </c>
    </row>
    <row r="72" spans="4:13" ht="105">
      <c r="D72" s="178">
        <v>44866</v>
      </c>
      <c r="E72" s="1" t="s">
        <v>2685</v>
      </c>
      <c r="F72" s="1" t="s">
        <v>748</v>
      </c>
      <c r="G72" s="1" t="s">
        <v>2686</v>
      </c>
      <c r="H72" s="1" t="s">
        <v>2687</v>
      </c>
      <c r="I72" s="1" t="s">
        <v>2073</v>
      </c>
      <c r="J72" s="10" t="s">
        <v>2688</v>
      </c>
      <c r="K72" s="1" t="s">
        <v>185</v>
      </c>
      <c r="L72" s="1"/>
      <c r="M72" s="10" t="s">
        <v>2690</v>
      </c>
    </row>
    <row r="73" spans="4:13" ht="409.5">
      <c r="D73" s="178">
        <v>44866</v>
      </c>
      <c r="E73" s="1" t="s">
        <v>2685</v>
      </c>
      <c r="F73" s="1" t="s">
        <v>748</v>
      </c>
      <c r="G73" s="1" t="s">
        <v>2686</v>
      </c>
      <c r="H73" s="1" t="s">
        <v>2687</v>
      </c>
      <c r="I73" s="1" t="s">
        <v>2075</v>
      </c>
      <c r="J73" s="10" t="s">
        <v>2691</v>
      </c>
      <c r="K73" s="10" t="s">
        <v>2692</v>
      </c>
      <c r="L73" s="10"/>
      <c r="M73" s="10" t="s">
        <v>2706</v>
      </c>
    </row>
    <row r="74" spans="4:13" ht="270">
      <c r="D74" s="178">
        <v>44866</v>
      </c>
      <c r="E74" s="1" t="s">
        <v>2685</v>
      </c>
      <c r="F74" s="1" t="s">
        <v>748</v>
      </c>
      <c r="G74" s="1" t="s">
        <v>2686</v>
      </c>
      <c r="H74" s="1" t="s">
        <v>2687</v>
      </c>
      <c r="I74" s="1" t="s">
        <v>2135</v>
      </c>
      <c r="J74" s="10" t="s">
        <v>2693</v>
      </c>
      <c r="K74" s="10" t="s">
        <v>2694</v>
      </c>
      <c r="L74" s="10"/>
      <c r="M74" s="10" t="s">
        <v>2695</v>
      </c>
    </row>
    <row r="75" spans="4:13" ht="165">
      <c r="D75" s="178">
        <v>44866</v>
      </c>
      <c r="E75" s="1" t="s">
        <v>2685</v>
      </c>
      <c r="F75" s="1" t="s">
        <v>748</v>
      </c>
      <c r="G75" s="1" t="s">
        <v>2686</v>
      </c>
      <c r="H75" s="1" t="s">
        <v>2687</v>
      </c>
      <c r="I75" s="1" t="s">
        <v>2136</v>
      </c>
      <c r="J75" s="10" t="s">
        <v>2696</v>
      </c>
      <c r="K75" s="1" t="s">
        <v>185</v>
      </c>
      <c r="L75" s="1"/>
      <c r="M75" s="10" t="s">
        <v>2699</v>
      </c>
    </row>
    <row r="76" spans="4:13">
      <c r="D76" s="178">
        <v>44866</v>
      </c>
      <c r="E76" s="1" t="s">
        <v>2130</v>
      </c>
      <c r="F76" s="1" t="s">
        <v>748</v>
      </c>
      <c r="G76" s="1" t="s">
        <v>2686</v>
      </c>
      <c r="H76" s="1" t="s">
        <v>2687</v>
      </c>
      <c r="I76" s="1" t="s">
        <v>2073</v>
      </c>
      <c r="J76" s="3" t="s">
        <v>2697</v>
      </c>
      <c r="K76" s="3" t="s">
        <v>2697</v>
      </c>
      <c r="L76" s="3"/>
      <c r="M76" s="3" t="s">
        <v>2697</v>
      </c>
    </row>
    <row r="77" spans="4:13" ht="225">
      <c r="D77" s="178">
        <v>44866</v>
      </c>
      <c r="E77" s="1" t="s">
        <v>2130</v>
      </c>
      <c r="F77" s="1" t="s">
        <v>748</v>
      </c>
      <c r="G77" s="1" t="s">
        <v>2686</v>
      </c>
      <c r="H77" s="1" t="s">
        <v>2687</v>
      </c>
      <c r="I77" s="1" t="s">
        <v>2075</v>
      </c>
      <c r="J77" s="10" t="s">
        <v>2700</v>
      </c>
      <c r="K77" s="1" t="s">
        <v>2701</v>
      </c>
      <c r="L77" s="1"/>
      <c r="M77" s="1" t="s">
        <v>2701</v>
      </c>
    </row>
    <row r="78" spans="4:13" ht="105">
      <c r="D78" s="178">
        <v>44866</v>
      </c>
      <c r="E78" s="1" t="s">
        <v>2130</v>
      </c>
      <c r="F78" s="1" t="s">
        <v>748</v>
      </c>
      <c r="G78" s="1" t="s">
        <v>2686</v>
      </c>
      <c r="H78" s="1" t="s">
        <v>2687</v>
      </c>
      <c r="I78" s="1" t="s">
        <v>2135</v>
      </c>
      <c r="J78" s="10" t="s">
        <v>2698</v>
      </c>
      <c r="K78" s="1" t="s">
        <v>185</v>
      </c>
      <c r="L78" s="1"/>
      <c r="M78" s="10" t="s">
        <v>2705</v>
      </c>
    </row>
    <row r="79" spans="4:13" ht="60">
      <c r="D79" s="178">
        <v>44866</v>
      </c>
      <c r="E79" s="1" t="s">
        <v>2130</v>
      </c>
      <c r="F79" s="1" t="s">
        <v>748</v>
      </c>
      <c r="G79" s="1" t="s">
        <v>2686</v>
      </c>
      <c r="H79" s="1" t="s">
        <v>2687</v>
      </c>
      <c r="I79" s="1" t="s">
        <v>2136</v>
      </c>
      <c r="J79" s="1" t="s">
        <v>2702</v>
      </c>
      <c r="K79" s="10" t="s">
        <v>2703</v>
      </c>
      <c r="L79" s="10"/>
      <c r="M79" s="326" t="s">
        <v>2704</v>
      </c>
    </row>
    <row r="80" spans="4:13" ht="150">
      <c r="D80" s="178">
        <v>44866</v>
      </c>
      <c r="E80" s="1" t="s">
        <v>2685</v>
      </c>
      <c r="F80" s="1" t="s">
        <v>748</v>
      </c>
      <c r="G80" s="1" t="s">
        <v>2707</v>
      </c>
      <c r="H80" s="1" t="s">
        <v>2687</v>
      </c>
      <c r="I80" s="1" t="s">
        <v>2073</v>
      </c>
      <c r="J80" s="10" t="s">
        <v>2708</v>
      </c>
      <c r="K80" s="10" t="s">
        <v>2710</v>
      </c>
      <c r="L80" s="10"/>
      <c r="M80" s="1" t="s">
        <v>2709</v>
      </c>
    </row>
    <row r="81" spans="4:13" ht="150">
      <c r="D81" s="178">
        <v>44866</v>
      </c>
      <c r="E81" s="1" t="s">
        <v>2685</v>
      </c>
      <c r="F81" s="1" t="s">
        <v>748</v>
      </c>
      <c r="G81" s="1" t="s">
        <v>2707</v>
      </c>
      <c r="H81" s="1" t="s">
        <v>2687</v>
      </c>
      <c r="I81" s="1" t="s">
        <v>2075</v>
      </c>
      <c r="J81" s="10" t="s">
        <v>2711</v>
      </c>
      <c r="K81" s="1" t="s">
        <v>185</v>
      </c>
      <c r="L81" s="1"/>
      <c r="M81" s="1" t="s">
        <v>2712</v>
      </c>
    </row>
    <row r="82" spans="4:13" ht="285">
      <c r="D82" s="178">
        <v>44866</v>
      </c>
      <c r="E82" s="1" t="s">
        <v>2685</v>
      </c>
      <c r="F82" s="1" t="s">
        <v>748</v>
      </c>
      <c r="G82" s="1" t="s">
        <v>2707</v>
      </c>
      <c r="H82" s="1" t="s">
        <v>2687</v>
      </c>
      <c r="I82" s="1" t="s">
        <v>2135</v>
      </c>
      <c r="J82" s="10" t="s">
        <v>2713</v>
      </c>
      <c r="K82" s="10" t="s">
        <v>2714</v>
      </c>
      <c r="L82" s="10"/>
      <c r="M82" s="10" t="s">
        <v>2715</v>
      </c>
    </row>
    <row r="83" spans="4:13" ht="180">
      <c r="D83" s="178">
        <v>44866</v>
      </c>
      <c r="E83" s="1" t="s">
        <v>2685</v>
      </c>
      <c r="F83" s="1" t="s">
        <v>748</v>
      </c>
      <c r="G83" s="1" t="s">
        <v>2707</v>
      </c>
      <c r="H83" s="1" t="s">
        <v>2687</v>
      </c>
      <c r="I83" s="1" t="s">
        <v>2136</v>
      </c>
      <c r="J83" s="10" t="s">
        <v>2716</v>
      </c>
      <c r="K83" s="326" t="s">
        <v>2718</v>
      </c>
      <c r="L83" s="326"/>
      <c r="M83" s="326" t="s">
        <v>2719</v>
      </c>
    </row>
    <row r="84" spans="4:13" ht="90">
      <c r="D84" s="178">
        <v>44866</v>
      </c>
      <c r="E84" s="1" t="s">
        <v>2685</v>
      </c>
      <c r="F84" s="1" t="s">
        <v>748</v>
      </c>
      <c r="G84" s="1" t="s">
        <v>2707</v>
      </c>
      <c r="H84" s="1" t="s">
        <v>2687</v>
      </c>
      <c r="I84" s="1" t="s">
        <v>2137</v>
      </c>
      <c r="J84" s="10" t="s">
        <v>2717</v>
      </c>
      <c r="K84" s="326" t="s">
        <v>2720</v>
      </c>
      <c r="L84" s="326"/>
      <c r="M84" s="326" t="s">
        <v>2719</v>
      </c>
    </row>
    <row r="85" spans="4:13">
      <c r="D85" s="178">
        <v>44866</v>
      </c>
      <c r="E85" s="1" t="s">
        <v>2130</v>
      </c>
      <c r="F85" s="1" t="s">
        <v>748</v>
      </c>
      <c r="G85" s="1" t="s">
        <v>2707</v>
      </c>
      <c r="H85" s="1" t="s">
        <v>2687</v>
      </c>
      <c r="I85" s="1" t="s">
        <v>2073</v>
      </c>
      <c r="J85" s="10" t="s">
        <v>2721</v>
      </c>
      <c r="K85" s="1" t="s">
        <v>185</v>
      </c>
      <c r="L85" s="1"/>
      <c r="M85" s="1" t="s">
        <v>2722</v>
      </c>
    </row>
    <row r="86" spans="4:13" ht="75">
      <c r="D86" s="178">
        <v>44866</v>
      </c>
      <c r="E86" s="1" t="s">
        <v>2130</v>
      </c>
      <c r="F86" s="1" t="s">
        <v>748</v>
      </c>
      <c r="G86" s="1" t="s">
        <v>2707</v>
      </c>
      <c r="H86" s="1" t="s">
        <v>2687</v>
      </c>
      <c r="I86" s="1" t="s">
        <v>2075</v>
      </c>
      <c r="J86" s="10" t="s">
        <v>2723</v>
      </c>
      <c r="K86" s="326" t="s">
        <v>2725</v>
      </c>
      <c r="L86" s="326"/>
      <c r="M86" s="326" t="s">
        <v>2724</v>
      </c>
    </row>
    <row r="87" spans="4:13" ht="30">
      <c r="D87" s="178">
        <v>44866</v>
      </c>
      <c r="E87" s="1" t="s">
        <v>2130</v>
      </c>
      <c r="F87" s="1" t="s">
        <v>748</v>
      </c>
      <c r="G87" s="1" t="s">
        <v>2707</v>
      </c>
      <c r="H87" s="1" t="s">
        <v>2687</v>
      </c>
      <c r="I87" s="1" t="s">
        <v>2135</v>
      </c>
      <c r="J87" s="10" t="s">
        <v>2727</v>
      </c>
      <c r="K87" s="3" t="s">
        <v>2697</v>
      </c>
      <c r="L87" s="3"/>
      <c r="M87" s="3" t="s">
        <v>2697</v>
      </c>
    </row>
    <row r="88" spans="4:13" ht="60">
      <c r="D88" s="178">
        <v>44866</v>
      </c>
      <c r="E88" s="1" t="s">
        <v>2130</v>
      </c>
      <c r="F88" s="1" t="s">
        <v>748</v>
      </c>
      <c r="G88" s="1" t="s">
        <v>2707</v>
      </c>
      <c r="H88" s="1" t="s">
        <v>2687</v>
      </c>
      <c r="I88" s="1" t="s">
        <v>2136</v>
      </c>
      <c r="J88" s="10" t="s">
        <v>2726</v>
      </c>
      <c r="K88" s="3" t="s">
        <v>2697</v>
      </c>
      <c r="L88" s="3"/>
      <c r="M88" s="3" t="s">
        <v>2697</v>
      </c>
    </row>
    <row r="89" spans="4:13">
      <c r="E89" s="275" t="s">
        <v>3211</v>
      </c>
    </row>
    <row r="90" spans="4:13" ht="60">
      <c r="D90" s="178">
        <v>45101</v>
      </c>
      <c r="E90" s="99" t="s">
        <v>2234</v>
      </c>
      <c r="F90" s="99" t="s">
        <v>748</v>
      </c>
      <c r="G90" s="99" t="s">
        <v>3212</v>
      </c>
      <c r="H90" s="99" t="s">
        <v>3217</v>
      </c>
      <c r="I90" s="99" t="s">
        <v>3213</v>
      </c>
      <c r="J90" s="271" t="s">
        <v>3214</v>
      </c>
      <c r="K90" s="99" t="s">
        <v>3219</v>
      </c>
      <c r="L90" s="99"/>
      <c r="M90" s="99" t="s">
        <v>3221</v>
      </c>
    </row>
    <row r="91" spans="4:13" ht="195">
      <c r="D91" s="178">
        <v>45101</v>
      </c>
      <c r="E91" s="99" t="s">
        <v>3215</v>
      </c>
      <c r="F91" s="99" t="s">
        <v>748</v>
      </c>
      <c r="G91" s="99" t="s">
        <v>3216</v>
      </c>
      <c r="H91" s="99" t="s">
        <v>3217</v>
      </c>
      <c r="I91" s="99" t="s">
        <v>2075</v>
      </c>
      <c r="J91" s="271" t="s">
        <v>3218</v>
      </c>
      <c r="K91" s="271" t="s">
        <v>3220</v>
      </c>
      <c r="L91" s="271"/>
      <c r="M91" s="99" t="s">
        <v>3221</v>
      </c>
    </row>
    <row r="92" spans="4:13" ht="45">
      <c r="D92" s="178">
        <v>45101</v>
      </c>
      <c r="E92" s="99" t="s">
        <v>3215</v>
      </c>
      <c r="F92" s="99" t="s">
        <v>748</v>
      </c>
      <c r="G92" s="99" t="s">
        <v>3216</v>
      </c>
      <c r="H92" s="99" t="s">
        <v>3217</v>
      </c>
      <c r="I92" s="99" t="s">
        <v>2136</v>
      </c>
      <c r="J92" s="271" t="s">
        <v>3222</v>
      </c>
      <c r="K92" s="271" t="s">
        <v>3222</v>
      </c>
      <c r="L92" s="271"/>
      <c r="M92" s="99" t="s">
        <v>3221</v>
      </c>
    </row>
    <row r="93" spans="4:13" ht="120">
      <c r="D93" s="178">
        <v>45101</v>
      </c>
      <c r="E93" s="99" t="s">
        <v>3230</v>
      </c>
      <c r="F93" s="99" t="s">
        <v>748</v>
      </c>
      <c r="G93" s="99" t="s">
        <v>3216</v>
      </c>
      <c r="H93" s="99" t="s">
        <v>3217</v>
      </c>
      <c r="I93" s="99" t="s">
        <v>2137</v>
      </c>
      <c r="J93" s="271" t="s">
        <v>3223</v>
      </c>
      <c r="K93" s="271" t="s">
        <v>3224</v>
      </c>
      <c r="L93" s="271"/>
      <c r="M93" s="99" t="s">
        <v>3221</v>
      </c>
    </row>
    <row r="94" spans="4:13" ht="105">
      <c r="D94" s="178">
        <v>45101</v>
      </c>
      <c r="E94" s="1" t="s">
        <v>3230</v>
      </c>
      <c r="F94" s="1"/>
      <c r="G94" s="1" t="s">
        <v>3225</v>
      </c>
      <c r="H94" s="1" t="s">
        <v>3217</v>
      </c>
      <c r="I94" s="1" t="s">
        <v>2075</v>
      </c>
      <c r="J94" s="10" t="s">
        <v>2178</v>
      </c>
      <c r="K94" s="10" t="s">
        <v>3226</v>
      </c>
      <c r="L94" s="10"/>
      <c r="M94" s="1" t="s">
        <v>3221</v>
      </c>
    </row>
    <row r="95" spans="4:13" ht="45">
      <c r="D95" s="178">
        <v>45101</v>
      </c>
      <c r="E95" s="1" t="s">
        <v>3229</v>
      </c>
      <c r="F95" s="1"/>
      <c r="G95" s="99" t="s">
        <v>3227</v>
      </c>
      <c r="H95" s="1" t="s">
        <v>3217</v>
      </c>
      <c r="I95" s="1" t="s">
        <v>2073</v>
      </c>
      <c r="J95" s="10" t="s">
        <v>3228</v>
      </c>
      <c r="K95" s="10" t="s">
        <v>3231</v>
      </c>
      <c r="L95" s="10"/>
      <c r="M95" s="1" t="s">
        <v>3221</v>
      </c>
    </row>
    <row r="96" spans="4:13" ht="135">
      <c r="D96" s="178">
        <v>45101</v>
      </c>
      <c r="E96" s="1" t="s">
        <v>3229</v>
      </c>
      <c r="F96" s="1"/>
      <c r="G96" s="99" t="s">
        <v>3227</v>
      </c>
      <c r="H96" s="1" t="s">
        <v>3217</v>
      </c>
      <c r="I96" s="1" t="s">
        <v>2137</v>
      </c>
      <c r="J96" s="10" t="s">
        <v>3232</v>
      </c>
      <c r="K96" s="10" t="s">
        <v>3233</v>
      </c>
      <c r="L96" s="10"/>
      <c r="M96" s="1" t="s">
        <v>3221</v>
      </c>
    </row>
    <row r="97" spans="4:13">
      <c r="D97" s="178">
        <v>45101</v>
      </c>
      <c r="E97" s="1" t="s">
        <v>3230</v>
      </c>
      <c r="F97" s="1"/>
      <c r="G97" s="1" t="s">
        <v>3234</v>
      </c>
      <c r="H97" s="1" t="s">
        <v>3217</v>
      </c>
      <c r="I97" s="1" t="s">
        <v>3235</v>
      </c>
      <c r="J97" s="1" t="s">
        <v>2555</v>
      </c>
      <c r="K97" s="1" t="s">
        <v>3236</v>
      </c>
      <c r="L97" s="1"/>
      <c r="M97" s="1" t="s">
        <v>3221</v>
      </c>
    </row>
    <row r="98" spans="4:13">
      <c r="D98" s="178">
        <v>45101</v>
      </c>
      <c r="E98" s="1" t="s">
        <v>3230</v>
      </c>
      <c r="F98" s="1"/>
      <c r="G98" s="1" t="s">
        <v>3237</v>
      </c>
      <c r="H98" s="1" t="s">
        <v>3217</v>
      </c>
      <c r="I98" s="1" t="s">
        <v>2073</v>
      </c>
      <c r="J98" s="1" t="s">
        <v>2555</v>
      </c>
      <c r="K98" s="1" t="s">
        <v>2555</v>
      </c>
      <c r="L98" s="1"/>
      <c r="M98" s="1" t="s">
        <v>3221</v>
      </c>
    </row>
    <row r="99" spans="4:13" ht="126" customHeight="1">
      <c r="D99" s="178">
        <v>45101</v>
      </c>
      <c r="E99" s="1" t="s">
        <v>3238</v>
      </c>
      <c r="F99" s="1"/>
      <c r="G99" s="1" t="s">
        <v>3237</v>
      </c>
      <c r="H99" s="1" t="s">
        <v>3217</v>
      </c>
      <c r="I99" s="1" t="s">
        <v>2073</v>
      </c>
      <c r="J99" s="10" t="s">
        <v>3239</v>
      </c>
      <c r="K99" s="271" t="s">
        <v>3243</v>
      </c>
      <c r="L99" s="271"/>
      <c r="M99" s="1" t="s">
        <v>3221</v>
      </c>
    </row>
    <row r="100" spans="4:13">
      <c r="D100" s="178">
        <v>45101</v>
      </c>
      <c r="E100" s="1" t="s">
        <v>3238</v>
      </c>
      <c r="F100" s="1"/>
      <c r="G100" s="1" t="s">
        <v>3237</v>
      </c>
      <c r="H100" s="1" t="s">
        <v>3217</v>
      </c>
      <c r="I100" s="1" t="s">
        <v>2075</v>
      </c>
      <c r="J100" s="1" t="s">
        <v>3240</v>
      </c>
      <c r="K100" s="1" t="s">
        <v>2555</v>
      </c>
      <c r="L100" s="1"/>
      <c r="M100" s="1" t="s">
        <v>3221</v>
      </c>
    </row>
    <row r="101" spans="4:13">
      <c r="D101" s="178">
        <v>45101</v>
      </c>
      <c r="E101" s="1" t="s">
        <v>3238</v>
      </c>
      <c r="F101" s="1"/>
      <c r="G101" s="1" t="s">
        <v>3237</v>
      </c>
      <c r="H101" s="1" t="s">
        <v>3217</v>
      </c>
      <c r="I101" s="1" t="s">
        <v>2135</v>
      </c>
      <c r="J101" s="1" t="s">
        <v>3241</v>
      </c>
      <c r="K101" s="1" t="s">
        <v>2555</v>
      </c>
      <c r="L101" s="1"/>
      <c r="M101" s="1" t="s">
        <v>3221</v>
      </c>
    </row>
    <row r="102" spans="4:13" ht="45">
      <c r="D102" s="178">
        <v>45101</v>
      </c>
      <c r="E102" s="1" t="s">
        <v>3238</v>
      </c>
      <c r="F102" s="1"/>
      <c r="G102" s="1" t="s">
        <v>3237</v>
      </c>
      <c r="H102" s="1" t="s">
        <v>3217</v>
      </c>
      <c r="I102" s="1" t="s">
        <v>2136</v>
      </c>
      <c r="J102" s="10" t="s">
        <v>3242</v>
      </c>
      <c r="K102" s="1" t="s">
        <v>2555</v>
      </c>
      <c r="L102" s="1"/>
      <c r="M102" s="1" t="s">
        <v>3221</v>
      </c>
    </row>
    <row r="103" spans="4:13" ht="75">
      <c r="D103" s="178">
        <v>45101</v>
      </c>
      <c r="E103" s="1" t="s">
        <v>3238</v>
      </c>
      <c r="F103" s="1"/>
      <c r="G103" s="1" t="s">
        <v>3237</v>
      </c>
      <c r="H103" s="1" t="s">
        <v>3217</v>
      </c>
      <c r="I103" s="1" t="s">
        <v>2137</v>
      </c>
      <c r="J103" s="1" t="s">
        <v>3244</v>
      </c>
      <c r="K103" s="271" t="s">
        <v>3245</v>
      </c>
      <c r="L103" s="271"/>
      <c r="M103" s="1" t="s">
        <v>3221</v>
      </c>
    </row>
    <row r="104" spans="4:13">
      <c r="D104" s="178">
        <v>45101</v>
      </c>
      <c r="E104" s="1" t="s">
        <v>3250</v>
      </c>
      <c r="F104" s="1"/>
      <c r="G104" s="1" t="s">
        <v>3251</v>
      </c>
      <c r="H104" s="1" t="s">
        <v>3217</v>
      </c>
      <c r="I104" s="1" t="s">
        <v>185</v>
      </c>
      <c r="J104" s="1" t="s">
        <v>185</v>
      </c>
      <c r="K104" s="1" t="s">
        <v>185</v>
      </c>
      <c r="L104" s="1"/>
      <c r="M104" s="1" t="s">
        <v>185</v>
      </c>
    </row>
    <row r="105" spans="4:13" ht="75">
      <c r="D105" s="178">
        <v>45103</v>
      </c>
      <c r="E105" s="1" t="s">
        <v>3250</v>
      </c>
      <c r="F105" s="1"/>
      <c r="G105" s="1" t="s">
        <v>3252</v>
      </c>
      <c r="H105" s="1" t="s">
        <v>3217</v>
      </c>
      <c r="I105" s="262" t="s">
        <v>3261</v>
      </c>
      <c r="J105" s="1" t="s">
        <v>3253</v>
      </c>
      <c r="K105" s="271" t="s">
        <v>3255</v>
      </c>
      <c r="L105" s="271"/>
      <c r="M105" s="1" t="s">
        <v>3221</v>
      </c>
    </row>
    <row r="106" spans="4:13" ht="75">
      <c r="D106" s="178">
        <v>45103</v>
      </c>
      <c r="E106" s="1" t="s">
        <v>3250</v>
      </c>
      <c r="F106" s="1"/>
      <c r="G106" s="1" t="s">
        <v>3252</v>
      </c>
      <c r="H106" s="1" t="s">
        <v>3217</v>
      </c>
      <c r="I106" s="262" t="s">
        <v>3262</v>
      </c>
      <c r="J106" s="1" t="s">
        <v>3254</v>
      </c>
      <c r="K106" s="271" t="s">
        <v>3255</v>
      </c>
      <c r="L106" s="271"/>
      <c r="M106" s="1" t="s">
        <v>3221</v>
      </c>
    </row>
    <row r="107" spans="4:13" ht="180">
      <c r="D107" s="178">
        <v>45103</v>
      </c>
      <c r="E107" s="1" t="s">
        <v>3250</v>
      </c>
      <c r="F107" s="1"/>
      <c r="G107" s="1" t="s">
        <v>3252</v>
      </c>
      <c r="H107" s="1" t="s">
        <v>3217</v>
      </c>
      <c r="I107" s="262" t="s">
        <v>3263</v>
      </c>
      <c r="J107" s="10" t="s">
        <v>3256</v>
      </c>
      <c r="K107" s="10" t="s">
        <v>2555</v>
      </c>
      <c r="L107" s="10"/>
      <c r="M107" s="1" t="s">
        <v>3221</v>
      </c>
    </row>
    <row r="108" spans="4:13" ht="255">
      <c r="D108" s="178">
        <v>45103</v>
      </c>
      <c r="E108" s="1" t="s">
        <v>3250</v>
      </c>
      <c r="F108" s="1"/>
      <c r="G108" s="1" t="s">
        <v>3252</v>
      </c>
      <c r="H108" s="1" t="s">
        <v>3217</v>
      </c>
      <c r="I108" s="262" t="s">
        <v>3264</v>
      </c>
      <c r="J108" s="10" t="s">
        <v>3257</v>
      </c>
      <c r="K108" s="271" t="s">
        <v>3258</v>
      </c>
      <c r="L108" s="271"/>
      <c r="M108" s="1" t="s">
        <v>3221</v>
      </c>
    </row>
    <row r="109" spans="4:13" ht="195">
      <c r="D109" s="178">
        <v>45103</v>
      </c>
      <c r="E109" s="1" t="s">
        <v>3250</v>
      </c>
      <c r="F109" s="1"/>
      <c r="G109" s="1" t="s">
        <v>3252</v>
      </c>
      <c r="H109" s="1" t="s">
        <v>3217</v>
      </c>
      <c r="I109" s="262" t="s">
        <v>3265</v>
      </c>
      <c r="J109" s="10" t="s">
        <v>3259</v>
      </c>
      <c r="K109" s="271" t="s">
        <v>3267</v>
      </c>
      <c r="L109" s="271"/>
      <c r="M109" s="1" t="s">
        <v>3221</v>
      </c>
    </row>
    <row r="110" spans="4:13" ht="195">
      <c r="D110" s="178">
        <v>45103</v>
      </c>
      <c r="E110" s="1" t="s">
        <v>3250</v>
      </c>
      <c r="F110" s="1"/>
      <c r="G110" s="1" t="s">
        <v>3252</v>
      </c>
      <c r="H110" s="1" t="s">
        <v>3217</v>
      </c>
      <c r="I110" s="262" t="s">
        <v>3266</v>
      </c>
      <c r="J110" s="10" t="s">
        <v>3260</v>
      </c>
      <c r="K110" s="271" t="s">
        <v>3267</v>
      </c>
      <c r="L110" s="271"/>
      <c r="M110" s="1" t="s">
        <v>3221</v>
      </c>
    </row>
    <row r="111" spans="4:13" ht="30">
      <c r="D111" s="178">
        <v>45104</v>
      </c>
      <c r="E111" s="1" t="s">
        <v>3250</v>
      </c>
      <c r="F111" s="1"/>
      <c r="G111" s="1" t="s">
        <v>3252</v>
      </c>
      <c r="H111" s="1" t="s">
        <v>3217</v>
      </c>
      <c r="I111" s="262" t="s">
        <v>3273</v>
      </c>
      <c r="J111" s="10" t="s">
        <v>3274</v>
      </c>
      <c r="K111" s="1" t="s">
        <v>2555</v>
      </c>
      <c r="L111" s="1"/>
      <c r="M111" s="1" t="s">
        <v>3221</v>
      </c>
    </row>
    <row r="112" spans="4:13" ht="30">
      <c r="D112" s="178">
        <v>45104</v>
      </c>
      <c r="E112" s="1" t="s">
        <v>3250</v>
      </c>
      <c r="F112" s="1"/>
      <c r="G112" s="1" t="s">
        <v>3252</v>
      </c>
      <c r="H112" s="1" t="s">
        <v>3217</v>
      </c>
      <c r="I112" s="262" t="s">
        <v>3276</v>
      </c>
      <c r="J112" s="10" t="s">
        <v>3275</v>
      </c>
      <c r="K112" s="1" t="s">
        <v>2555</v>
      </c>
      <c r="L112" s="1"/>
      <c r="M112" s="1" t="s">
        <v>3221</v>
      </c>
    </row>
    <row r="113" spans="4:13" ht="45">
      <c r="D113" s="178">
        <v>45104</v>
      </c>
      <c r="E113" s="1" t="s">
        <v>3250</v>
      </c>
      <c r="F113" s="1"/>
      <c r="G113" s="1" t="s">
        <v>3252</v>
      </c>
      <c r="H113" s="1" t="s">
        <v>3217</v>
      </c>
      <c r="I113" s="262" t="s">
        <v>3277</v>
      </c>
      <c r="J113" s="10" t="s">
        <v>3278</v>
      </c>
      <c r="K113" s="1" t="s">
        <v>2555</v>
      </c>
      <c r="L113" s="1"/>
      <c r="M113" s="1" t="s">
        <v>3221</v>
      </c>
    </row>
    <row r="114" spans="4:13" ht="120">
      <c r="D114" s="178">
        <v>45104</v>
      </c>
      <c r="E114" s="1" t="s">
        <v>3250</v>
      </c>
      <c r="F114" s="1"/>
      <c r="G114" s="1" t="s">
        <v>3252</v>
      </c>
      <c r="H114" s="1" t="s">
        <v>3217</v>
      </c>
      <c r="I114" s="262" t="s">
        <v>3277</v>
      </c>
      <c r="J114" s="10" t="s">
        <v>3279</v>
      </c>
      <c r="K114" s="271" t="s">
        <v>3280</v>
      </c>
      <c r="L114" s="271"/>
      <c r="M114" s="1" t="s">
        <v>3221</v>
      </c>
    </row>
    <row r="115" spans="4:13" ht="60">
      <c r="D115" s="178">
        <v>45104</v>
      </c>
      <c r="E115" s="1" t="s">
        <v>3250</v>
      </c>
      <c r="F115" s="1"/>
      <c r="G115" s="1" t="s">
        <v>3252</v>
      </c>
      <c r="H115" s="1" t="s">
        <v>3217</v>
      </c>
      <c r="I115" s="262" t="s">
        <v>3281</v>
      </c>
      <c r="J115" s="10" t="s">
        <v>3282</v>
      </c>
      <c r="K115" s="1" t="s">
        <v>2555</v>
      </c>
      <c r="L115" s="1"/>
      <c r="M115" s="1" t="s">
        <v>3221</v>
      </c>
    </row>
    <row r="116" spans="4:13" ht="135">
      <c r="D116" s="178">
        <v>45104</v>
      </c>
      <c r="E116" s="1" t="s">
        <v>3250</v>
      </c>
      <c r="F116" s="1"/>
      <c r="G116" s="1" t="s">
        <v>3252</v>
      </c>
      <c r="H116" s="1" t="s">
        <v>3217</v>
      </c>
      <c r="I116" s="262" t="s">
        <v>3284</v>
      </c>
      <c r="J116" s="10" t="s">
        <v>3283</v>
      </c>
      <c r="K116" s="271" t="s">
        <v>3285</v>
      </c>
      <c r="L116" s="271"/>
      <c r="M116" s="1" t="s">
        <v>3221</v>
      </c>
    </row>
    <row r="117" spans="4:13" ht="165">
      <c r="D117" s="178">
        <v>45104</v>
      </c>
      <c r="E117" s="1" t="s">
        <v>3250</v>
      </c>
      <c r="F117" s="1"/>
      <c r="G117" s="1" t="s">
        <v>3252</v>
      </c>
      <c r="H117" s="1" t="s">
        <v>3217</v>
      </c>
      <c r="I117" s="262" t="s">
        <v>3287</v>
      </c>
      <c r="J117" s="10" t="s">
        <v>3286</v>
      </c>
      <c r="K117" s="1" t="s">
        <v>2555</v>
      </c>
      <c r="L117" s="1"/>
      <c r="M117" s="1" t="s">
        <v>3221</v>
      </c>
    </row>
    <row r="118" spans="4:13" ht="135">
      <c r="D118" s="178">
        <v>45104</v>
      </c>
      <c r="E118" s="1" t="s">
        <v>3250</v>
      </c>
      <c r="F118" s="1"/>
      <c r="G118" s="1" t="s">
        <v>3252</v>
      </c>
      <c r="H118" s="1" t="s">
        <v>3217</v>
      </c>
      <c r="I118" s="262" t="s">
        <v>3289</v>
      </c>
      <c r="J118" s="10" t="s">
        <v>3288</v>
      </c>
      <c r="K118" s="271" t="s">
        <v>3290</v>
      </c>
      <c r="L118" s="271"/>
      <c r="M118" s="1" t="s">
        <v>3221</v>
      </c>
    </row>
    <row r="119" spans="4:13" ht="105">
      <c r="D119" s="178">
        <v>45104</v>
      </c>
      <c r="E119" s="369" t="s">
        <v>3291</v>
      </c>
      <c r="F119" s="369"/>
      <c r="G119" s="369" t="s">
        <v>3293</v>
      </c>
      <c r="H119" s="369" t="s">
        <v>3217</v>
      </c>
      <c r="I119" s="369">
        <v>1</v>
      </c>
      <c r="J119" s="369" t="s">
        <v>3292</v>
      </c>
      <c r="K119" s="370" t="s">
        <v>3294</v>
      </c>
      <c r="L119" s="370"/>
      <c r="M119" s="1" t="s">
        <v>3221</v>
      </c>
    </row>
    <row r="120" spans="4:13" ht="30">
      <c r="D120" s="178">
        <v>45104</v>
      </c>
      <c r="E120" s="369" t="s">
        <v>3291</v>
      </c>
      <c r="F120" s="369"/>
      <c r="G120" s="369"/>
      <c r="H120" s="369"/>
      <c r="I120" s="369">
        <v>2</v>
      </c>
      <c r="J120" s="370" t="s">
        <v>3295</v>
      </c>
      <c r="K120" s="369"/>
      <c r="L120" s="369"/>
      <c r="M120" s="1"/>
    </row>
    <row r="121" spans="4:13" ht="30">
      <c r="D121" s="178">
        <v>45104</v>
      </c>
      <c r="E121" s="369" t="s">
        <v>3291</v>
      </c>
      <c r="F121" s="369"/>
      <c r="G121" s="369"/>
      <c r="H121" s="369"/>
      <c r="I121" s="369">
        <v>3</v>
      </c>
      <c r="J121" s="370" t="s">
        <v>3295</v>
      </c>
      <c r="K121" s="369"/>
      <c r="L121" s="369"/>
      <c r="M121" s="1"/>
    </row>
    <row r="122" spans="4:13" ht="210">
      <c r="D122" s="178">
        <v>45104</v>
      </c>
      <c r="E122" s="1" t="s">
        <v>3250</v>
      </c>
      <c r="F122" s="1"/>
      <c r="G122" s="1" t="s">
        <v>3296</v>
      </c>
      <c r="H122" s="1" t="s">
        <v>3217</v>
      </c>
      <c r="I122" s="262" t="s">
        <v>3297</v>
      </c>
      <c r="J122" s="10" t="s">
        <v>3298</v>
      </c>
      <c r="K122" s="271" t="s">
        <v>3299</v>
      </c>
      <c r="L122" s="271"/>
      <c r="M122" s="1" t="s">
        <v>3221</v>
      </c>
    </row>
    <row r="123" spans="4:13" ht="120">
      <c r="D123" s="178">
        <v>45104</v>
      </c>
      <c r="E123" s="1" t="s">
        <v>3250</v>
      </c>
      <c r="F123" s="1"/>
      <c r="G123" s="1" t="s">
        <v>3296</v>
      </c>
      <c r="H123" s="1" t="s">
        <v>3217</v>
      </c>
      <c r="I123" s="262" t="s">
        <v>3301</v>
      </c>
      <c r="J123" s="10" t="s">
        <v>3300</v>
      </c>
      <c r="K123" s="271" t="s">
        <v>3302</v>
      </c>
      <c r="L123" s="271"/>
      <c r="M123" s="1" t="s">
        <v>3221</v>
      </c>
    </row>
    <row r="124" spans="4:13" ht="120">
      <c r="D124" s="178">
        <v>45104</v>
      </c>
      <c r="E124" s="1" t="s">
        <v>3250</v>
      </c>
      <c r="F124" s="1"/>
      <c r="G124" s="1" t="s">
        <v>3296</v>
      </c>
      <c r="H124" s="1" t="s">
        <v>3217</v>
      </c>
      <c r="I124" s="262" t="s">
        <v>3305</v>
      </c>
      <c r="J124" s="10" t="s">
        <v>3303</v>
      </c>
      <c r="K124" s="1" t="s">
        <v>2555</v>
      </c>
      <c r="L124" s="1"/>
      <c r="M124" s="1" t="s">
        <v>3221</v>
      </c>
    </row>
    <row r="125" spans="4:13" ht="30">
      <c r="D125" s="178">
        <v>45104</v>
      </c>
      <c r="E125" s="1" t="s">
        <v>3250</v>
      </c>
      <c r="F125" s="1"/>
      <c r="G125" s="1" t="s">
        <v>3296</v>
      </c>
      <c r="H125" s="1" t="s">
        <v>3217</v>
      </c>
      <c r="I125" s="262" t="s">
        <v>3306</v>
      </c>
      <c r="J125" s="10" t="s">
        <v>3304</v>
      </c>
      <c r="K125" s="1" t="s">
        <v>2555</v>
      </c>
      <c r="L125" s="1"/>
      <c r="M125" s="1" t="s">
        <v>3221</v>
      </c>
    </row>
    <row r="126" spans="4:13">
      <c r="D126" s="178">
        <v>45104</v>
      </c>
      <c r="E126" s="1" t="s">
        <v>3250</v>
      </c>
      <c r="F126" s="1"/>
      <c r="G126" s="1" t="s">
        <v>3296</v>
      </c>
      <c r="H126" s="1" t="s">
        <v>3217</v>
      </c>
      <c r="I126" s="262" t="s">
        <v>3307</v>
      </c>
      <c r="J126" s="10" t="s">
        <v>3309</v>
      </c>
      <c r="K126" s="1" t="s">
        <v>2555</v>
      </c>
      <c r="L126" s="1"/>
      <c r="M126" s="1" t="s">
        <v>3221</v>
      </c>
    </row>
    <row r="127" spans="4:13">
      <c r="D127" s="178">
        <v>45104</v>
      </c>
      <c r="E127" s="1" t="s">
        <v>3250</v>
      </c>
      <c r="F127" s="1"/>
      <c r="G127" s="1" t="s">
        <v>3296</v>
      </c>
      <c r="H127" s="1" t="s">
        <v>3217</v>
      </c>
      <c r="I127" s="262" t="s">
        <v>3308</v>
      </c>
      <c r="J127" s="10" t="s">
        <v>3310</v>
      </c>
      <c r="K127" s="1" t="s">
        <v>2555</v>
      </c>
      <c r="L127" s="1"/>
      <c r="M127" s="1" t="s">
        <v>3221</v>
      </c>
    </row>
    <row r="128" spans="4:13">
      <c r="D128" s="178">
        <v>45104</v>
      </c>
      <c r="E128" s="1" t="s">
        <v>3250</v>
      </c>
      <c r="F128" s="1"/>
      <c r="G128" s="1" t="s">
        <v>3296</v>
      </c>
      <c r="H128" s="1" t="s">
        <v>3217</v>
      </c>
      <c r="I128" s="262" t="s">
        <v>3313</v>
      </c>
      <c r="J128" s="1" t="s">
        <v>3311</v>
      </c>
      <c r="K128" s="1" t="s">
        <v>2555</v>
      </c>
      <c r="L128" s="1"/>
      <c r="M128" s="1" t="s">
        <v>3221</v>
      </c>
    </row>
    <row r="129" spans="4:13" ht="30">
      <c r="D129" s="178">
        <v>45104</v>
      </c>
      <c r="E129" s="1" t="s">
        <v>3250</v>
      </c>
      <c r="F129" s="1"/>
      <c r="G129" s="1" t="s">
        <v>3296</v>
      </c>
      <c r="H129" s="1" t="s">
        <v>3217</v>
      </c>
      <c r="I129" s="262" t="s">
        <v>3314</v>
      </c>
      <c r="J129" s="10" t="s">
        <v>3312</v>
      </c>
      <c r="K129" s="1" t="s">
        <v>2555</v>
      </c>
      <c r="L129" s="1"/>
      <c r="M129" s="1" t="s">
        <v>3221</v>
      </c>
    </row>
    <row r="130" spans="4:13">
      <c r="D130" s="178">
        <v>45104</v>
      </c>
      <c r="E130" s="1" t="s">
        <v>3250</v>
      </c>
      <c r="F130" s="1"/>
      <c r="G130" s="1" t="s">
        <v>3296</v>
      </c>
      <c r="H130" s="1" t="s">
        <v>3217</v>
      </c>
      <c r="I130" s="262" t="s">
        <v>3318</v>
      </c>
      <c r="J130" s="10" t="s">
        <v>3319</v>
      </c>
      <c r="K130" s="1" t="s">
        <v>2555</v>
      </c>
      <c r="L130" s="1"/>
      <c r="M130" s="1" t="s">
        <v>3221</v>
      </c>
    </row>
    <row r="131" spans="4:13">
      <c r="D131" s="178">
        <v>45104</v>
      </c>
      <c r="E131" s="1" t="s">
        <v>3250</v>
      </c>
      <c r="F131" s="1"/>
      <c r="G131" s="1" t="s">
        <v>3296</v>
      </c>
      <c r="H131" s="1" t="s">
        <v>3217</v>
      </c>
      <c r="I131" s="262" t="s">
        <v>3317</v>
      </c>
      <c r="J131" s="10" t="s">
        <v>3320</v>
      </c>
      <c r="K131" s="1" t="s">
        <v>2555</v>
      </c>
      <c r="L131" s="1"/>
      <c r="M131" s="1" t="s">
        <v>3221</v>
      </c>
    </row>
    <row r="132" spans="4:13">
      <c r="D132" s="178">
        <v>45104</v>
      </c>
      <c r="E132" s="1" t="s">
        <v>3250</v>
      </c>
      <c r="F132" s="1"/>
      <c r="G132" s="1" t="s">
        <v>3296</v>
      </c>
      <c r="H132" s="1" t="s">
        <v>3217</v>
      </c>
      <c r="I132" s="262" t="s">
        <v>3321</v>
      </c>
      <c r="J132" s="10" t="s">
        <v>3315</v>
      </c>
      <c r="K132" s="1" t="s">
        <v>2555</v>
      </c>
      <c r="L132" s="1"/>
      <c r="M132" s="1" t="s">
        <v>3221</v>
      </c>
    </row>
    <row r="133" spans="4:13" ht="30">
      <c r="D133" s="178">
        <v>45104</v>
      </c>
      <c r="E133" s="1" t="s">
        <v>3250</v>
      </c>
      <c r="F133" s="1"/>
      <c r="G133" s="1" t="s">
        <v>3296</v>
      </c>
      <c r="H133" s="1" t="s">
        <v>3217</v>
      </c>
      <c r="I133" s="262" t="s">
        <v>3322</v>
      </c>
      <c r="J133" s="10" t="s">
        <v>3316</v>
      </c>
      <c r="K133" s="1" t="s">
        <v>2555</v>
      </c>
      <c r="L133" s="1"/>
      <c r="M133" s="1" t="s">
        <v>3221</v>
      </c>
    </row>
    <row r="134" spans="4:13">
      <c r="D134" s="178">
        <v>45104</v>
      </c>
      <c r="E134" s="1" t="s">
        <v>3250</v>
      </c>
      <c r="F134" s="1"/>
      <c r="G134" s="1" t="s">
        <v>3296</v>
      </c>
      <c r="H134" s="1" t="s">
        <v>3217</v>
      </c>
      <c r="I134" s="262" t="s">
        <v>3326</v>
      </c>
      <c r="J134" s="10" t="s">
        <v>3323</v>
      </c>
      <c r="K134" s="1" t="s">
        <v>2555</v>
      </c>
      <c r="L134" s="1"/>
      <c r="M134" s="1" t="s">
        <v>3221</v>
      </c>
    </row>
    <row r="135" spans="4:13">
      <c r="D135" s="178">
        <v>45104</v>
      </c>
      <c r="E135" s="1" t="s">
        <v>3250</v>
      </c>
      <c r="F135" s="1"/>
      <c r="G135" s="1" t="s">
        <v>3296</v>
      </c>
      <c r="H135" s="1" t="s">
        <v>3217</v>
      </c>
      <c r="I135" s="262" t="s">
        <v>3325</v>
      </c>
      <c r="J135" s="10" t="s">
        <v>3324</v>
      </c>
      <c r="K135" s="1" t="s">
        <v>2555</v>
      </c>
      <c r="L135" s="1"/>
      <c r="M135" s="1" t="s">
        <v>3221</v>
      </c>
    </row>
    <row r="136" spans="4:13" ht="90">
      <c r="D136" s="178">
        <v>45104</v>
      </c>
      <c r="E136" s="1" t="s">
        <v>3250</v>
      </c>
      <c r="F136" s="1"/>
      <c r="G136" s="1" t="s">
        <v>3296</v>
      </c>
      <c r="H136" s="1" t="s">
        <v>3217</v>
      </c>
      <c r="I136" s="262" t="s">
        <v>3330</v>
      </c>
      <c r="J136" s="10" t="s">
        <v>3327</v>
      </c>
      <c r="K136" s="1" t="s">
        <v>2555</v>
      </c>
      <c r="L136" s="1"/>
      <c r="M136" s="1" t="s">
        <v>3221</v>
      </c>
    </row>
    <row r="137" spans="4:13" ht="60">
      <c r="D137" s="178">
        <v>45104</v>
      </c>
      <c r="E137" s="1" t="s">
        <v>3250</v>
      </c>
      <c r="F137" s="1"/>
      <c r="G137" s="1" t="s">
        <v>3296</v>
      </c>
      <c r="H137" s="1" t="s">
        <v>3217</v>
      </c>
      <c r="I137" s="262" t="s">
        <v>3329</v>
      </c>
      <c r="J137" s="1" t="s">
        <v>3328</v>
      </c>
      <c r="K137" s="271" t="s">
        <v>3331</v>
      </c>
      <c r="L137" s="271"/>
      <c r="M137" s="1" t="s">
        <v>3221</v>
      </c>
    </row>
    <row r="138" spans="4:13" ht="30">
      <c r="D138" s="178">
        <v>45104</v>
      </c>
      <c r="E138" s="1" t="s">
        <v>3250</v>
      </c>
      <c r="F138" s="1"/>
      <c r="G138" s="1" t="s">
        <v>3332</v>
      </c>
      <c r="H138" s="1" t="s">
        <v>3217</v>
      </c>
      <c r="I138" s="262" t="s">
        <v>3333</v>
      </c>
      <c r="J138" s="10" t="s">
        <v>3335</v>
      </c>
      <c r="K138" s="1" t="s">
        <v>2555</v>
      </c>
      <c r="L138" s="1"/>
      <c r="M138" s="1" t="s">
        <v>3221</v>
      </c>
    </row>
    <row r="139" spans="4:13" ht="135">
      <c r="D139" s="178">
        <v>45104</v>
      </c>
      <c r="E139" s="1" t="s">
        <v>3250</v>
      </c>
      <c r="F139" s="1"/>
      <c r="G139" s="1" t="s">
        <v>3332</v>
      </c>
      <c r="H139" s="1" t="s">
        <v>3217</v>
      </c>
      <c r="I139" s="262" t="s">
        <v>3334</v>
      </c>
      <c r="J139" s="1" t="s">
        <v>3336</v>
      </c>
      <c r="K139" s="271" t="s">
        <v>3337</v>
      </c>
      <c r="L139" s="271"/>
      <c r="M139" s="1" t="s">
        <v>3221</v>
      </c>
    </row>
    <row r="140" spans="4:13">
      <c r="D140" s="178">
        <v>45104</v>
      </c>
      <c r="E140" s="1" t="s">
        <v>3250</v>
      </c>
      <c r="F140" s="1"/>
      <c r="G140" s="1" t="s">
        <v>3332</v>
      </c>
      <c r="H140" s="1" t="s">
        <v>3217</v>
      </c>
      <c r="I140" s="262" t="s">
        <v>3339</v>
      </c>
      <c r="J140" s="10" t="s">
        <v>3341</v>
      </c>
      <c r="K140" s="1" t="s">
        <v>2555</v>
      </c>
      <c r="L140" s="1"/>
      <c r="M140" s="1" t="s">
        <v>3221</v>
      </c>
    </row>
    <row r="141" spans="4:13" ht="30">
      <c r="D141" s="178">
        <v>45104</v>
      </c>
      <c r="E141" s="1" t="s">
        <v>3250</v>
      </c>
      <c r="F141" s="1"/>
      <c r="G141" s="1" t="s">
        <v>3332</v>
      </c>
      <c r="H141" s="1" t="s">
        <v>3217</v>
      </c>
      <c r="I141" s="262" t="s">
        <v>3340</v>
      </c>
      <c r="J141" s="10" t="s">
        <v>3338</v>
      </c>
      <c r="K141" s="1" t="s">
        <v>2555</v>
      </c>
      <c r="L141" s="1"/>
      <c r="M141" s="1" t="s">
        <v>3221</v>
      </c>
    </row>
    <row r="142" spans="4:13" ht="30">
      <c r="D142" s="178">
        <v>45105</v>
      </c>
      <c r="E142" s="1" t="s">
        <v>3291</v>
      </c>
      <c r="F142" s="1"/>
      <c r="G142" s="1" t="s">
        <v>3342</v>
      </c>
      <c r="H142" s="1" t="s">
        <v>3217</v>
      </c>
      <c r="I142" s="1" t="s">
        <v>2073</v>
      </c>
      <c r="J142" s="10" t="s">
        <v>3343</v>
      </c>
      <c r="K142" s="1" t="s">
        <v>2555</v>
      </c>
      <c r="L142" s="1"/>
      <c r="M142" s="1" t="s">
        <v>3221</v>
      </c>
    </row>
    <row r="143" spans="4:13" ht="45">
      <c r="D143" s="178">
        <v>45105</v>
      </c>
      <c r="E143" s="1" t="s">
        <v>3291</v>
      </c>
      <c r="F143" s="1"/>
      <c r="G143" s="1" t="s">
        <v>3342</v>
      </c>
      <c r="H143" s="1" t="s">
        <v>3217</v>
      </c>
      <c r="I143" s="1" t="s">
        <v>2075</v>
      </c>
      <c r="J143" s="10" t="s">
        <v>3344</v>
      </c>
      <c r="K143" s="1" t="s">
        <v>2555</v>
      </c>
      <c r="L143" s="1"/>
      <c r="M143" s="1" t="s">
        <v>3221</v>
      </c>
    </row>
    <row r="144" spans="4:13" ht="90">
      <c r="D144" s="178">
        <v>45105</v>
      </c>
      <c r="E144" s="1" t="s">
        <v>3291</v>
      </c>
      <c r="F144" s="1"/>
      <c r="G144" s="1" t="s">
        <v>3345</v>
      </c>
      <c r="H144" s="1" t="s">
        <v>3217</v>
      </c>
      <c r="I144" s="262" t="s">
        <v>2073</v>
      </c>
      <c r="J144" s="10" t="s">
        <v>3346</v>
      </c>
      <c r="K144" s="371" t="s">
        <v>3347</v>
      </c>
      <c r="L144" s="371"/>
      <c r="M144" s="1" t="s">
        <v>3221</v>
      </c>
    </row>
    <row r="145" spans="4:13" ht="240">
      <c r="D145" s="178">
        <v>45105</v>
      </c>
      <c r="E145" s="1" t="s">
        <v>3291</v>
      </c>
      <c r="F145" s="1"/>
      <c r="G145" s="1" t="s">
        <v>3345</v>
      </c>
      <c r="H145" s="1" t="s">
        <v>3217</v>
      </c>
      <c r="I145" s="262" t="s">
        <v>2075</v>
      </c>
      <c r="J145" s="10" t="s">
        <v>3348</v>
      </c>
      <c r="K145" s="1" t="s">
        <v>2555</v>
      </c>
      <c r="L145" s="1"/>
      <c r="M145" s="1" t="s">
        <v>3221</v>
      </c>
    </row>
    <row r="146" spans="4:13" ht="255">
      <c r="D146" s="178">
        <v>45105</v>
      </c>
      <c r="E146" s="1" t="s">
        <v>3291</v>
      </c>
      <c r="F146" s="1"/>
      <c r="G146" s="1" t="s">
        <v>3345</v>
      </c>
      <c r="H146" s="1" t="s">
        <v>3217</v>
      </c>
      <c r="I146" s="262" t="s">
        <v>2135</v>
      </c>
      <c r="J146" s="10" t="s">
        <v>3349</v>
      </c>
      <c r="K146" s="271" t="s">
        <v>3350</v>
      </c>
      <c r="L146" s="271"/>
      <c r="M146" s="1" t="s">
        <v>3221</v>
      </c>
    </row>
    <row r="147" spans="4:13" ht="240">
      <c r="D147" s="178">
        <v>45105</v>
      </c>
      <c r="E147" s="1" t="s">
        <v>3291</v>
      </c>
      <c r="F147" s="1"/>
      <c r="G147" s="1" t="s">
        <v>3345</v>
      </c>
      <c r="H147" s="1" t="s">
        <v>3217</v>
      </c>
      <c r="I147" s="262" t="s">
        <v>2136</v>
      </c>
      <c r="J147" s="10" t="s">
        <v>3351</v>
      </c>
      <c r="K147" s="1" t="s">
        <v>2555</v>
      </c>
      <c r="L147" s="1"/>
      <c r="M147" s="1" t="s">
        <v>3221</v>
      </c>
    </row>
    <row r="148" spans="4:13" ht="135">
      <c r="D148" s="178">
        <v>45105</v>
      </c>
      <c r="E148" s="1" t="s">
        <v>3291</v>
      </c>
      <c r="F148" s="1"/>
      <c r="G148" s="1" t="s">
        <v>3345</v>
      </c>
      <c r="H148" s="1" t="s">
        <v>3217</v>
      </c>
      <c r="I148" s="262" t="s">
        <v>2137</v>
      </c>
      <c r="J148" s="10" t="s">
        <v>3352</v>
      </c>
      <c r="K148" s="1" t="s">
        <v>2555</v>
      </c>
      <c r="L148" s="1"/>
      <c r="M148" s="1" t="s">
        <v>3221</v>
      </c>
    </row>
    <row r="149" spans="4:13" ht="120">
      <c r="D149" s="178">
        <v>45105</v>
      </c>
      <c r="E149" s="1" t="s">
        <v>3238</v>
      </c>
      <c r="F149" s="1"/>
      <c r="G149" s="1" t="s">
        <v>3345</v>
      </c>
      <c r="H149" s="1" t="s">
        <v>3217</v>
      </c>
      <c r="I149" s="262" t="s">
        <v>2073</v>
      </c>
      <c r="J149" s="10" t="s">
        <v>3353</v>
      </c>
      <c r="K149" s="1" t="s">
        <v>2555</v>
      </c>
      <c r="L149" s="1"/>
      <c r="M149" s="1" t="s">
        <v>3221</v>
      </c>
    </row>
    <row r="150" spans="4:13" ht="165">
      <c r="D150" s="178">
        <v>45105</v>
      </c>
      <c r="E150" s="1" t="s">
        <v>3238</v>
      </c>
      <c r="F150" s="1"/>
      <c r="G150" s="1" t="s">
        <v>3345</v>
      </c>
      <c r="H150" s="1" t="s">
        <v>3217</v>
      </c>
      <c r="I150" s="262" t="s">
        <v>2075</v>
      </c>
      <c r="J150" s="10" t="s">
        <v>3354</v>
      </c>
      <c r="K150" s="10" t="s">
        <v>3355</v>
      </c>
      <c r="L150" s="10"/>
      <c r="M150" s="1" t="s">
        <v>3221</v>
      </c>
    </row>
    <row r="151" spans="4:13" ht="180">
      <c r="D151" s="178">
        <v>45105</v>
      </c>
      <c r="E151" s="1" t="s">
        <v>3238</v>
      </c>
      <c r="F151" s="1"/>
      <c r="G151" s="1" t="s">
        <v>3345</v>
      </c>
      <c r="H151" s="1" t="s">
        <v>3217</v>
      </c>
      <c r="I151" s="262" t="s">
        <v>2135</v>
      </c>
      <c r="J151" s="10" t="s">
        <v>3356</v>
      </c>
      <c r="K151" s="271" t="s">
        <v>3357</v>
      </c>
      <c r="L151" s="271"/>
      <c r="M151" s="1" t="s">
        <v>3221</v>
      </c>
    </row>
    <row r="152" spans="4:13">
      <c r="E152" s="33" t="s">
        <v>3238</v>
      </c>
      <c r="F152" s="33"/>
      <c r="G152" s="33" t="s">
        <v>3345</v>
      </c>
      <c r="H152" s="33" t="s">
        <v>3217</v>
      </c>
      <c r="I152" s="87" t="s">
        <v>2136</v>
      </c>
      <c r="J152" s="34" t="s">
        <v>3358</v>
      </c>
      <c r="K152" s="33" t="s">
        <v>3361</v>
      </c>
      <c r="L152" s="33"/>
      <c r="M152" s="1" t="s">
        <v>3362</v>
      </c>
    </row>
    <row r="153" spans="4:13">
      <c r="E153" s="33" t="s">
        <v>3238</v>
      </c>
      <c r="F153" s="33"/>
      <c r="G153" s="33" t="s">
        <v>3345</v>
      </c>
      <c r="H153" s="33" t="s">
        <v>3217</v>
      </c>
      <c r="I153" s="87" t="s">
        <v>2137</v>
      </c>
      <c r="J153" s="34" t="s">
        <v>3359</v>
      </c>
      <c r="K153" s="33" t="s">
        <v>3360</v>
      </c>
      <c r="L153" s="33"/>
      <c r="M153" s="1" t="s">
        <v>3362</v>
      </c>
    </row>
    <row r="154" spans="4:13" ht="165">
      <c r="D154" s="178">
        <v>45106</v>
      </c>
      <c r="E154" s="1" t="s">
        <v>3291</v>
      </c>
      <c r="F154" s="1"/>
      <c r="G154" s="1" t="s">
        <v>3363</v>
      </c>
      <c r="H154" s="1" t="s">
        <v>3217</v>
      </c>
      <c r="I154" s="3" t="s">
        <v>2073</v>
      </c>
      <c r="J154" s="1" t="s">
        <v>3364</v>
      </c>
      <c r="K154" s="271" t="s">
        <v>3365</v>
      </c>
      <c r="L154" s="271"/>
      <c r="M154" s="1" t="s">
        <v>3221</v>
      </c>
    </row>
    <row r="155" spans="4:13" ht="180">
      <c r="D155" s="178">
        <v>45106</v>
      </c>
      <c r="E155" s="1" t="s">
        <v>3291</v>
      </c>
      <c r="F155" s="1"/>
      <c r="G155" s="1" t="s">
        <v>3363</v>
      </c>
      <c r="H155" s="1" t="s">
        <v>3217</v>
      </c>
      <c r="I155" s="3" t="s">
        <v>2075</v>
      </c>
      <c r="J155" s="372" t="s">
        <v>3366</v>
      </c>
      <c r="K155" s="271" t="s">
        <v>3367</v>
      </c>
      <c r="L155" s="271"/>
      <c r="M155" s="1" t="s">
        <v>3221</v>
      </c>
    </row>
    <row r="156" spans="4:13" ht="120">
      <c r="D156" s="178">
        <v>45106</v>
      </c>
      <c r="E156" s="1" t="s">
        <v>3291</v>
      </c>
      <c r="F156" s="1"/>
      <c r="G156" s="1" t="s">
        <v>3363</v>
      </c>
      <c r="H156" s="1" t="s">
        <v>3217</v>
      </c>
      <c r="I156" s="3" t="s">
        <v>2135</v>
      </c>
      <c r="J156" s="10" t="s">
        <v>3368</v>
      </c>
      <c r="K156" s="271" t="s">
        <v>3369</v>
      </c>
      <c r="L156" s="271"/>
      <c r="M156" s="1" t="s">
        <v>3221</v>
      </c>
    </row>
    <row r="157" spans="4:13" ht="375">
      <c r="D157" s="178">
        <v>45106</v>
      </c>
      <c r="E157" s="1" t="s">
        <v>3238</v>
      </c>
      <c r="F157" s="1"/>
      <c r="G157" s="1" t="s">
        <v>3363</v>
      </c>
      <c r="H157" s="1" t="s">
        <v>3217</v>
      </c>
      <c r="I157" s="3" t="s">
        <v>2073</v>
      </c>
      <c r="J157" s="10" t="s">
        <v>3370</v>
      </c>
      <c r="K157" s="271" t="s">
        <v>3372</v>
      </c>
      <c r="L157" s="271"/>
      <c r="M157" s="1" t="s">
        <v>3221</v>
      </c>
    </row>
    <row r="158" spans="4:13" ht="409.5">
      <c r="D158" s="178">
        <v>45106</v>
      </c>
      <c r="E158" s="1" t="s">
        <v>3238</v>
      </c>
      <c r="F158" s="1"/>
      <c r="G158" s="1" t="s">
        <v>3363</v>
      </c>
      <c r="H158" s="1" t="s">
        <v>3217</v>
      </c>
      <c r="I158" s="3" t="s">
        <v>2075</v>
      </c>
      <c r="J158" s="10" t="s">
        <v>3371</v>
      </c>
      <c r="K158" s="271" t="s">
        <v>3373</v>
      </c>
      <c r="L158" s="271"/>
      <c r="M158" s="1" t="s">
        <v>3221</v>
      </c>
    </row>
    <row r="159" spans="4:13" ht="375">
      <c r="D159" s="178">
        <v>45106</v>
      </c>
      <c r="E159" s="1" t="s">
        <v>3238</v>
      </c>
      <c r="F159" s="1"/>
      <c r="G159" s="1" t="s">
        <v>3363</v>
      </c>
      <c r="H159" s="1" t="s">
        <v>3217</v>
      </c>
      <c r="I159" s="3" t="s">
        <v>2135</v>
      </c>
      <c r="J159" s="10" t="s">
        <v>3374</v>
      </c>
      <c r="K159" s="271" t="s">
        <v>3375</v>
      </c>
      <c r="L159" s="271"/>
      <c r="M159" s="1" t="s">
        <v>3221</v>
      </c>
    </row>
    <row r="160" spans="4:13" ht="210">
      <c r="D160" s="178">
        <v>45106</v>
      </c>
      <c r="E160" s="1" t="s">
        <v>3376</v>
      </c>
      <c r="F160" s="1"/>
      <c r="G160" s="1" t="s">
        <v>3377</v>
      </c>
      <c r="H160" s="1" t="s">
        <v>3217</v>
      </c>
      <c r="I160" s="3" t="s">
        <v>2073</v>
      </c>
      <c r="J160" s="10" t="s">
        <v>3378</v>
      </c>
      <c r="K160" s="1" t="s">
        <v>2555</v>
      </c>
      <c r="L160" s="1"/>
      <c r="M160" s="1" t="s">
        <v>3221</v>
      </c>
    </row>
    <row r="161" spans="4:13" ht="210">
      <c r="D161" s="178">
        <v>45106</v>
      </c>
      <c r="E161" s="1" t="s">
        <v>3376</v>
      </c>
      <c r="F161" s="1"/>
      <c r="G161" s="1" t="s">
        <v>3377</v>
      </c>
      <c r="H161" s="1" t="s">
        <v>3217</v>
      </c>
      <c r="I161" s="3" t="s">
        <v>2075</v>
      </c>
      <c r="J161" s="10" t="s">
        <v>3379</v>
      </c>
      <c r="K161" s="1" t="s">
        <v>2555</v>
      </c>
      <c r="L161" s="1"/>
      <c r="M161" s="1" t="s">
        <v>3221</v>
      </c>
    </row>
    <row r="162" spans="4:13" ht="135">
      <c r="D162" s="178">
        <v>45106</v>
      </c>
      <c r="E162" s="1" t="s">
        <v>3376</v>
      </c>
      <c r="F162" s="1"/>
      <c r="G162" s="1" t="s">
        <v>3377</v>
      </c>
      <c r="H162" s="1" t="s">
        <v>3217</v>
      </c>
      <c r="I162" s="3" t="s">
        <v>2135</v>
      </c>
      <c r="J162" s="10" t="s">
        <v>3380</v>
      </c>
      <c r="K162" s="271" t="s">
        <v>3383</v>
      </c>
      <c r="L162" s="271"/>
      <c r="M162" s="1" t="s">
        <v>3362</v>
      </c>
    </row>
    <row r="163" spans="4:13" ht="135">
      <c r="D163" s="178">
        <v>45106</v>
      </c>
      <c r="E163" s="1" t="s">
        <v>3376</v>
      </c>
      <c r="F163" s="1"/>
      <c r="G163" s="1" t="s">
        <v>3377</v>
      </c>
      <c r="H163" s="1" t="s">
        <v>3217</v>
      </c>
      <c r="I163" s="3" t="s">
        <v>2136</v>
      </c>
      <c r="J163" s="10" t="s">
        <v>3381</v>
      </c>
      <c r="K163" s="271" t="s">
        <v>3383</v>
      </c>
      <c r="L163" s="271"/>
      <c r="M163" s="1" t="s">
        <v>3362</v>
      </c>
    </row>
    <row r="164" spans="4:13" ht="225">
      <c r="D164" s="178">
        <v>45106</v>
      </c>
      <c r="E164" s="1" t="s">
        <v>3376</v>
      </c>
      <c r="F164" s="1"/>
      <c r="G164" s="1" t="s">
        <v>3377</v>
      </c>
      <c r="H164" s="1" t="s">
        <v>3217</v>
      </c>
      <c r="I164" s="3" t="s">
        <v>2137</v>
      </c>
      <c r="J164" s="10" t="s">
        <v>3382</v>
      </c>
      <c r="K164" s="271" t="s">
        <v>3383</v>
      </c>
      <c r="L164" s="271"/>
      <c r="M164" s="1" t="s">
        <v>3362</v>
      </c>
    </row>
    <row r="165" spans="4:13" ht="60">
      <c r="D165" s="178">
        <v>45106</v>
      </c>
      <c r="E165" s="1" t="s">
        <v>2234</v>
      </c>
      <c r="F165" s="1"/>
      <c r="G165" s="1" t="s">
        <v>3384</v>
      </c>
      <c r="H165" s="1" t="s">
        <v>3217</v>
      </c>
      <c r="I165" s="3" t="s">
        <v>2073</v>
      </c>
      <c r="J165" s="10" t="s">
        <v>3385</v>
      </c>
      <c r="K165" s="1" t="s">
        <v>2555</v>
      </c>
      <c r="L165" s="1"/>
      <c r="M165" s="1" t="s">
        <v>3221</v>
      </c>
    </row>
    <row r="166" spans="4:13" ht="180">
      <c r="D166" s="178">
        <v>45106</v>
      </c>
      <c r="E166" s="1" t="s">
        <v>2234</v>
      </c>
      <c r="F166" s="1"/>
      <c r="G166" s="1" t="s">
        <v>3384</v>
      </c>
      <c r="H166" s="1" t="s">
        <v>3217</v>
      </c>
      <c r="I166" s="3" t="s">
        <v>2075</v>
      </c>
      <c r="J166" s="10" t="s">
        <v>3386</v>
      </c>
      <c r="K166" s="271" t="s">
        <v>3387</v>
      </c>
      <c r="L166" s="271"/>
      <c r="M166" s="1" t="s">
        <v>3221</v>
      </c>
    </row>
    <row r="167" spans="4:13" ht="409.5">
      <c r="D167" s="178">
        <v>45106</v>
      </c>
      <c r="E167" s="1" t="s">
        <v>2234</v>
      </c>
      <c r="F167" s="1"/>
      <c r="G167" s="1" t="s">
        <v>3384</v>
      </c>
      <c r="H167" s="1" t="s">
        <v>3217</v>
      </c>
      <c r="I167" s="3" t="s">
        <v>2135</v>
      </c>
      <c r="J167" s="10" t="s">
        <v>3392</v>
      </c>
      <c r="K167" s="271" t="s">
        <v>3393</v>
      </c>
      <c r="L167" s="271"/>
      <c r="M167" s="1" t="s">
        <v>3221</v>
      </c>
    </row>
    <row r="168" spans="4:13" ht="45">
      <c r="D168" s="178">
        <v>45106</v>
      </c>
      <c r="E168" s="1" t="s">
        <v>2234</v>
      </c>
      <c r="F168" s="1"/>
      <c r="G168" s="1" t="s">
        <v>3384</v>
      </c>
      <c r="H168" s="1" t="s">
        <v>3217</v>
      </c>
      <c r="I168" s="3" t="s">
        <v>2136</v>
      </c>
      <c r="J168" s="10" t="s">
        <v>3394</v>
      </c>
      <c r="K168" s="1" t="s">
        <v>2555</v>
      </c>
      <c r="L168" s="1"/>
      <c r="M168" s="1" t="s">
        <v>3221</v>
      </c>
    </row>
    <row r="169" spans="4:13" ht="165">
      <c r="D169" s="178">
        <v>45106</v>
      </c>
      <c r="E169" s="1" t="s">
        <v>2234</v>
      </c>
      <c r="F169" s="1"/>
      <c r="G169" s="1" t="s">
        <v>3384</v>
      </c>
      <c r="H169" s="1" t="s">
        <v>3217</v>
      </c>
      <c r="I169" s="3" t="s">
        <v>2137</v>
      </c>
      <c r="J169" s="10" t="s">
        <v>3395</v>
      </c>
      <c r="K169" s="240" t="s">
        <v>3396</v>
      </c>
      <c r="L169" s="240"/>
      <c r="M169" s="1" t="s">
        <v>3362</v>
      </c>
    </row>
    <row r="170" spans="4:13" ht="255">
      <c r="D170" s="178">
        <v>45106</v>
      </c>
      <c r="E170" s="1" t="s">
        <v>2234</v>
      </c>
      <c r="F170" s="1"/>
      <c r="G170" s="1" t="s">
        <v>3384</v>
      </c>
      <c r="H170" s="1" t="s">
        <v>3217</v>
      </c>
      <c r="I170" s="3" t="s">
        <v>3388</v>
      </c>
      <c r="J170" s="10" t="s">
        <v>3397</v>
      </c>
      <c r="K170" s="271" t="s">
        <v>3398</v>
      </c>
      <c r="L170" s="271"/>
      <c r="M170" s="1" t="s">
        <v>3221</v>
      </c>
    </row>
    <row r="171" spans="4:13" ht="240">
      <c r="D171" s="178">
        <v>45106</v>
      </c>
      <c r="E171" s="1" t="s">
        <v>2234</v>
      </c>
      <c r="F171" s="1"/>
      <c r="G171" s="1" t="s">
        <v>3384</v>
      </c>
      <c r="H171" s="1" t="s">
        <v>3217</v>
      </c>
      <c r="I171" s="3" t="s">
        <v>3389</v>
      </c>
      <c r="J171" s="10" t="s">
        <v>3399</v>
      </c>
      <c r="K171" s="1" t="s">
        <v>2555</v>
      </c>
      <c r="L171" s="1"/>
      <c r="M171" s="1" t="s">
        <v>3221</v>
      </c>
    </row>
    <row r="172" spans="4:13" ht="270">
      <c r="D172" s="178">
        <v>45106</v>
      </c>
      <c r="E172" s="1" t="s">
        <v>2234</v>
      </c>
      <c r="F172" s="1"/>
      <c r="G172" s="1" t="s">
        <v>3384</v>
      </c>
      <c r="H172" s="1" t="s">
        <v>3217</v>
      </c>
      <c r="I172" s="3" t="s">
        <v>3390</v>
      </c>
      <c r="J172" s="10" t="s">
        <v>3400</v>
      </c>
      <c r="K172" s="1" t="s">
        <v>2555</v>
      </c>
      <c r="L172" s="1"/>
      <c r="M172" s="1" t="s">
        <v>3221</v>
      </c>
    </row>
    <row r="173" spans="4:13" ht="135">
      <c r="D173" s="178">
        <v>45106</v>
      </c>
      <c r="E173" s="1" t="s">
        <v>2234</v>
      </c>
      <c r="F173" s="1"/>
      <c r="G173" s="1" t="s">
        <v>3384</v>
      </c>
      <c r="H173" s="1" t="s">
        <v>3217</v>
      </c>
      <c r="I173" s="3" t="s">
        <v>3391</v>
      </c>
      <c r="J173" s="10" t="s">
        <v>3401</v>
      </c>
      <c r="K173" s="271" t="s">
        <v>3402</v>
      </c>
      <c r="L173" s="271"/>
      <c r="M173" s="1" t="s">
        <v>3221</v>
      </c>
    </row>
    <row r="174" spans="4:13" ht="285">
      <c r="D174" s="178">
        <v>45106</v>
      </c>
      <c r="E174" s="1" t="s">
        <v>2234</v>
      </c>
      <c r="F174" s="1"/>
      <c r="G174" s="1" t="s">
        <v>3384</v>
      </c>
      <c r="H174" s="1" t="s">
        <v>3217</v>
      </c>
      <c r="I174" s="3" t="s">
        <v>3213</v>
      </c>
      <c r="J174" s="10" t="s">
        <v>3403</v>
      </c>
      <c r="K174" s="99" t="s">
        <v>3404</v>
      </c>
      <c r="L174" s="99"/>
      <c r="M174" s="1" t="s">
        <v>3221</v>
      </c>
    </row>
    <row r="175" spans="4:13" ht="225">
      <c r="D175" s="178">
        <v>45107</v>
      </c>
      <c r="E175" s="1" t="s">
        <v>1816</v>
      </c>
      <c r="F175" s="1"/>
      <c r="G175" s="1" t="s">
        <v>3405</v>
      </c>
      <c r="H175" s="1" t="s">
        <v>3217</v>
      </c>
      <c r="I175" s="3" t="s">
        <v>2075</v>
      </c>
      <c r="J175" s="10" t="s">
        <v>3406</v>
      </c>
      <c r="K175" s="271" t="s">
        <v>3407</v>
      </c>
      <c r="L175" s="271"/>
      <c r="M175" s="1" t="s">
        <v>3221</v>
      </c>
    </row>
    <row r="176" spans="4:13">
      <c r="D176" s="178"/>
      <c r="E176" s="99"/>
      <c r="F176" s="99"/>
      <c r="G176" s="99" t="s">
        <v>3415</v>
      </c>
      <c r="H176" s="99"/>
      <c r="I176" s="373"/>
      <c r="J176" s="271"/>
      <c r="K176" s="271"/>
      <c r="L176" s="271"/>
      <c r="M176" s="99"/>
    </row>
    <row r="177" spans="4:13" ht="165">
      <c r="D177" s="178">
        <v>45108</v>
      </c>
      <c r="E177" s="1" t="s">
        <v>3413</v>
      </c>
      <c r="F177" s="1"/>
      <c r="G177" s="1" t="s">
        <v>3414</v>
      </c>
      <c r="H177" s="1" t="s">
        <v>1388</v>
      </c>
      <c r="I177" s="262" t="s">
        <v>3416</v>
      </c>
      <c r="J177" s="10" t="s">
        <v>3417</v>
      </c>
      <c r="K177" s="271" t="s">
        <v>3424</v>
      </c>
      <c r="L177" s="271"/>
      <c r="M177" s="1" t="s">
        <v>3221</v>
      </c>
    </row>
    <row r="178" spans="4:13" ht="45">
      <c r="D178" s="178">
        <v>45108</v>
      </c>
      <c r="E178" s="1" t="s">
        <v>3413</v>
      </c>
      <c r="F178" s="1"/>
      <c r="G178" s="1" t="s">
        <v>3414</v>
      </c>
      <c r="H178" s="1" t="s">
        <v>1388</v>
      </c>
      <c r="I178" s="262" t="s">
        <v>3419</v>
      </c>
      <c r="J178" s="10" t="s">
        <v>3418</v>
      </c>
      <c r="K178" s="1" t="s">
        <v>2555</v>
      </c>
      <c r="L178" s="1"/>
      <c r="M178" s="1" t="s">
        <v>3221</v>
      </c>
    </row>
    <row r="179" spans="4:13" ht="45">
      <c r="D179" s="178">
        <v>45108</v>
      </c>
      <c r="E179" s="1" t="s">
        <v>3413</v>
      </c>
      <c r="F179" s="1"/>
      <c r="G179" s="1" t="s">
        <v>3414</v>
      </c>
      <c r="H179" s="1" t="s">
        <v>1388</v>
      </c>
      <c r="I179" s="262" t="s">
        <v>3420</v>
      </c>
      <c r="J179" s="10" t="s">
        <v>3422</v>
      </c>
      <c r="K179" s="271" t="s">
        <v>3449</v>
      </c>
      <c r="L179" s="271"/>
      <c r="M179" s="1" t="s">
        <v>3221</v>
      </c>
    </row>
    <row r="180" spans="4:13" ht="45">
      <c r="D180" s="178">
        <v>45108</v>
      </c>
      <c r="E180" s="1" t="s">
        <v>3413</v>
      </c>
      <c r="F180" s="1"/>
      <c r="G180" s="1" t="s">
        <v>3414</v>
      </c>
      <c r="H180" s="1" t="s">
        <v>1388</v>
      </c>
      <c r="I180" s="262" t="s">
        <v>3421</v>
      </c>
      <c r="J180" s="10" t="s">
        <v>3423</v>
      </c>
      <c r="K180" s="1" t="s">
        <v>2555</v>
      </c>
      <c r="L180" s="1"/>
      <c r="M180" s="1" t="s">
        <v>3221</v>
      </c>
    </row>
    <row r="181" spans="4:13" ht="60">
      <c r="D181" s="178">
        <v>45108</v>
      </c>
      <c r="E181" s="1" t="s">
        <v>3413</v>
      </c>
      <c r="F181" s="1"/>
      <c r="G181" s="1" t="s">
        <v>3414</v>
      </c>
      <c r="H181" s="1" t="s">
        <v>1388</v>
      </c>
      <c r="I181" s="262" t="s">
        <v>3425</v>
      </c>
      <c r="J181" s="10" t="s">
        <v>3429</v>
      </c>
      <c r="K181" s="1" t="s">
        <v>2555</v>
      </c>
      <c r="L181" s="1"/>
      <c r="M181" s="1" t="s">
        <v>3221</v>
      </c>
    </row>
    <row r="182" spans="4:13" ht="30">
      <c r="D182" s="178">
        <v>45108</v>
      </c>
      <c r="E182" s="1" t="s">
        <v>3413</v>
      </c>
      <c r="F182" s="1"/>
      <c r="G182" s="1" t="s">
        <v>3414</v>
      </c>
      <c r="H182" s="1" t="s">
        <v>1388</v>
      </c>
      <c r="I182" s="262" t="s">
        <v>3427</v>
      </c>
      <c r="J182" s="10" t="s">
        <v>3426</v>
      </c>
      <c r="K182" s="1" t="s">
        <v>2555</v>
      </c>
      <c r="L182" s="1"/>
      <c r="M182" s="1" t="s">
        <v>3221</v>
      </c>
    </row>
    <row r="183" spans="4:13">
      <c r="D183" s="178">
        <v>45108</v>
      </c>
      <c r="E183" s="1" t="s">
        <v>3413</v>
      </c>
      <c r="F183" s="1"/>
      <c r="G183" s="1" t="s">
        <v>3414</v>
      </c>
      <c r="H183" s="1" t="s">
        <v>1388</v>
      </c>
      <c r="I183" s="262" t="s">
        <v>3428</v>
      </c>
      <c r="J183" s="1" t="s">
        <v>3430</v>
      </c>
      <c r="K183" s="1" t="s">
        <v>2555</v>
      </c>
      <c r="L183" s="1"/>
      <c r="M183" s="1" t="s">
        <v>3221</v>
      </c>
    </row>
    <row r="184" spans="4:13" ht="75">
      <c r="D184" s="178">
        <v>45108</v>
      </c>
      <c r="E184" s="1" t="s">
        <v>3413</v>
      </c>
      <c r="F184" s="1"/>
      <c r="G184" s="1" t="s">
        <v>3414</v>
      </c>
      <c r="H184" s="1" t="s">
        <v>1388</v>
      </c>
      <c r="I184" s="262" t="s">
        <v>3433</v>
      </c>
      <c r="J184" s="10" t="s">
        <v>3431</v>
      </c>
      <c r="K184" s="1" t="s">
        <v>3432</v>
      </c>
      <c r="L184" s="1"/>
      <c r="M184" s="1" t="s">
        <v>3221</v>
      </c>
    </row>
    <row r="185" spans="4:13" ht="60">
      <c r="D185" s="178">
        <v>45108</v>
      </c>
      <c r="E185" s="1" t="s">
        <v>3413</v>
      </c>
      <c r="F185" s="1"/>
      <c r="G185" s="1" t="s">
        <v>3414</v>
      </c>
      <c r="H185" s="1" t="s">
        <v>1388</v>
      </c>
      <c r="I185" s="262" t="s">
        <v>3434</v>
      </c>
      <c r="J185" s="10" t="s">
        <v>3436</v>
      </c>
      <c r="K185" s="1" t="s">
        <v>2555</v>
      </c>
      <c r="L185" s="1"/>
      <c r="M185" s="1" t="s">
        <v>3221</v>
      </c>
    </row>
    <row r="186" spans="4:13" ht="30">
      <c r="D186" s="178">
        <v>45108</v>
      </c>
      <c r="E186" s="1" t="s">
        <v>3413</v>
      </c>
      <c r="F186" s="1"/>
      <c r="G186" s="1" t="s">
        <v>3414</v>
      </c>
      <c r="H186" s="1" t="s">
        <v>1388</v>
      </c>
      <c r="I186" s="262" t="s">
        <v>3435</v>
      </c>
      <c r="J186" s="10" t="s">
        <v>3437</v>
      </c>
      <c r="K186" s="1" t="s">
        <v>2555</v>
      </c>
      <c r="L186" s="1"/>
      <c r="M186" s="1" t="s">
        <v>3221</v>
      </c>
    </row>
    <row r="187" spans="4:13" ht="75">
      <c r="D187" s="178">
        <v>45110</v>
      </c>
      <c r="E187" s="1" t="s">
        <v>3413</v>
      </c>
      <c r="F187" s="1"/>
      <c r="G187" s="1" t="s">
        <v>3414</v>
      </c>
      <c r="H187" s="1" t="s">
        <v>1388</v>
      </c>
      <c r="I187" s="262" t="s">
        <v>3445</v>
      </c>
      <c r="J187" s="10" t="s">
        <v>3447</v>
      </c>
      <c r="K187" s="1" t="s">
        <v>2555</v>
      </c>
      <c r="L187" s="1"/>
      <c r="M187" s="1" t="s">
        <v>3221</v>
      </c>
    </row>
    <row r="188" spans="4:13" ht="30">
      <c r="D188" s="178">
        <v>45110</v>
      </c>
      <c r="E188" s="1" t="s">
        <v>3413</v>
      </c>
      <c r="F188" s="1"/>
      <c r="G188" s="1" t="s">
        <v>3414</v>
      </c>
      <c r="H188" s="1" t="s">
        <v>1388</v>
      </c>
      <c r="I188" s="262" t="s">
        <v>3448</v>
      </c>
      <c r="J188" s="10" t="s">
        <v>3446</v>
      </c>
      <c r="K188" s="1" t="s">
        <v>2555</v>
      </c>
      <c r="L188" s="1"/>
      <c r="M188" s="1" t="s">
        <v>3221</v>
      </c>
    </row>
    <row r="189" spans="4:13" ht="45">
      <c r="D189" s="178">
        <v>45110</v>
      </c>
      <c r="E189" s="1" t="s">
        <v>3413</v>
      </c>
      <c r="F189" s="1"/>
      <c r="G189" s="1" t="s">
        <v>3450</v>
      </c>
      <c r="H189" s="1" t="s">
        <v>1388</v>
      </c>
      <c r="I189" s="262" t="s">
        <v>3454</v>
      </c>
      <c r="J189" s="1" t="s">
        <v>3455</v>
      </c>
      <c r="K189" s="271" t="s">
        <v>3465</v>
      </c>
      <c r="L189" s="271"/>
      <c r="M189" s="1" t="s">
        <v>3221</v>
      </c>
    </row>
    <row r="190" spans="4:13" ht="120">
      <c r="D190" s="178">
        <v>45110</v>
      </c>
      <c r="E190" s="1" t="s">
        <v>3413</v>
      </c>
      <c r="F190" s="1"/>
      <c r="G190" s="1" t="s">
        <v>3450</v>
      </c>
      <c r="H190" s="1" t="s">
        <v>1388</v>
      </c>
      <c r="I190" s="262" t="s">
        <v>3456</v>
      </c>
      <c r="J190" s="1" t="s">
        <v>3457</v>
      </c>
      <c r="K190" s="271" t="s">
        <v>3458</v>
      </c>
      <c r="L190" s="271"/>
      <c r="M190" s="1" t="s">
        <v>3221</v>
      </c>
    </row>
    <row r="191" spans="4:13" ht="75">
      <c r="D191" s="178">
        <v>45110</v>
      </c>
      <c r="E191" s="51" t="s">
        <v>3413</v>
      </c>
      <c r="F191" s="51"/>
      <c r="G191" s="51" t="s">
        <v>3450</v>
      </c>
      <c r="H191" s="51" t="s">
        <v>1388</v>
      </c>
      <c r="I191" s="374" t="s">
        <v>3460</v>
      </c>
      <c r="J191" s="302" t="s">
        <v>3459</v>
      </c>
      <c r="K191" s="375" t="s">
        <v>3461</v>
      </c>
      <c r="L191" s="375"/>
      <c r="M191" s="1" t="s">
        <v>3221</v>
      </c>
    </row>
    <row r="192" spans="4:13" ht="75">
      <c r="D192" s="178">
        <v>45110</v>
      </c>
      <c r="E192" s="1" t="s">
        <v>3413</v>
      </c>
      <c r="F192" s="1"/>
      <c r="G192" s="1" t="s">
        <v>3450</v>
      </c>
      <c r="H192" s="1" t="s">
        <v>1388</v>
      </c>
      <c r="I192" s="262" t="s">
        <v>3464</v>
      </c>
      <c r="J192" s="10" t="s">
        <v>3462</v>
      </c>
      <c r="K192" s="271" t="s">
        <v>3463</v>
      </c>
      <c r="L192" s="271"/>
      <c r="M192" s="1" t="s">
        <v>3221</v>
      </c>
    </row>
    <row r="193" spans="4:13" ht="30">
      <c r="D193" s="178">
        <v>45110</v>
      </c>
      <c r="E193" s="1" t="s">
        <v>3413</v>
      </c>
      <c r="F193" s="1"/>
      <c r="G193" s="1" t="s">
        <v>3468</v>
      </c>
      <c r="H193" s="1" t="s">
        <v>1388</v>
      </c>
      <c r="I193" s="262" t="s">
        <v>3469</v>
      </c>
      <c r="J193" s="10" t="s">
        <v>3466</v>
      </c>
      <c r="K193" s="1" t="s">
        <v>2555</v>
      </c>
      <c r="L193" s="1"/>
      <c r="M193" s="1" t="s">
        <v>3221</v>
      </c>
    </row>
    <row r="194" spans="4:13" ht="30">
      <c r="D194" s="178">
        <v>45110</v>
      </c>
      <c r="E194" s="1" t="s">
        <v>3413</v>
      </c>
      <c r="F194" s="1"/>
      <c r="G194" s="1" t="s">
        <v>3468</v>
      </c>
      <c r="H194" s="1" t="s">
        <v>1388</v>
      </c>
      <c r="I194" s="262" t="s">
        <v>3470</v>
      </c>
      <c r="J194" s="10" t="s">
        <v>3467</v>
      </c>
      <c r="K194" s="1" t="s">
        <v>2555</v>
      </c>
      <c r="L194" s="1"/>
      <c r="M194" s="1" t="s">
        <v>3221</v>
      </c>
    </row>
    <row r="195" spans="4:13" ht="30">
      <c r="D195" s="178">
        <v>45110</v>
      </c>
      <c r="E195" s="1" t="s">
        <v>3413</v>
      </c>
      <c r="F195" s="1"/>
      <c r="G195" s="1" t="s">
        <v>3468</v>
      </c>
      <c r="H195" s="1" t="s">
        <v>1388</v>
      </c>
      <c r="I195" s="262" t="s">
        <v>3471</v>
      </c>
      <c r="J195" s="10" t="s">
        <v>3473</v>
      </c>
      <c r="K195" s="1" t="s">
        <v>2555</v>
      </c>
      <c r="L195" s="1"/>
      <c r="M195" s="1" t="s">
        <v>3221</v>
      </c>
    </row>
    <row r="196" spans="4:13" ht="30">
      <c r="D196" s="178">
        <v>45110</v>
      </c>
      <c r="E196" s="1" t="s">
        <v>3413</v>
      </c>
      <c r="F196" s="1"/>
      <c r="G196" s="1" t="s">
        <v>3468</v>
      </c>
      <c r="H196" s="1" t="s">
        <v>1388</v>
      </c>
      <c r="I196" s="262" t="s">
        <v>3472</v>
      </c>
      <c r="J196" s="10" t="s">
        <v>3474</v>
      </c>
      <c r="K196" s="1" t="s">
        <v>2555</v>
      </c>
      <c r="L196" s="1"/>
      <c r="M196" s="1" t="s">
        <v>3221</v>
      </c>
    </row>
    <row r="197" spans="4:13" ht="135">
      <c r="D197" s="178">
        <v>45110</v>
      </c>
      <c r="E197" s="1" t="s">
        <v>3413</v>
      </c>
      <c r="F197" s="1"/>
      <c r="G197" s="1" t="s">
        <v>3468</v>
      </c>
      <c r="H197" s="1" t="s">
        <v>1388</v>
      </c>
      <c r="I197" s="262" t="s">
        <v>3475</v>
      </c>
      <c r="J197" s="10" t="s">
        <v>3477</v>
      </c>
      <c r="K197" s="271" t="s">
        <v>3478</v>
      </c>
      <c r="L197" s="271"/>
      <c r="M197" s="1" t="s">
        <v>3221</v>
      </c>
    </row>
    <row r="198" spans="4:13" ht="30">
      <c r="D198" s="178"/>
      <c r="E198" s="1" t="s">
        <v>3413</v>
      </c>
      <c r="F198" s="1"/>
      <c r="G198" s="1" t="s">
        <v>3468</v>
      </c>
      <c r="H198" s="1" t="s">
        <v>1388</v>
      </c>
      <c r="I198" s="262" t="s">
        <v>3476</v>
      </c>
      <c r="J198" s="10" t="s">
        <v>3479</v>
      </c>
      <c r="K198" s="1" t="s">
        <v>2555</v>
      </c>
      <c r="L198" s="1"/>
      <c r="M198" s="1"/>
    </row>
    <row r="199" spans="4:13">
      <c r="D199" s="178">
        <v>45110</v>
      </c>
      <c r="E199" s="1" t="s">
        <v>3413</v>
      </c>
      <c r="F199" s="1"/>
      <c r="G199" s="1" t="s">
        <v>3468</v>
      </c>
      <c r="H199" s="1" t="s">
        <v>1388</v>
      </c>
      <c r="I199" s="262" t="s">
        <v>3480</v>
      </c>
      <c r="J199" s="76" t="s">
        <v>3482</v>
      </c>
      <c r="K199" s="1" t="s">
        <v>2555</v>
      </c>
      <c r="L199" s="1"/>
      <c r="M199" s="1" t="s">
        <v>3221</v>
      </c>
    </row>
    <row r="200" spans="4:13" ht="30">
      <c r="D200" s="178">
        <v>45110</v>
      </c>
      <c r="E200" s="1" t="s">
        <v>3413</v>
      </c>
      <c r="F200" s="1"/>
      <c r="G200" s="1" t="s">
        <v>3468</v>
      </c>
      <c r="H200" s="1" t="s">
        <v>1388</v>
      </c>
      <c r="I200" s="262" t="s">
        <v>3481</v>
      </c>
      <c r="J200" s="10" t="s">
        <v>3483</v>
      </c>
      <c r="K200" s="1" t="s">
        <v>2555</v>
      </c>
      <c r="L200" s="1"/>
      <c r="M200" s="1" t="s">
        <v>3221</v>
      </c>
    </row>
    <row r="201" spans="4:13" ht="30">
      <c r="D201" s="178">
        <v>45110</v>
      </c>
      <c r="E201" s="1" t="s">
        <v>3413</v>
      </c>
      <c r="F201" s="1"/>
      <c r="G201" s="1" t="s">
        <v>3468</v>
      </c>
      <c r="H201" s="1" t="s">
        <v>1388</v>
      </c>
      <c r="I201" s="262" t="s">
        <v>3486</v>
      </c>
      <c r="J201" s="10" t="s">
        <v>3484</v>
      </c>
      <c r="K201" s="1" t="s">
        <v>2555</v>
      </c>
      <c r="L201" s="1"/>
      <c r="M201" s="1" t="s">
        <v>3221</v>
      </c>
    </row>
    <row r="202" spans="4:13">
      <c r="D202" s="178">
        <v>45110</v>
      </c>
      <c r="E202" s="1" t="s">
        <v>3413</v>
      </c>
      <c r="F202" s="1"/>
      <c r="G202" s="1" t="s">
        <v>3468</v>
      </c>
      <c r="H202" s="1" t="s">
        <v>1388</v>
      </c>
      <c r="I202" s="262" t="s">
        <v>3487</v>
      </c>
      <c r="J202" s="1" t="s">
        <v>3485</v>
      </c>
      <c r="K202" s="1" t="s">
        <v>2555</v>
      </c>
      <c r="L202" s="1"/>
      <c r="M202" s="1" t="s">
        <v>3221</v>
      </c>
    </row>
    <row r="203" spans="4:13">
      <c r="E203" s="1"/>
      <c r="F203" s="1"/>
      <c r="G203" s="1"/>
      <c r="H203" s="1"/>
      <c r="I203" s="1"/>
      <c r="J203" s="1"/>
      <c r="K203" s="1"/>
      <c r="L203" s="1"/>
      <c r="M203" s="1"/>
    </row>
    <row r="204" spans="4:13">
      <c r="D204" s="178">
        <v>45154</v>
      </c>
      <c r="E204" s="1" t="s">
        <v>3684</v>
      </c>
      <c r="F204" s="1"/>
      <c r="G204" s="1"/>
      <c r="H204" s="1"/>
      <c r="I204" s="1"/>
      <c r="J204" s="1"/>
      <c r="K204" s="1"/>
      <c r="L204" s="1"/>
      <c r="M204" s="1"/>
    </row>
    <row r="205" spans="4:13" ht="31.5">
      <c r="E205" s="388" t="s">
        <v>3685</v>
      </c>
      <c r="F205" s="1"/>
      <c r="G205" s="1"/>
      <c r="H205" s="1"/>
      <c r="I205" s="1"/>
      <c r="J205" s="1"/>
      <c r="K205" s="1"/>
      <c r="L205" s="1"/>
      <c r="M205" s="1"/>
    </row>
    <row r="206" spans="4:13">
      <c r="F206" s="1"/>
      <c r="G206" s="1"/>
      <c r="H206" s="1"/>
      <c r="I206" s="1"/>
      <c r="J206" s="1"/>
      <c r="K206" s="1"/>
      <c r="L206" s="1"/>
      <c r="M206" s="1"/>
    </row>
    <row r="207" spans="4:13" ht="15.75">
      <c r="E207" s="388" t="s">
        <v>2075</v>
      </c>
      <c r="F207" s="1"/>
      <c r="G207" s="1"/>
      <c r="H207" s="1"/>
      <c r="I207" s="1"/>
      <c r="J207" s="1"/>
      <c r="K207" s="1"/>
      <c r="L207" s="1"/>
      <c r="M207" s="1"/>
    </row>
    <row r="208" spans="4:13">
      <c r="F208" s="1"/>
      <c r="G208" s="1"/>
      <c r="H208" s="1"/>
      <c r="I208" s="1"/>
      <c r="J208" s="1"/>
      <c r="K208" s="1"/>
      <c r="L208" s="1"/>
      <c r="M208" s="1"/>
    </row>
    <row r="209" spans="5:13" ht="15.75">
      <c r="E209" s="388" t="s">
        <v>3686</v>
      </c>
      <c r="F209" s="1"/>
      <c r="G209" s="1"/>
      <c r="H209" s="1"/>
      <c r="I209" s="1"/>
      <c r="J209" s="1"/>
      <c r="K209" s="1"/>
      <c r="L209" s="1"/>
      <c r="M209" s="1"/>
    </row>
    <row r="210" spans="5:13" ht="15.75">
      <c r="E210" s="388" t="s">
        <v>3687</v>
      </c>
      <c r="F210" s="1"/>
      <c r="G210" s="1"/>
      <c r="H210" s="1"/>
      <c r="I210" s="1"/>
      <c r="J210" s="1"/>
      <c r="K210" s="1"/>
      <c r="L210" s="1"/>
      <c r="M210" s="1"/>
    </row>
    <row r="211" spans="5:13" ht="30">
      <c r="E211" s="390" t="s">
        <v>3688</v>
      </c>
      <c r="F211" s="1"/>
      <c r="G211" s="1"/>
      <c r="H211" s="1"/>
      <c r="I211" s="1"/>
      <c r="J211" s="1"/>
      <c r="K211" s="1"/>
      <c r="L211" s="1"/>
      <c r="M211" s="1"/>
    </row>
    <row r="212" spans="5:13" ht="31.5">
      <c r="E212" s="388" t="s">
        <v>3689</v>
      </c>
      <c r="F212" s="1"/>
      <c r="G212" s="1"/>
      <c r="H212" s="1"/>
      <c r="I212" s="1"/>
      <c r="J212" s="1"/>
      <c r="K212" s="1"/>
      <c r="L212" s="1"/>
      <c r="M212" s="1"/>
    </row>
    <row r="213" spans="5:13">
      <c r="E213" s="391"/>
      <c r="F213" s="1"/>
      <c r="G213" s="1"/>
      <c r="H213" s="1"/>
      <c r="I213" s="1"/>
      <c r="J213" s="1"/>
      <c r="K213" s="1"/>
      <c r="L213" s="1"/>
      <c r="M213" s="1"/>
    </row>
    <row r="214" spans="5:13" ht="63">
      <c r="E214" s="392" t="s">
        <v>3690</v>
      </c>
      <c r="F214" s="1"/>
      <c r="G214" s="1"/>
      <c r="H214" s="1"/>
      <c r="I214" s="1"/>
      <c r="J214" s="1"/>
      <c r="K214" s="1"/>
      <c r="L214" s="1"/>
      <c r="M214" s="1"/>
    </row>
    <row r="215" spans="5:13">
      <c r="E215" s="391"/>
    </row>
    <row r="216" spans="5:13" ht="47.25">
      <c r="E216" s="392" t="s">
        <v>3691</v>
      </c>
    </row>
    <row r="217" spans="5:13" ht="30">
      <c r="E217" s="393" t="s">
        <v>3692</v>
      </c>
    </row>
    <row r="218" spans="5:13">
      <c r="E218" s="391"/>
    </row>
    <row r="219" spans="5:13" ht="63">
      <c r="E219" s="392" t="s">
        <v>3693</v>
      </c>
    </row>
    <row r="222" spans="5:13" ht="45.75">
      <c r="E222" s="390" t="s">
        <v>3694</v>
      </c>
    </row>
    <row r="223" spans="5:13" ht="60">
      <c r="E223" s="390" t="s">
        <v>3695</v>
      </c>
    </row>
    <row r="224" spans="5:13" ht="30">
      <c r="E224" s="390" t="s">
        <v>3696</v>
      </c>
    </row>
    <row r="226" spans="5:13" ht="15.75">
      <c r="E226" s="388" t="s">
        <v>3697</v>
      </c>
    </row>
    <row r="227" spans="5:13">
      <c r="E227" s="389"/>
    </row>
    <row r="228" spans="5:13" ht="22.5">
      <c r="E228" s="394" t="s">
        <v>3698</v>
      </c>
    </row>
    <row r="229" spans="5:13" ht="15.75" thickBot="1">
      <c r="E229" s="389"/>
    </row>
    <row r="230" spans="5:13">
      <c r="E230" s="395" t="s">
        <v>3699</v>
      </c>
    </row>
    <row r="231" spans="5:13">
      <c r="E231" s="396" t="s">
        <v>3700</v>
      </c>
    </row>
    <row r="232" spans="5:13" ht="22.5">
      <c r="E232" s="394" t="s">
        <v>3701</v>
      </c>
    </row>
    <row r="233" spans="5:13">
      <c r="E233" s="396"/>
    </row>
    <row r="237" spans="5:13" ht="30.75">
      <c r="E237" s="388" t="s">
        <v>3702</v>
      </c>
    </row>
    <row r="238" spans="5:13" ht="78.75">
      <c r="E238" s="388" t="s">
        <v>3703</v>
      </c>
    </row>
    <row r="239" spans="5:13">
      <c r="E239" s="67"/>
      <c r="F239" s="67"/>
      <c r="G239" s="67" t="s">
        <v>3748</v>
      </c>
      <c r="H239" s="67"/>
      <c r="I239" s="67"/>
      <c r="J239" s="67"/>
      <c r="K239" s="67"/>
      <c r="L239" s="67"/>
      <c r="M239" s="67"/>
    </row>
    <row r="240" spans="5:13">
      <c r="E240" t="s">
        <v>3744</v>
      </c>
    </row>
    <row r="241" spans="7:13">
      <c r="G241" s="399" t="s">
        <v>2537</v>
      </c>
      <c r="H241" s="399" t="s">
        <v>3745</v>
      </c>
      <c r="I241" s="399" t="s">
        <v>2073</v>
      </c>
      <c r="J241" s="399" t="s">
        <v>3746</v>
      </c>
      <c r="K241" s="399" t="s">
        <v>3747</v>
      </c>
      <c r="L241" s="399" t="s">
        <v>3758</v>
      </c>
      <c r="M241" s="399" t="s">
        <v>2555</v>
      </c>
    </row>
    <row r="242" spans="7:13" ht="23.25">
      <c r="G242" s="399" t="s">
        <v>2537</v>
      </c>
      <c r="H242" s="399" t="s">
        <v>3745</v>
      </c>
      <c r="I242" s="399" t="s">
        <v>2075</v>
      </c>
      <c r="J242" s="399" t="s">
        <v>3749</v>
      </c>
      <c r="K242" s="399" t="s">
        <v>3747</v>
      </c>
      <c r="L242" s="399" t="s">
        <v>3758</v>
      </c>
      <c r="M242" s="399" t="s">
        <v>2555</v>
      </c>
    </row>
    <row r="243" spans="7:13" ht="45.75">
      <c r="G243" s="399" t="s">
        <v>2537</v>
      </c>
      <c r="H243" s="399" t="s">
        <v>3745</v>
      </c>
      <c r="I243" s="399" t="s">
        <v>2135</v>
      </c>
      <c r="J243" s="399" t="s">
        <v>3750</v>
      </c>
      <c r="K243" s="399" t="s">
        <v>3747</v>
      </c>
      <c r="L243" s="399" t="s">
        <v>3758</v>
      </c>
      <c r="M243" s="399" t="s">
        <v>2555</v>
      </c>
    </row>
    <row r="244" spans="7:13">
      <c r="G244" s="399" t="s">
        <v>2537</v>
      </c>
      <c r="H244" s="399" t="s">
        <v>3745</v>
      </c>
      <c r="I244" s="399" t="s">
        <v>2136</v>
      </c>
      <c r="J244" s="399" t="s">
        <v>3751</v>
      </c>
      <c r="K244" s="399" t="s">
        <v>3747</v>
      </c>
      <c r="L244" s="399" t="s">
        <v>3758</v>
      </c>
      <c r="M244" s="399" t="s">
        <v>2555</v>
      </c>
    </row>
    <row r="245" spans="7:13" ht="23.25">
      <c r="G245" s="399" t="s">
        <v>2537</v>
      </c>
      <c r="H245" s="399" t="s">
        <v>3745</v>
      </c>
      <c r="I245" s="399" t="s">
        <v>2137</v>
      </c>
      <c r="J245" s="399" t="s">
        <v>3752</v>
      </c>
      <c r="K245" s="399" t="s">
        <v>3747</v>
      </c>
      <c r="L245" s="399" t="s">
        <v>3758</v>
      </c>
      <c r="M245" s="399" t="s">
        <v>2555</v>
      </c>
    </row>
    <row r="246" spans="7:13">
      <c r="G246" s="399" t="s">
        <v>2537</v>
      </c>
      <c r="H246" s="399" t="s">
        <v>3745</v>
      </c>
      <c r="I246" s="399" t="s">
        <v>3388</v>
      </c>
      <c r="J246" s="399" t="s">
        <v>3753</v>
      </c>
      <c r="K246" s="399" t="s">
        <v>3747</v>
      </c>
      <c r="L246" s="399" t="s">
        <v>3758</v>
      </c>
      <c r="M246" s="399" t="s">
        <v>2555</v>
      </c>
    </row>
    <row r="247" spans="7:13">
      <c r="G247" s="399" t="s">
        <v>3754</v>
      </c>
      <c r="H247" s="399" t="s">
        <v>3756</v>
      </c>
      <c r="I247" s="399" t="s">
        <v>2073</v>
      </c>
      <c r="J247" s="399" t="s">
        <v>3755</v>
      </c>
      <c r="K247" s="399" t="s">
        <v>3747</v>
      </c>
      <c r="L247" s="399" t="s">
        <v>3758</v>
      </c>
      <c r="M247" s="399" t="s">
        <v>2555</v>
      </c>
    </row>
    <row r="248" spans="7:13">
      <c r="G248" s="399" t="s">
        <v>3754</v>
      </c>
      <c r="H248" s="399" t="s">
        <v>3760</v>
      </c>
      <c r="I248" s="399" t="s">
        <v>2075</v>
      </c>
      <c r="J248" s="194" t="s">
        <v>3759</v>
      </c>
      <c r="K248" s="399" t="s">
        <v>3747</v>
      </c>
      <c r="L248" s="399" t="s">
        <v>3758</v>
      </c>
      <c r="M248" s="399" t="s">
        <v>2555</v>
      </c>
    </row>
    <row r="249" spans="7:13" ht="270.75">
      <c r="G249" s="399" t="s">
        <v>3754</v>
      </c>
      <c r="H249" s="399" t="s">
        <v>3760</v>
      </c>
      <c r="I249" s="399" t="s">
        <v>2135</v>
      </c>
      <c r="J249" s="399" t="s">
        <v>3761</v>
      </c>
      <c r="K249" s="399" t="s">
        <v>3747</v>
      </c>
      <c r="L249" s="399" t="s">
        <v>3758</v>
      </c>
      <c r="M249" s="399" t="s">
        <v>2555</v>
      </c>
    </row>
    <row r="250" spans="7:13" ht="192">
      <c r="G250" s="399" t="s">
        <v>3754</v>
      </c>
      <c r="H250" s="399" t="s">
        <v>3760</v>
      </c>
      <c r="I250" s="399" t="s">
        <v>2136</v>
      </c>
      <c r="J250" s="399" t="s">
        <v>3762</v>
      </c>
      <c r="K250" s="399" t="s">
        <v>3747</v>
      </c>
      <c r="L250" s="399" t="s">
        <v>3758</v>
      </c>
      <c r="M250" s="399" t="s">
        <v>2555</v>
      </c>
    </row>
    <row r="251" spans="7:13" ht="79.5">
      <c r="G251" s="399" t="s">
        <v>3765</v>
      </c>
      <c r="H251" s="399" t="s">
        <v>2081</v>
      </c>
      <c r="I251" s="399" t="s">
        <v>2073</v>
      </c>
      <c r="J251" s="399" t="s">
        <v>3763</v>
      </c>
      <c r="K251" s="399" t="s">
        <v>3747</v>
      </c>
      <c r="L251" s="399" t="s">
        <v>3758</v>
      </c>
      <c r="M251" s="399" t="s">
        <v>2555</v>
      </c>
    </row>
    <row r="252" spans="7:13" ht="102">
      <c r="G252" s="399" t="s">
        <v>3765</v>
      </c>
      <c r="H252" s="399" t="s">
        <v>2081</v>
      </c>
      <c r="I252" s="399" t="s">
        <v>2075</v>
      </c>
      <c r="J252" s="399" t="s">
        <v>3764</v>
      </c>
      <c r="K252" s="399" t="s">
        <v>3747</v>
      </c>
      <c r="L252" s="399" t="s">
        <v>3758</v>
      </c>
      <c r="M252" s="399" t="s">
        <v>2555</v>
      </c>
    </row>
    <row r="253" spans="7:13" ht="147">
      <c r="G253" s="399" t="s">
        <v>3765</v>
      </c>
      <c r="H253" s="399" t="s">
        <v>3767</v>
      </c>
      <c r="I253" s="399" t="s">
        <v>2135</v>
      </c>
      <c r="J253" s="399" t="s">
        <v>3766</v>
      </c>
      <c r="K253" s="399" t="s">
        <v>3747</v>
      </c>
      <c r="L253" s="399" t="s">
        <v>3758</v>
      </c>
      <c r="M253" s="399" t="s">
        <v>2555</v>
      </c>
    </row>
    <row r="254" spans="7:13" ht="57">
      <c r="G254" s="399" t="s">
        <v>3765</v>
      </c>
      <c r="H254" s="399" t="s">
        <v>3769</v>
      </c>
      <c r="I254" s="399" t="s">
        <v>2136</v>
      </c>
      <c r="J254" s="399" t="s">
        <v>3768</v>
      </c>
      <c r="K254" s="399" t="s">
        <v>3747</v>
      </c>
      <c r="L254" s="399" t="s">
        <v>3758</v>
      </c>
      <c r="M254" s="399" t="s">
        <v>2555</v>
      </c>
    </row>
    <row r="255" spans="7:13" ht="169.5">
      <c r="G255" s="399" t="s">
        <v>3765</v>
      </c>
      <c r="H255" s="399" t="s">
        <v>3771</v>
      </c>
      <c r="I255" s="399" t="s">
        <v>2137</v>
      </c>
      <c r="J255" s="399" t="s">
        <v>3770</v>
      </c>
      <c r="K255" s="399" t="s">
        <v>3747</v>
      </c>
      <c r="L255" s="399" t="s">
        <v>3758</v>
      </c>
      <c r="M255" s="399" t="s">
        <v>2555</v>
      </c>
    </row>
    <row r="256" spans="7:13" ht="79.5">
      <c r="G256" s="399" t="s">
        <v>3774</v>
      </c>
      <c r="H256" s="399" t="s">
        <v>3773</v>
      </c>
      <c r="I256" s="399" t="s">
        <v>3388</v>
      </c>
      <c r="J256" s="399" t="s">
        <v>3772</v>
      </c>
      <c r="K256" s="399" t="s">
        <v>3747</v>
      </c>
      <c r="L256" s="399" t="s">
        <v>3758</v>
      </c>
      <c r="M256" s="399" t="s">
        <v>2555</v>
      </c>
    </row>
    <row r="257" spans="7:13" ht="192">
      <c r="G257" s="399" t="s">
        <v>3774</v>
      </c>
      <c r="H257" s="399" t="s">
        <v>120</v>
      </c>
      <c r="I257" s="399" t="s">
        <v>3389</v>
      </c>
      <c r="J257" s="399" t="s">
        <v>3775</v>
      </c>
      <c r="K257" s="399" t="s">
        <v>3747</v>
      </c>
      <c r="L257" s="399" t="s">
        <v>3758</v>
      </c>
      <c r="M257" s="399" t="s">
        <v>2555</v>
      </c>
    </row>
    <row r="258" spans="7:13">
      <c r="G258" s="399" t="s">
        <v>3777</v>
      </c>
      <c r="H258" s="399" t="s">
        <v>3778</v>
      </c>
      <c r="I258" s="399" t="s">
        <v>2073</v>
      </c>
      <c r="J258" s="399" t="s">
        <v>3776</v>
      </c>
      <c r="K258" s="399" t="s">
        <v>3747</v>
      </c>
      <c r="L258" s="399" t="s">
        <v>3758</v>
      </c>
      <c r="M258" s="399" t="s">
        <v>2555</v>
      </c>
    </row>
    <row r="259" spans="7:13" ht="90.75">
      <c r="G259" s="399" t="s">
        <v>3777</v>
      </c>
      <c r="H259" s="399" t="s">
        <v>3778</v>
      </c>
      <c r="I259" s="399" t="s">
        <v>2075</v>
      </c>
      <c r="J259" s="399" t="s">
        <v>3779</v>
      </c>
      <c r="K259" s="399" t="s">
        <v>3747</v>
      </c>
      <c r="L259" s="399" t="s">
        <v>3758</v>
      </c>
      <c r="M259" s="399" t="s">
        <v>2555</v>
      </c>
    </row>
    <row r="260" spans="7:13" ht="113.25">
      <c r="G260" s="399" t="s">
        <v>3777</v>
      </c>
      <c r="H260" s="399" t="s">
        <v>3778</v>
      </c>
      <c r="I260" s="399" t="s">
        <v>2135</v>
      </c>
      <c r="J260" s="399" t="s">
        <v>3780</v>
      </c>
      <c r="K260" s="399" t="s">
        <v>3747</v>
      </c>
      <c r="L260" s="399" t="s">
        <v>3758</v>
      </c>
      <c r="M260" s="399" t="s">
        <v>2555</v>
      </c>
    </row>
    <row r="261" spans="7:13" ht="192">
      <c r="G261" s="399" t="s">
        <v>3777</v>
      </c>
      <c r="H261" s="399" t="s">
        <v>3782</v>
      </c>
      <c r="I261" s="399" t="s">
        <v>2136</v>
      </c>
      <c r="J261" s="399" t="s">
        <v>3781</v>
      </c>
      <c r="K261" s="399" t="s">
        <v>3747</v>
      </c>
      <c r="L261" s="399" t="s">
        <v>3758</v>
      </c>
      <c r="M261" s="399" t="s">
        <v>2555</v>
      </c>
    </row>
    <row r="262" spans="7:13" ht="79.5">
      <c r="G262" s="399" t="s">
        <v>3777</v>
      </c>
      <c r="H262" s="399" t="s">
        <v>3784</v>
      </c>
      <c r="I262" s="399" t="s">
        <v>2137</v>
      </c>
      <c r="J262" s="399" t="s">
        <v>3783</v>
      </c>
      <c r="K262" s="399" t="s">
        <v>3747</v>
      </c>
      <c r="L262" s="399" t="s">
        <v>3758</v>
      </c>
      <c r="M262" s="399" t="s">
        <v>2555</v>
      </c>
    </row>
    <row r="263" spans="7:13">
      <c r="G263" s="399" t="s">
        <v>3785</v>
      </c>
      <c r="H263" s="399" t="s">
        <v>185</v>
      </c>
      <c r="I263" s="399" t="s">
        <v>185</v>
      </c>
      <c r="J263" s="399" t="s">
        <v>185</v>
      </c>
      <c r="K263" s="399" t="s">
        <v>185</v>
      </c>
      <c r="L263" s="399" t="s">
        <v>185</v>
      </c>
      <c r="M263" s="399" t="s">
        <v>185</v>
      </c>
    </row>
    <row r="264" spans="7:13">
      <c r="G264" s="397"/>
      <c r="H264" s="397"/>
      <c r="I264" s="397"/>
      <c r="J264" s="397"/>
      <c r="K264" s="397"/>
      <c r="L264" s="397"/>
      <c r="M264" s="397"/>
    </row>
    <row r="265" spans="7:13">
      <c r="G265" s="397"/>
      <c r="H265" s="397"/>
      <c r="I265" s="397"/>
      <c r="J265" s="397"/>
      <c r="K265" s="397"/>
      <c r="L265" s="397"/>
      <c r="M265" s="397"/>
    </row>
    <row r="266" spans="7:13">
      <c r="G266" s="397"/>
      <c r="H266" s="397"/>
      <c r="I266" s="397"/>
      <c r="J266" s="397"/>
      <c r="K266" s="397"/>
      <c r="L266" s="397"/>
      <c r="M266" s="397"/>
    </row>
    <row r="267" spans="7:13">
      <c r="G267" s="397"/>
      <c r="H267" s="397"/>
      <c r="I267" s="397"/>
      <c r="J267" s="397"/>
      <c r="K267" s="397"/>
      <c r="L267" s="397"/>
      <c r="M267" s="397"/>
    </row>
    <row r="268" spans="7:13">
      <c r="G268" s="397"/>
      <c r="H268" s="397"/>
      <c r="I268" s="397"/>
      <c r="J268" s="397"/>
      <c r="K268" s="397"/>
      <c r="L268" s="397"/>
      <c r="M268" s="397"/>
    </row>
    <row r="269" spans="7:13">
      <c r="G269" s="397"/>
      <c r="H269" s="397"/>
      <c r="I269" s="397"/>
      <c r="J269" s="397"/>
      <c r="K269" s="397"/>
      <c r="L269" s="397"/>
      <c r="M269" s="397"/>
    </row>
    <row r="270" spans="7:13">
      <c r="G270" s="397"/>
      <c r="H270" s="397"/>
      <c r="I270" s="397"/>
      <c r="J270" s="397"/>
      <c r="K270" s="397"/>
      <c r="L270" s="397"/>
      <c r="M270" s="397"/>
    </row>
    <row r="271" spans="7:13">
      <c r="G271" s="397"/>
      <c r="H271" s="397"/>
      <c r="I271" s="397"/>
      <c r="J271" s="397"/>
      <c r="K271" s="397"/>
      <c r="L271" s="397"/>
      <c r="M271" s="397"/>
    </row>
    <row r="272" spans="7:13">
      <c r="G272" s="397"/>
      <c r="H272" s="397"/>
      <c r="I272" s="397"/>
      <c r="J272" s="397"/>
      <c r="K272" s="397"/>
      <c r="L272" s="397"/>
      <c r="M272" s="397"/>
    </row>
    <row r="273" spans="7:13">
      <c r="G273" s="397"/>
      <c r="H273" s="397"/>
      <c r="I273" s="397"/>
      <c r="J273" s="397"/>
      <c r="K273" s="397"/>
      <c r="L273" s="397"/>
      <c r="M273" s="397"/>
    </row>
    <row r="274" spans="7:13">
      <c r="G274" s="397"/>
      <c r="H274" s="397"/>
      <c r="I274" s="397"/>
      <c r="J274" s="397"/>
      <c r="K274" s="397"/>
      <c r="L274" s="397"/>
      <c r="M274" s="397"/>
    </row>
  </sheetData>
  <pageMargins left="0.7" right="0.7" top="0.75" bottom="0.75" header="0.3" footer="0.3"/>
  <pageSetup orientation="portrait" r:id="rId1"/>
  <drawing r:id="rId2"/>
  <legacyDrawing r:id="rId3"/>
  <controls>
    <mc:AlternateContent xmlns:mc="http://schemas.openxmlformats.org/markup-compatibility/2006">
      <mc:Choice Requires="x14">
        <control shapeId="21505" r:id="rId4" name="Control 1">
          <controlPr defaultSize="0" r:id="rId5">
            <anchor moveWithCells="1">
              <from>
                <xdr:col>5</xdr:col>
                <xdr:colOff>0</xdr:colOff>
                <xdr:row>248</xdr:row>
                <xdr:rowOff>2743200</xdr:rowOff>
              </from>
              <to>
                <xdr:col>5</xdr:col>
                <xdr:colOff>238125</xdr:colOff>
                <xdr:row>248</xdr:row>
                <xdr:rowOff>2981325</xdr:rowOff>
              </to>
            </anchor>
          </controlPr>
        </control>
      </mc:Choice>
      <mc:Fallback>
        <control shapeId="21505" r:id="rId4" name="Control 1"/>
      </mc:Fallback>
    </mc:AlternateContent>
  </control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4EEE3-E311-4F99-AE08-81F4FDB2AB83}">
  <dimension ref="D5:M24"/>
  <sheetViews>
    <sheetView topLeftCell="A7" workbookViewId="0">
      <selection activeCell="D32" sqref="D32"/>
    </sheetView>
  </sheetViews>
  <sheetFormatPr defaultRowHeight="15"/>
  <cols>
    <col min="4" max="4" width="9.85546875" bestFit="1" customWidth="1"/>
    <col min="5" max="5" width="16.42578125" bestFit="1" customWidth="1"/>
    <col min="6" max="6" width="37.140625" bestFit="1" customWidth="1"/>
    <col min="7" max="7" width="16.140625" bestFit="1" customWidth="1"/>
    <col min="9" max="9" width="13.7109375" bestFit="1" customWidth="1"/>
    <col min="13" max="13" width="9.85546875" bestFit="1" customWidth="1"/>
  </cols>
  <sheetData>
    <row r="5" spans="4:13">
      <c r="D5" s="1" t="s">
        <v>0</v>
      </c>
      <c r="E5" s="1" t="s">
        <v>1</v>
      </c>
      <c r="F5" s="1" t="s">
        <v>791</v>
      </c>
      <c r="G5" s="1" t="s">
        <v>11</v>
      </c>
      <c r="H5" s="1" t="s">
        <v>15</v>
      </c>
      <c r="I5" s="1" t="s">
        <v>43</v>
      </c>
    </row>
    <row r="6" spans="4:13">
      <c r="D6" s="2">
        <v>44700</v>
      </c>
      <c r="E6" s="1" t="s">
        <v>788</v>
      </c>
      <c r="F6" s="1" t="s">
        <v>792</v>
      </c>
      <c r="G6" s="1" t="s">
        <v>784</v>
      </c>
      <c r="H6" s="1" t="s">
        <v>524</v>
      </c>
      <c r="I6" s="1" t="s">
        <v>789</v>
      </c>
    </row>
    <row r="7" spans="4:13">
      <c r="D7" s="1"/>
      <c r="E7" s="1"/>
      <c r="F7" s="1"/>
      <c r="G7" s="1"/>
      <c r="H7" s="1"/>
      <c r="I7" s="1"/>
    </row>
    <row r="8" spans="4:13">
      <c r="D8" s="1"/>
      <c r="E8" s="1"/>
      <c r="F8" s="1"/>
      <c r="G8" s="1"/>
      <c r="H8" s="1"/>
      <c r="I8" s="1"/>
    </row>
    <row r="9" spans="4:13">
      <c r="D9" s="1"/>
      <c r="E9" s="1" t="s">
        <v>790</v>
      </c>
      <c r="F9" s="1" t="s">
        <v>793</v>
      </c>
      <c r="G9" s="1" t="s">
        <v>794</v>
      </c>
      <c r="H9" s="1" t="s">
        <v>124</v>
      </c>
      <c r="I9" s="1"/>
    </row>
    <row r="10" spans="4:13">
      <c r="D10" s="2">
        <v>44705</v>
      </c>
      <c r="E10" s="1"/>
      <c r="F10" s="1" t="s">
        <v>991</v>
      </c>
      <c r="G10" s="1"/>
      <c r="H10" s="1"/>
      <c r="I10" s="1"/>
    </row>
    <row r="11" spans="4:13">
      <c r="D11" s="1"/>
      <c r="E11" s="1"/>
      <c r="F11" s="1" t="s">
        <v>992</v>
      </c>
      <c r="G11" s="1"/>
      <c r="H11" s="1"/>
      <c r="I11" s="1"/>
    </row>
    <row r="12" spans="4:13">
      <c r="D12" s="1"/>
      <c r="E12" s="1"/>
      <c r="F12" s="1" t="s">
        <v>993</v>
      </c>
      <c r="G12" s="1"/>
      <c r="H12" s="1"/>
      <c r="I12" s="1"/>
    </row>
    <row r="13" spans="4:13">
      <c r="D13" s="1"/>
      <c r="E13" s="1"/>
      <c r="F13" s="1"/>
      <c r="G13" s="1"/>
      <c r="H13" s="1"/>
      <c r="I13" s="1"/>
    </row>
    <row r="14" spans="4:13">
      <c r="D14" s="210" t="s">
        <v>1030</v>
      </c>
      <c r="E14" s="1"/>
      <c r="F14" s="1" t="s">
        <v>1031</v>
      </c>
      <c r="G14" s="1"/>
      <c r="H14" s="1"/>
      <c r="I14" s="1"/>
      <c r="J14">
        <v>212065</v>
      </c>
      <c r="K14" t="s">
        <v>1037</v>
      </c>
      <c r="L14" t="s">
        <v>124</v>
      </c>
      <c r="M14" s="178">
        <v>44702</v>
      </c>
    </row>
    <row r="15" spans="4:13">
      <c r="D15" s="1"/>
      <c r="E15" s="1"/>
      <c r="F15" s="1" t="s">
        <v>1032</v>
      </c>
      <c r="G15" s="1"/>
      <c r="H15" s="1"/>
      <c r="I15" s="1"/>
      <c r="J15">
        <v>211314</v>
      </c>
      <c r="K15" t="s">
        <v>812</v>
      </c>
      <c r="L15" t="s">
        <v>833</v>
      </c>
      <c r="M15" s="178">
        <v>44699</v>
      </c>
    </row>
    <row r="16" spans="4:13">
      <c r="D16" s="1"/>
      <c r="E16" s="1"/>
      <c r="F16" s="1" t="s">
        <v>1033</v>
      </c>
      <c r="G16" s="1"/>
      <c r="H16" s="1"/>
      <c r="I16" s="1"/>
      <c r="J16">
        <v>210789</v>
      </c>
      <c r="K16" t="s">
        <v>1038</v>
      </c>
      <c r="L16" t="s">
        <v>55</v>
      </c>
      <c r="M16" s="178">
        <v>44698</v>
      </c>
    </row>
    <row r="17" spans="4:13">
      <c r="D17" s="1"/>
      <c r="E17" s="1"/>
      <c r="F17" s="1" t="s">
        <v>1034</v>
      </c>
      <c r="G17" s="1"/>
      <c r="H17" s="1"/>
      <c r="I17" s="1"/>
      <c r="J17">
        <v>209456</v>
      </c>
      <c r="K17" t="s">
        <v>1039</v>
      </c>
      <c r="L17" t="s">
        <v>833</v>
      </c>
      <c r="M17" s="178">
        <v>44695</v>
      </c>
    </row>
    <row r="18" spans="4:13">
      <c r="D18" s="1"/>
      <c r="E18" s="1"/>
      <c r="F18" s="1" t="s">
        <v>1035</v>
      </c>
      <c r="G18" s="1"/>
      <c r="H18" s="1"/>
      <c r="I18" s="1"/>
      <c r="J18">
        <v>212579</v>
      </c>
      <c r="K18" t="s">
        <v>1040</v>
      </c>
      <c r="L18" t="s">
        <v>833</v>
      </c>
      <c r="M18" s="178">
        <v>44695</v>
      </c>
    </row>
    <row r="19" spans="4:13">
      <c r="D19" s="1"/>
      <c r="E19" s="1"/>
      <c r="F19" s="1" t="s">
        <v>1036</v>
      </c>
      <c r="G19" s="1"/>
      <c r="H19" s="1"/>
      <c r="I19" s="1"/>
    </row>
    <row r="20" spans="4:13">
      <c r="D20" s="2">
        <v>44708</v>
      </c>
      <c r="E20" s="1"/>
      <c r="F20" s="1" t="s">
        <v>1078</v>
      </c>
      <c r="G20" s="1"/>
      <c r="H20" s="1"/>
      <c r="I20" s="1"/>
    </row>
    <row r="21" spans="4:13">
      <c r="D21" s="1"/>
      <c r="E21" s="1"/>
      <c r="F21" s="1" t="s">
        <v>1079</v>
      </c>
      <c r="G21" s="1"/>
      <c r="H21" s="1"/>
      <c r="I21" s="1"/>
    </row>
    <row r="22" spans="4:13">
      <c r="D22" s="1"/>
      <c r="E22" s="1"/>
      <c r="F22" s="1" t="s">
        <v>1080</v>
      </c>
      <c r="G22" s="1"/>
      <c r="H22" s="1"/>
      <c r="I22" s="1"/>
    </row>
    <row r="23" spans="4:13">
      <c r="D23" s="1"/>
      <c r="E23" s="1"/>
      <c r="F23" s="1" t="s">
        <v>1032</v>
      </c>
      <c r="G23" s="1"/>
      <c r="H23" s="1"/>
      <c r="I23" s="1"/>
    </row>
    <row r="24" spans="4:13">
      <c r="D24" s="1"/>
      <c r="E24" s="1"/>
      <c r="F24" s="1" t="s">
        <v>1033</v>
      </c>
      <c r="G24" s="1"/>
      <c r="H24" s="1"/>
      <c r="I24"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B7D40-D068-422F-AF76-C0FC80CEB2BA}">
  <dimension ref="E5:N26"/>
  <sheetViews>
    <sheetView workbookViewId="0">
      <selection activeCell="N13" sqref="N13"/>
    </sheetView>
  </sheetViews>
  <sheetFormatPr defaultRowHeight="15"/>
  <cols>
    <col min="5" max="5" width="9.85546875" bestFit="1" customWidth="1"/>
    <col min="6" max="6" width="26.85546875" bestFit="1" customWidth="1"/>
    <col min="7" max="7" width="13.5703125" bestFit="1" customWidth="1"/>
    <col min="8" max="8" width="16.5703125" bestFit="1" customWidth="1"/>
    <col min="9" max="9" width="16.42578125" bestFit="1" customWidth="1"/>
  </cols>
  <sheetData>
    <row r="5" spans="5:14">
      <c r="E5" s="3" t="s">
        <v>0</v>
      </c>
      <c r="F5" s="3" t="s">
        <v>61</v>
      </c>
      <c r="G5" s="3" t="s">
        <v>62</v>
      </c>
      <c r="H5" s="3" t="s">
        <v>15</v>
      </c>
      <c r="I5" s="3" t="s">
        <v>1</v>
      </c>
    </row>
    <row r="6" spans="5:14">
      <c r="E6" s="79">
        <v>44673</v>
      </c>
      <c r="F6" s="33" t="s">
        <v>63</v>
      </c>
      <c r="G6" s="33">
        <v>16</v>
      </c>
      <c r="H6" s="33" t="s">
        <v>64</v>
      </c>
      <c r="I6" s="33" t="s">
        <v>65</v>
      </c>
    </row>
    <row r="7" spans="5:14">
      <c r="E7" s="79">
        <v>44680</v>
      </c>
      <c r="F7" s="33" t="s">
        <v>361</v>
      </c>
      <c r="G7" s="33">
        <v>65</v>
      </c>
      <c r="H7" s="33" t="s">
        <v>64</v>
      </c>
      <c r="I7" s="33" t="s">
        <v>362</v>
      </c>
    </row>
    <row r="8" spans="5:14">
      <c r="E8" s="2">
        <v>44699</v>
      </c>
      <c r="F8" s="1" t="s">
        <v>756</v>
      </c>
      <c r="G8" s="1"/>
      <c r="H8" s="1" t="s">
        <v>524</v>
      </c>
      <c r="I8" s="1" t="s">
        <v>757</v>
      </c>
    </row>
    <row r="9" spans="5:14">
      <c r="E9" s="1"/>
      <c r="F9" s="1"/>
      <c r="G9" s="1"/>
      <c r="H9" s="1"/>
      <c r="I9" s="1"/>
    </row>
    <row r="10" spans="5:14">
      <c r="E10" s="1"/>
      <c r="F10" s="1"/>
      <c r="G10" s="1"/>
      <c r="H10" s="1"/>
      <c r="I10" s="1"/>
    </row>
    <row r="11" spans="5:14">
      <c r="E11" s="1"/>
      <c r="F11" s="1"/>
      <c r="G11" s="1"/>
      <c r="H11" s="1"/>
      <c r="I11" s="1"/>
    </row>
    <row r="12" spans="5:14">
      <c r="E12" s="1"/>
      <c r="F12" s="1"/>
      <c r="G12" s="1"/>
      <c r="H12" s="1"/>
      <c r="I12" s="1"/>
    </row>
    <row r="13" spans="5:14">
      <c r="E13" s="1"/>
      <c r="F13" s="1"/>
      <c r="G13" s="1"/>
      <c r="H13" s="1"/>
      <c r="I13" s="1"/>
      <c r="N13" t="s">
        <v>4143</v>
      </c>
    </row>
    <row r="14" spans="5:14">
      <c r="E14" s="1"/>
      <c r="F14" s="1"/>
      <c r="G14" s="1"/>
      <c r="H14" s="1"/>
      <c r="I14" s="1"/>
    </row>
    <row r="15" spans="5:14">
      <c r="E15" s="1"/>
      <c r="F15" s="1"/>
      <c r="G15" s="1"/>
      <c r="H15" s="1"/>
      <c r="I15" s="1"/>
    </row>
    <row r="16" spans="5:14">
      <c r="E16" s="1"/>
      <c r="F16" s="1"/>
      <c r="G16" s="1"/>
      <c r="H16" s="1"/>
      <c r="I16" s="1"/>
    </row>
    <row r="17" spans="5:9">
      <c r="E17" s="1"/>
      <c r="F17" s="1"/>
      <c r="G17" s="1"/>
      <c r="H17" s="1"/>
      <c r="I17" s="1"/>
    </row>
    <row r="18" spans="5:9">
      <c r="E18" s="1"/>
      <c r="F18" s="1"/>
      <c r="G18" s="1"/>
      <c r="H18" s="1"/>
      <c r="I18" s="1"/>
    </row>
    <row r="19" spans="5:9">
      <c r="E19" s="1"/>
      <c r="F19" s="1"/>
      <c r="G19" s="1"/>
      <c r="H19" s="1"/>
      <c r="I19" s="1"/>
    </row>
    <row r="20" spans="5:9">
      <c r="E20" s="1"/>
      <c r="F20" s="1"/>
      <c r="G20" s="1"/>
      <c r="H20" s="1"/>
      <c r="I20" s="1"/>
    </row>
    <row r="21" spans="5:9">
      <c r="E21" s="1"/>
      <c r="F21" s="1"/>
      <c r="G21" s="1"/>
      <c r="H21" s="1"/>
      <c r="I21" s="1"/>
    </row>
    <row r="22" spans="5:9">
      <c r="E22" s="1"/>
      <c r="F22" s="1"/>
      <c r="G22" s="1"/>
      <c r="H22" s="1"/>
      <c r="I22" s="1"/>
    </row>
    <row r="23" spans="5:9">
      <c r="E23" s="1"/>
      <c r="F23" s="1"/>
      <c r="G23" s="1"/>
      <c r="H23" s="1"/>
      <c r="I23" s="1"/>
    </row>
    <row r="24" spans="5:9">
      <c r="E24" s="1"/>
      <c r="F24" s="1"/>
      <c r="G24" s="1"/>
      <c r="H24" s="1"/>
      <c r="I24" s="1"/>
    </row>
    <row r="25" spans="5:9">
      <c r="E25" s="1"/>
      <c r="F25" s="1"/>
      <c r="G25" s="1"/>
      <c r="H25" s="1"/>
      <c r="I25" s="1"/>
    </row>
    <row r="26" spans="5:9">
      <c r="E26" s="1"/>
      <c r="F26" s="1"/>
      <c r="G26" s="1"/>
      <c r="H26" s="1"/>
      <c r="I26"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EED7E-60E5-47B8-8725-6A7D95BAD978}">
  <dimension ref="E5:I63"/>
  <sheetViews>
    <sheetView topLeftCell="A61" workbookViewId="0">
      <selection activeCell="G67" sqref="G67"/>
    </sheetView>
  </sheetViews>
  <sheetFormatPr defaultRowHeight="15"/>
  <cols>
    <col min="5" max="5" width="9.85546875" bestFit="1" customWidth="1"/>
    <col min="6" max="6" width="17" bestFit="1" customWidth="1"/>
    <col min="7" max="7" width="28.42578125" bestFit="1" customWidth="1"/>
    <col min="8" max="8" width="16.7109375" bestFit="1" customWidth="1"/>
    <col min="9" max="9" width="61.28515625" bestFit="1" customWidth="1"/>
  </cols>
  <sheetData>
    <row r="5" spans="5:9" ht="15.75" thickBot="1">
      <c r="E5" s="80" t="s">
        <v>0</v>
      </c>
      <c r="F5" s="80" t="s">
        <v>1</v>
      </c>
      <c r="G5" s="80" t="s">
        <v>53</v>
      </c>
      <c r="H5" s="80" t="s">
        <v>51</v>
      </c>
      <c r="I5" s="80" t="s">
        <v>249</v>
      </c>
    </row>
    <row r="6" spans="5:9">
      <c r="E6" s="95">
        <v>44673</v>
      </c>
      <c r="F6" s="96" t="s">
        <v>57</v>
      </c>
      <c r="G6" s="96" t="s">
        <v>54</v>
      </c>
      <c r="H6" s="96" t="s">
        <v>55</v>
      </c>
      <c r="I6" s="97" t="s">
        <v>52</v>
      </c>
    </row>
    <row r="7" spans="5:9">
      <c r="E7" s="98">
        <v>44673</v>
      </c>
      <c r="F7" s="99" t="s">
        <v>56</v>
      </c>
      <c r="G7" s="99" t="s">
        <v>58</v>
      </c>
      <c r="H7" s="99" t="s">
        <v>59</v>
      </c>
      <c r="I7" s="100" t="s">
        <v>60</v>
      </c>
    </row>
    <row r="8" spans="5:9" ht="15.75" thickBot="1">
      <c r="E8" s="101">
        <v>44676</v>
      </c>
      <c r="F8" s="102" t="s">
        <v>122</v>
      </c>
      <c r="G8" s="102" t="s">
        <v>123</v>
      </c>
      <c r="H8" s="102" t="s">
        <v>124</v>
      </c>
      <c r="I8" s="103" t="s">
        <v>125</v>
      </c>
    </row>
    <row r="9" spans="5:9" ht="15.75" thickBot="1">
      <c r="E9" s="104">
        <v>44677</v>
      </c>
      <c r="F9" s="105" t="s">
        <v>229</v>
      </c>
      <c r="G9" s="105" t="s">
        <v>230</v>
      </c>
      <c r="H9" s="105" t="s">
        <v>124</v>
      </c>
      <c r="I9" s="106" t="s">
        <v>227</v>
      </c>
    </row>
    <row r="10" spans="5:9">
      <c r="E10" s="95">
        <v>44678</v>
      </c>
      <c r="F10" s="96" t="s">
        <v>252</v>
      </c>
      <c r="G10" s="96" t="s">
        <v>244</v>
      </c>
      <c r="H10" s="96" t="s">
        <v>245</v>
      </c>
      <c r="I10" s="97" t="s">
        <v>246</v>
      </c>
    </row>
    <row r="11" spans="5:9">
      <c r="E11" s="98">
        <v>44678</v>
      </c>
      <c r="F11" s="99" t="s">
        <v>251</v>
      </c>
      <c r="G11" s="99" t="s">
        <v>247</v>
      </c>
      <c r="H11" s="99" t="s">
        <v>185</v>
      </c>
      <c r="I11" s="100" t="s">
        <v>248</v>
      </c>
    </row>
    <row r="12" spans="5:9" ht="15.75" thickBot="1">
      <c r="E12" s="101">
        <v>44678</v>
      </c>
      <c r="F12" s="102" t="s">
        <v>250</v>
      </c>
      <c r="G12" s="102" t="s">
        <v>253</v>
      </c>
      <c r="H12" s="102" t="s">
        <v>254</v>
      </c>
      <c r="I12" s="103" t="s">
        <v>255</v>
      </c>
    </row>
    <row r="13" spans="5:9">
      <c r="E13" s="95">
        <v>44679</v>
      </c>
      <c r="F13" s="96" t="s">
        <v>288</v>
      </c>
      <c r="G13" s="96" t="s">
        <v>289</v>
      </c>
      <c r="H13" s="96" t="s">
        <v>245</v>
      </c>
      <c r="I13" s="97" t="s">
        <v>290</v>
      </c>
    </row>
    <row r="14" spans="5:9">
      <c r="E14" s="98">
        <v>44679</v>
      </c>
      <c r="F14" s="99" t="s">
        <v>310</v>
      </c>
      <c r="G14" s="99" t="s">
        <v>299</v>
      </c>
      <c r="H14" s="99" t="s">
        <v>55</v>
      </c>
      <c r="I14" s="100" t="s">
        <v>300</v>
      </c>
    </row>
    <row r="15" spans="5:9" ht="15.75" thickBot="1">
      <c r="E15" s="101">
        <v>44679</v>
      </c>
      <c r="F15" s="102" t="s">
        <v>316</v>
      </c>
      <c r="G15" s="102" t="s">
        <v>299</v>
      </c>
      <c r="H15" s="102" t="s">
        <v>55</v>
      </c>
      <c r="I15" s="103" t="s">
        <v>311</v>
      </c>
    </row>
    <row r="16" spans="5:9" ht="15.75" thickBot="1">
      <c r="E16" s="104">
        <v>44680</v>
      </c>
      <c r="F16" s="105" t="s">
        <v>363</v>
      </c>
      <c r="G16" s="105" t="s">
        <v>364</v>
      </c>
      <c r="H16" s="105" t="s">
        <v>59</v>
      </c>
      <c r="I16" s="106" t="s">
        <v>365</v>
      </c>
    </row>
    <row r="17" spans="5:9" ht="15.75" thickBot="1">
      <c r="E17" s="104">
        <v>44681</v>
      </c>
      <c r="F17" s="105" t="s">
        <v>427</v>
      </c>
      <c r="G17" s="105" t="s">
        <v>428</v>
      </c>
      <c r="H17" s="105" t="s">
        <v>429</v>
      </c>
      <c r="I17" s="106">
        <v>250</v>
      </c>
    </row>
    <row r="18" spans="5:9" ht="15.75" thickBot="1">
      <c r="E18" s="104">
        <v>44683</v>
      </c>
      <c r="F18" s="105" t="s">
        <v>430</v>
      </c>
      <c r="G18" s="105" t="s">
        <v>284</v>
      </c>
      <c r="H18" s="105" t="s">
        <v>431</v>
      </c>
      <c r="I18" s="106" t="s">
        <v>432</v>
      </c>
    </row>
    <row r="19" spans="5:9">
      <c r="E19" s="95">
        <v>44685</v>
      </c>
      <c r="F19" s="96" t="s">
        <v>457</v>
      </c>
      <c r="G19" s="96"/>
      <c r="H19" s="96"/>
      <c r="I19" s="97"/>
    </row>
    <row r="20" spans="5:9">
      <c r="E20" s="98">
        <v>44687</v>
      </c>
      <c r="F20" s="99" t="s">
        <v>492</v>
      </c>
      <c r="G20" s="99" t="s">
        <v>493</v>
      </c>
      <c r="H20" s="99" t="s">
        <v>124</v>
      </c>
      <c r="I20" s="100" t="s">
        <v>239</v>
      </c>
    </row>
    <row r="21" spans="5:9">
      <c r="E21" s="98">
        <v>44687</v>
      </c>
      <c r="F21" s="99" t="s">
        <v>516</v>
      </c>
      <c r="G21" s="99" t="s">
        <v>517</v>
      </c>
      <c r="H21" s="99" t="s">
        <v>59</v>
      </c>
      <c r="I21" s="100" t="s">
        <v>59</v>
      </c>
    </row>
    <row r="22" spans="5:9" ht="15.75" thickBot="1">
      <c r="E22" s="101">
        <v>44687</v>
      </c>
      <c r="F22" s="102" t="s">
        <v>518</v>
      </c>
      <c r="G22" s="102" t="s">
        <v>519</v>
      </c>
      <c r="H22" s="102" t="s">
        <v>520</v>
      </c>
      <c r="I22" s="103" t="s">
        <v>521</v>
      </c>
    </row>
    <row r="23" spans="5:9">
      <c r="E23" s="20">
        <v>44688</v>
      </c>
      <c r="F23" s="4" t="s">
        <v>522</v>
      </c>
      <c r="G23" s="4" t="s">
        <v>523</v>
      </c>
      <c r="H23" s="4" t="s">
        <v>524</v>
      </c>
      <c r="I23" s="4" t="s">
        <v>525</v>
      </c>
    </row>
    <row r="24" spans="5:9">
      <c r="E24" s="1"/>
      <c r="F24" s="1" t="s">
        <v>528</v>
      </c>
      <c r="G24" s="1" t="s">
        <v>529</v>
      </c>
      <c r="H24" s="1" t="s">
        <v>524</v>
      </c>
      <c r="I24" s="1" t="s">
        <v>530</v>
      </c>
    </row>
    <row r="25" spans="5:9">
      <c r="E25" s="2">
        <v>44690</v>
      </c>
      <c r="F25" s="1" t="s">
        <v>588</v>
      </c>
      <c r="G25" s="1" t="s">
        <v>440</v>
      </c>
      <c r="H25" s="1" t="s">
        <v>124</v>
      </c>
      <c r="I25" s="1" t="s">
        <v>589</v>
      </c>
    </row>
    <row r="26" spans="5:9">
      <c r="E26" s="2">
        <v>44691</v>
      </c>
      <c r="F26" s="1" t="s">
        <v>590</v>
      </c>
      <c r="G26" s="1" t="s">
        <v>642</v>
      </c>
      <c r="H26" s="1" t="s">
        <v>591</v>
      </c>
      <c r="I26" s="1" t="s">
        <v>592</v>
      </c>
    </row>
    <row r="27" spans="5:9">
      <c r="E27" s="2">
        <v>44691</v>
      </c>
      <c r="F27" s="1" t="s">
        <v>640</v>
      </c>
      <c r="G27" s="1" t="s">
        <v>641</v>
      </c>
      <c r="H27" s="1" t="s">
        <v>157</v>
      </c>
      <c r="I27" s="1" t="s">
        <v>59</v>
      </c>
    </row>
    <row r="28" spans="5:9">
      <c r="E28" s="2">
        <v>44692</v>
      </c>
      <c r="F28" s="1" t="s">
        <v>644</v>
      </c>
      <c r="G28" s="1" t="s">
        <v>643</v>
      </c>
      <c r="H28" s="1"/>
      <c r="I28" s="1" t="s">
        <v>55</v>
      </c>
    </row>
    <row r="29" spans="5:9">
      <c r="E29" s="2">
        <v>44692</v>
      </c>
      <c r="F29" s="1" t="s">
        <v>645</v>
      </c>
      <c r="G29" s="1" t="s">
        <v>646</v>
      </c>
      <c r="H29" s="1" t="s">
        <v>648</v>
      </c>
      <c r="I29" s="1" t="s">
        <v>647</v>
      </c>
    </row>
    <row r="30" spans="5:9">
      <c r="E30" s="178">
        <v>44692</v>
      </c>
      <c r="F30" s="29" t="s">
        <v>666</v>
      </c>
      <c r="G30" s="29" t="s">
        <v>667</v>
      </c>
      <c r="H30" s="29" t="s">
        <v>668</v>
      </c>
      <c r="I30" s="29" t="s">
        <v>669</v>
      </c>
    </row>
    <row r="31" spans="5:9">
      <c r="E31" s="178">
        <v>44694</v>
      </c>
      <c r="F31" s="29" t="s">
        <v>666</v>
      </c>
      <c r="G31" s="29" t="s">
        <v>709</v>
      </c>
      <c r="H31" s="29" t="s">
        <v>710</v>
      </c>
      <c r="I31" s="29" t="s">
        <v>55</v>
      </c>
    </row>
    <row r="32" spans="5:9">
      <c r="E32" s="178">
        <v>44695</v>
      </c>
      <c r="F32" s="29" t="s">
        <v>731</v>
      </c>
      <c r="G32" s="29" t="s">
        <v>732</v>
      </c>
      <c r="H32" s="29" t="s">
        <v>733</v>
      </c>
      <c r="I32" s="29" t="s">
        <v>245</v>
      </c>
    </row>
    <row r="33" spans="5:9">
      <c r="E33" s="178">
        <v>44697</v>
      </c>
      <c r="F33" s="29" t="s">
        <v>743</v>
      </c>
      <c r="G33" s="29" t="s">
        <v>744</v>
      </c>
      <c r="H33" s="29" t="s">
        <v>668</v>
      </c>
      <c r="I33" s="29" t="s">
        <v>745</v>
      </c>
    </row>
    <row r="34" spans="5:9">
      <c r="E34" s="178">
        <v>44697</v>
      </c>
      <c r="F34" s="29" t="s">
        <v>746</v>
      </c>
      <c r="G34" s="29" t="s">
        <v>747</v>
      </c>
      <c r="H34" s="29" t="s">
        <v>748</v>
      </c>
      <c r="I34" s="29" t="s">
        <v>749</v>
      </c>
    </row>
    <row r="35" spans="5:9">
      <c r="E35" s="178">
        <v>44697</v>
      </c>
      <c r="F35" s="29" t="s">
        <v>645</v>
      </c>
      <c r="G35" s="29" t="s">
        <v>750</v>
      </c>
      <c r="H35" s="29" t="s">
        <v>748</v>
      </c>
      <c r="I35" s="29" t="s">
        <v>751</v>
      </c>
    </row>
    <row r="36" spans="5:9">
      <c r="E36" s="178">
        <v>44697</v>
      </c>
      <c r="F36" s="29" t="s">
        <v>752</v>
      </c>
      <c r="G36" s="29" t="s">
        <v>753</v>
      </c>
      <c r="H36" s="29" t="s">
        <v>754</v>
      </c>
      <c r="I36" s="29" t="s">
        <v>755</v>
      </c>
    </row>
    <row r="37" spans="5:9">
      <c r="E37" s="178">
        <v>44697</v>
      </c>
      <c r="F37" s="29" t="s">
        <v>760</v>
      </c>
      <c r="G37" s="29" t="s">
        <v>758</v>
      </c>
      <c r="H37" s="29" t="s">
        <v>55</v>
      </c>
      <c r="I37" s="29" t="s">
        <v>55</v>
      </c>
    </row>
    <row r="38" spans="5:9">
      <c r="E38" s="178">
        <v>44697</v>
      </c>
      <c r="F38" s="29" t="s">
        <v>762</v>
      </c>
      <c r="G38" s="29" t="s">
        <v>763</v>
      </c>
      <c r="H38" s="29" t="s">
        <v>591</v>
      </c>
      <c r="I38" s="29" t="s">
        <v>592</v>
      </c>
    </row>
    <row r="39" spans="5:9">
      <c r="E39" s="178">
        <v>44697</v>
      </c>
      <c r="F39" s="29" t="s">
        <v>765</v>
      </c>
      <c r="G39" s="29" t="s">
        <v>766</v>
      </c>
      <c r="H39" s="29" t="s">
        <v>767</v>
      </c>
      <c r="I39" s="29" t="s">
        <v>768</v>
      </c>
    </row>
    <row r="40" spans="5:9">
      <c r="E40" s="178">
        <v>44697</v>
      </c>
      <c r="F40" s="29" t="s">
        <v>769</v>
      </c>
      <c r="G40" s="29" t="s">
        <v>770</v>
      </c>
      <c r="H40" s="29" t="s">
        <v>771</v>
      </c>
      <c r="I40" s="29" t="s">
        <v>772</v>
      </c>
    </row>
    <row r="41" spans="5:9">
      <c r="E41" s="178">
        <v>44697</v>
      </c>
      <c r="F41" s="29" t="s">
        <v>773</v>
      </c>
      <c r="G41" s="29" t="s">
        <v>774</v>
      </c>
      <c r="H41" s="29" t="s">
        <v>668</v>
      </c>
      <c r="I41" s="29" t="s">
        <v>775</v>
      </c>
    </row>
    <row r="42" spans="5:9">
      <c r="E42" s="178">
        <v>44699</v>
      </c>
      <c r="F42" s="29" t="s">
        <v>796</v>
      </c>
      <c r="G42" s="29" t="s">
        <v>797</v>
      </c>
      <c r="H42" s="29" t="s">
        <v>245</v>
      </c>
      <c r="I42" s="29" t="s">
        <v>798</v>
      </c>
    </row>
    <row r="43" spans="5:9">
      <c r="E43" s="178">
        <v>44700</v>
      </c>
      <c r="F43" s="29" t="s">
        <v>808</v>
      </c>
      <c r="G43" s="29" t="s">
        <v>809</v>
      </c>
      <c r="H43" s="29" t="s">
        <v>524</v>
      </c>
      <c r="I43" s="29" t="s">
        <v>810</v>
      </c>
    </row>
    <row r="44" spans="5:9">
      <c r="E44" s="178">
        <v>44701</v>
      </c>
      <c r="F44" s="29" t="s">
        <v>831</v>
      </c>
      <c r="G44" s="29" t="s">
        <v>832</v>
      </c>
      <c r="H44" s="29" t="s">
        <v>833</v>
      </c>
      <c r="I44" s="29" t="s">
        <v>320</v>
      </c>
    </row>
    <row r="45" spans="5:9">
      <c r="E45" s="178">
        <v>44701</v>
      </c>
      <c r="F45" s="29" t="s">
        <v>839</v>
      </c>
      <c r="G45" s="29" t="s">
        <v>840</v>
      </c>
      <c r="H45" s="29" t="s">
        <v>833</v>
      </c>
      <c r="I45" s="29" t="s">
        <v>800</v>
      </c>
    </row>
    <row r="46" spans="5:9">
      <c r="E46" s="178">
        <v>44704</v>
      </c>
      <c r="F46" s="29" t="s">
        <v>989</v>
      </c>
      <c r="G46" s="29" t="s">
        <v>840</v>
      </c>
      <c r="H46" s="29" t="s">
        <v>245</v>
      </c>
      <c r="I46" s="29" t="s">
        <v>990</v>
      </c>
    </row>
    <row r="47" spans="5:9">
      <c r="E47" s="178">
        <v>44705</v>
      </c>
      <c r="F47" s="29" t="s">
        <v>1000</v>
      </c>
      <c r="G47" s="29" t="s">
        <v>840</v>
      </c>
      <c r="H47" s="29" t="s">
        <v>245</v>
      </c>
      <c r="I47" s="29" t="s">
        <v>1496</v>
      </c>
    </row>
    <row r="48" spans="5:9">
      <c r="E48" s="178">
        <v>44706</v>
      </c>
      <c r="F48" s="29" t="s">
        <v>1022</v>
      </c>
      <c r="G48" s="29" t="s">
        <v>770</v>
      </c>
      <c r="H48" s="29" t="s">
        <v>245</v>
      </c>
      <c r="I48" s="29" t="s">
        <v>1023</v>
      </c>
    </row>
    <row r="49" spans="5:9">
      <c r="E49" s="178">
        <v>44706</v>
      </c>
      <c r="F49" s="29" t="s">
        <v>1024</v>
      </c>
      <c r="G49" s="29" t="s">
        <v>1025</v>
      </c>
      <c r="H49" s="29" t="s">
        <v>1026</v>
      </c>
      <c r="I49" s="29" t="s">
        <v>815</v>
      </c>
    </row>
    <row r="50" spans="5:9">
      <c r="E50" s="178">
        <v>44706</v>
      </c>
      <c r="F50" s="29" t="s">
        <v>1027</v>
      </c>
      <c r="G50" s="29" t="s">
        <v>1028</v>
      </c>
      <c r="H50" s="29" t="s">
        <v>524</v>
      </c>
      <c r="I50" s="29" t="s">
        <v>778</v>
      </c>
    </row>
    <row r="51" spans="5:9">
      <c r="E51" s="178">
        <v>44707</v>
      </c>
      <c r="F51" s="29" t="s">
        <v>1056</v>
      </c>
      <c r="G51" s="29" t="s">
        <v>1057</v>
      </c>
      <c r="H51" s="29" t="s">
        <v>524</v>
      </c>
      <c r="I51" s="29" t="s">
        <v>1058</v>
      </c>
    </row>
    <row r="52" spans="5:9">
      <c r="E52" s="178">
        <v>44707</v>
      </c>
      <c r="F52" s="29" t="s">
        <v>1066</v>
      </c>
      <c r="G52" s="29" t="s">
        <v>1067</v>
      </c>
      <c r="H52" s="29" t="s">
        <v>245</v>
      </c>
      <c r="I52" s="29" t="s">
        <v>778</v>
      </c>
    </row>
    <row r="53" spans="5:9">
      <c r="E53" s="178">
        <v>44708</v>
      </c>
      <c r="F53" s="29" t="s">
        <v>760</v>
      </c>
      <c r="G53" s="29" t="s">
        <v>1082</v>
      </c>
      <c r="H53" s="29" t="s">
        <v>245</v>
      </c>
      <c r="I53" s="29" t="s">
        <v>778</v>
      </c>
    </row>
    <row r="54" spans="5:9">
      <c r="E54" s="178">
        <v>44708</v>
      </c>
      <c r="F54" s="29" t="s">
        <v>288</v>
      </c>
      <c r="G54" s="29" t="s">
        <v>1085</v>
      </c>
      <c r="H54" s="29" t="s">
        <v>833</v>
      </c>
      <c r="I54" s="29" t="s">
        <v>1086</v>
      </c>
    </row>
    <row r="55" spans="5:9">
      <c r="E55" s="178">
        <v>44708</v>
      </c>
      <c r="F55" s="29" t="s">
        <v>1100</v>
      </c>
      <c r="G55" s="29" t="s">
        <v>1101</v>
      </c>
      <c r="H55" s="29" t="s">
        <v>524</v>
      </c>
      <c r="I55" s="29" t="s">
        <v>1102</v>
      </c>
    </row>
    <row r="56" spans="5:9">
      <c r="E56" s="178">
        <v>44711</v>
      </c>
      <c r="F56" s="29" t="s">
        <v>1149</v>
      </c>
      <c r="G56" s="29" t="s">
        <v>1154</v>
      </c>
      <c r="H56" s="29" t="s">
        <v>64</v>
      </c>
      <c r="I56" s="29" t="s">
        <v>1102</v>
      </c>
    </row>
    <row r="57" spans="5:9">
      <c r="E57" s="178">
        <v>44711</v>
      </c>
      <c r="F57" s="29" t="s">
        <v>1151</v>
      </c>
      <c r="G57" s="29" t="s">
        <v>1152</v>
      </c>
      <c r="H57" s="29" t="s">
        <v>59</v>
      </c>
      <c r="I57" s="29" t="s">
        <v>1153</v>
      </c>
    </row>
    <row r="58" spans="5:9">
      <c r="E58" s="178"/>
      <c r="F58" s="29"/>
      <c r="G58" s="29"/>
      <c r="H58" s="29"/>
      <c r="I58" s="29"/>
    </row>
    <row r="59" spans="5:9">
      <c r="E59" s="178">
        <v>44718</v>
      </c>
      <c r="F59" s="29" t="s">
        <v>1272</v>
      </c>
      <c r="G59" s="29" t="s">
        <v>1273</v>
      </c>
      <c r="H59" s="29" t="s">
        <v>754</v>
      </c>
      <c r="I59" s="29" t="s">
        <v>1274</v>
      </c>
    </row>
    <row r="60" spans="5:9">
      <c r="E60" s="178">
        <v>44718</v>
      </c>
      <c r="F60" t="s">
        <v>1270</v>
      </c>
      <c r="G60" t="s">
        <v>1271</v>
      </c>
      <c r="H60" t="s">
        <v>524</v>
      </c>
      <c r="I60" t="s">
        <v>778</v>
      </c>
    </row>
    <row r="61" spans="5:9">
      <c r="E61" s="178">
        <v>44718</v>
      </c>
      <c r="F61" t="s">
        <v>1267</v>
      </c>
      <c r="G61" t="s">
        <v>1268</v>
      </c>
      <c r="H61" t="s">
        <v>668</v>
      </c>
      <c r="I61" t="s">
        <v>1269</v>
      </c>
    </row>
    <row r="62" spans="5:9">
      <c r="E62" s="178">
        <v>44718</v>
      </c>
      <c r="F62" t="s">
        <v>1265</v>
      </c>
      <c r="G62" t="s">
        <v>1266</v>
      </c>
      <c r="H62" t="s">
        <v>524</v>
      </c>
      <c r="I62" t="s">
        <v>778</v>
      </c>
    </row>
    <row r="63" spans="5:9">
      <c r="E63" s="178">
        <v>44718</v>
      </c>
      <c r="F63" t="s">
        <v>1263</v>
      </c>
      <c r="G63" t="s">
        <v>1264</v>
      </c>
      <c r="H63" t="s">
        <v>59</v>
      </c>
      <c r="I63" t="s">
        <v>440</v>
      </c>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55CD-3DFD-45D6-9F37-143A3D96976F}">
  <dimension ref="F6:G24"/>
  <sheetViews>
    <sheetView workbookViewId="0">
      <selection activeCell="F13" sqref="F13"/>
    </sheetView>
  </sheetViews>
  <sheetFormatPr defaultRowHeight="15"/>
  <cols>
    <col min="6" max="6" width="9.85546875" bestFit="1" customWidth="1"/>
    <col min="7" max="7" width="19.140625" bestFit="1" customWidth="1"/>
  </cols>
  <sheetData>
    <row r="6" spans="6:7" ht="15.75" thickBot="1"/>
    <row r="7" spans="6:7" ht="15.75" thickBot="1">
      <c r="F7" s="17" t="s">
        <v>322</v>
      </c>
      <c r="G7" s="19" t="s">
        <v>323</v>
      </c>
    </row>
    <row r="8" spans="6:7">
      <c r="F8" s="25">
        <v>44678</v>
      </c>
      <c r="G8" s="13" t="s">
        <v>324</v>
      </c>
    </row>
    <row r="9" spans="6:7">
      <c r="F9" s="81"/>
      <c r="G9" s="14" t="s">
        <v>326</v>
      </c>
    </row>
    <row r="10" spans="6:7" ht="15.75" thickBot="1">
      <c r="F10" s="28"/>
      <c r="G10" s="16" t="s">
        <v>327</v>
      </c>
    </row>
    <row r="11" spans="6:7">
      <c r="F11" s="20">
        <v>44686</v>
      </c>
      <c r="G11" s="4" t="s">
        <v>473</v>
      </c>
    </row>
    <row r="12" spans="6:7">
      <c r="F12" s="2">
        <v>44741</v>
      </c>
      <c r="G12" s="1" t="s">
        <v>1504</v>
      </c>
    </row>
    <row r="13" spans="6:7">
      <c r="F13" s="1"/>
      <c r="G13" s="1"/>
    </row>
    <row r="14" spans="6:7">
      <c r="F14" s="1"/>
      <c r="G14" s="1"/>
    </row>
    <row r="15" spans="6:7">
      <c r="F15" s="1"/>
      <c r="G15" s="1"/>
    </row>
    <row r="16" spans="6:7">
      <c r="F16" s="1"/>
      <c r="G16" s="1"/>
    </row>
    <row r="17" spans="6:7">
      <c r="F17" s="1"/>
      <c r="G17" s="1"/>
    </row>
    <row r="18" spans="6:7">
      <c r="F18" s="1"/>
      <c r="G18" s="1"/>
    </row>
    <row r="19" spans="6:7">
      <c r="F19" s="1"/>
      <c r="G19" s="1"/>
    </row>
    <row r="20" spans="6:7">
      <c r="F20" s="1"/>
      <c r="G20" s="1"/>
    </row>
    <row r="21" spans="6:7">
      <c r="F21" s="1"/>
      <c r="G21" s="1"/>
    </row>
    <row r="22" spans="6:7">
      <c r="F22" s="1"/>
      <c r="G22" s="1"/>
    </row>
    <row r="23" spans="6:7">
      <c r="F23" s="1"/>
      <c r="G23" s="1"/>
    </row>
    <row r="24" spans="6:7">
      <c r="F24" s="1"/>
      <c r="G24"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AA448-EF40-43D1-91F0-7AF12DB5ECDF}">
  <dimension ref="G6:H24"/>
  <sheetViews>
    <sheetView workbookViewId="0">
      <selection activeCell="K10" sqref="K10"/>
    </sheetView>
  </sheetViews>
  <sheetFormatPr defaultRowHeight="15"/>
  <cols>
    <col min="8" max="8" width="19.140625" bestFit="1" customWidth="1"/>
  </cols>
  <sheetData>
    <row r="6" spans="7:8" ht="15.75" thickBot="1"/>
    <row r="7" spans="7:8" ht="15.75" thickBot="1">
      <c r="G7" s="17" t="s">
        <v>322</v>
      </c>
      <c r="H7" s="19" t="s">
        <v>323</v>
      </c>
    </row>
    <row r="8" spans="7:8">
      <c r="G8" s="25">
        <v>44678</v>
      </c>
      <c r="H8" s="13" t="s">
        <v>324</v>
      </c>
    </row>
    <row r="9" spans="7:8">
      <c r="G9" s="81"/>
      <c r="H9" s="14" t="s">
        <v>326</v>
      </c>
    </row>
    <row r="10" spans="7:8" ht="15.75" thickBot="1">
      <c r="G10" s="28"/>
      <c r="H10" s="16" t="s">
        <v>327</v>
      </c>
    </row>
    <row r="11" spans="7:8">
      <c r="G11" s="4"/>
      <c r="H11" s="4"/>
    </row>
    <row r="12" spans="7:8">
      <c r="G12" s="1"/>
      <c r="H12" s="1"/>
    </row>
    <row r="13" spans="7:8">
      <c r="G13" s="1"/>
      <c r="H13" s="1"/>
    </row>
    <row r="14" spans="7:8">
      <c r="G14" s="1"/>
      <c r="H14" s="1"/>
    </row>
    <row r="15" spans="7:8">
      <c r="G15" s="1"/>
      <c r="H15" s="1"/>
    </row>
    <row r="16" spans="7:8">
      <c r="G16" s="1"/>
      <c r="H16" s="1"/>
    </row>
    <row r="17" spans="7:8">
      <c r="G17" s="1"/>
      <c r="H17" s="1"/>
    </row>
    <row r="18" spans="7:8">
      <c r="G18" s="1"/>
      <c r="H18" s="1"/>
    </row>
    <row r="19" spans="7:8">
      <c r="G19" s="1"/>
      <c r="H19" s="1"/>
    </row>
    <row r="20" spans="7:8">
      <c r="G20" s="1"/>
      <c r="H20" s="1"/>
    </row>
    <row r="21" spans="7:8">
      <c r="G21" s="1"/>
      <c r="H21" s="1"/>
    </row>
    <row r="22" spans="7:8">
      <c r="G22" s="1"/>
      <c r="H22" s="1"/>
    </row>
    <row r="23" spans="7:8">
      <c r="G23" s="1"/>
      <c r="H23" s="1"/>
    </row>
    <row r="24" spans="7:8">
      <c r="G24" s="1"/>
      <c r="H2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1C824-1FE4-4FFA-A652-CAB4D693344D}">
  <dimension ref="F8:H16"/>
  <sheetViews>
    <sheetView workbookViewId="0">
      <selection activeCell="L20" sqref="L20"/>
    </sheetView>
  </sheetViews>
  <sheetFormatPr defaultRowHeight="15"/>
  <cols>
    <col min="6" max="6" width="9.85546875" bestFit="1" customWidth="1"/>
    <col min="8" max="8" width="13.85546875" bestFit="1" customWidth="1"/>
  </cols>
  <sheetData>
    <row r="8" spans="6:8">
      <c r="F8" t="s">
        <v>322</v>
      </c>
      <c r="G8" t="s">
        <v>531</v>
      </c>
      <c r="H8" t="s">
        <v>532</v>
      </c>
    </row>
    <row r="10" spans="6:8">
      <c r="F10" s="178">
        <v>44704</v>
      </c>
      <c r="G10" t="s">
        <v>534</v>
      </c>
      <c r="H10" t="s">
        <v>533</v>
      </c>
    </row>
    <row r="11" spans="6:8">
      <c r="F11" s="178">
        <v>44697</v>
      </c>
      <c r="G11" t="s">
        <v>534</v>
      </c>
      <c r="H11" t="s">
        <v>533</v>
      </c>
    </row>
    <row r="12" spans="6:8">
      <c r="F12" s="178">
        <v>44711</v>
      </c>
      <c r="G12" t="s">
        <v>487</v>
      </c>
      <c r="H12" t="s">
        <v>533</v>
      </c>
    </row>
    <row r="13" spans="6:8">
      <c r="F13" s="178">
        <v>44688</v>
      </c>
      <c r="G13" t="s">
        <v>487</v>
      </c>
      <c r="H13" t="s">
        <v>533</v>
      </c>
    </row>
    <row r="14" spans="6:8">
      <c r="F14" s="178">
        <v>44695</v>
      </c>
      <c r="G14" t="s">
        <v>729</v>
      </c>
      <c r="H14" t="s">
        <v>730</v>
      </c>
    </row>
    <row r="15" spans="6:8">
      <c r="F15" s="178">
        <v>44702</v>
      </c>
      <c r="G15" t="s">
        <v>778</v>
      </c>
      <c r="H15" t="s">
        <v>963</v>
      </c>
    </row>
    <row r="16" spans="6:8">
      <c r="F16" s="178">
        <v>44709</v>
      </c>
      <c r="G16" t="s">
        <v>778</v>
      </c>
      <c r="H16" t="s">
        <v>1139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BB9AC-CB23-4654-B7A2-272FCC295208}">
  <dimension ref="E4:H8"/>
  <sheetViews>
    <sheetView workbookViewId="0">
      <selection activeCell="H15" sqref="H15"/>
    </sheetView>
  </sheetViews>
  <sheetFormatPr defaultRowHeight="15"/>
  <cols>
    <col min="5" max="5" width="9" bestFit="1" customWidth="1"/>
    <col min="7" max="7" width="11.7109375" customWidth="1"/>
    <col min="8" max="8" width="33.140625" bestFit="1" customWidth="1"/>
  </cols>
  <sheetData>
    <row r="4" spans="5:8">
      <c r="E4" t="s">
        <v>0</v>
      </c>
      <c r="F4" t="s">
        <v>1486</v>
      </c>
      <c r="G4" t="s">
        <v>1488</v>
      </c>
      <c r="H4" t="s">
        <v>1492</v>
      </c>
    </row>
    <row r="5" spans="5:8">
      <c r="E5" s="178">
        <v>44728</v>
      </c>
      <c r="F5" t="s">
        <v>1487</v>
      </c>
      <c r="G5" t="s">
        <v>1489</v>
      </c>
    </row>
    <row r="6" spans="5:8">
      <c r="E6" s="178">
        <v>44729</v>
      </c>
      <c r="F6" t="s">
        <v>1487</v>
      </c>
      <c r="G6" t="s">
        <v>1490</v>
      </c>
    </row>
    <row r="7" spans="5:8">
      <c r="E7" s="178">
        <v>44732</v>
      </c>
      <c r="F7" t="s">
        <v>1487</v>
      </c>
      <c r="G7" t="s">
        <v>1491</v>
      </c>
    </row>
    <row r="8" spans="5:8">
      <c r="E8" s="178">
        <v>44734</v>
      </c>
      <c r="F8" t="s">
        <v>1487</v>
      </c>
      <c r="G8" t="s">
        <v>1491</v>
      </c>
      <c r="H8" t="s">
        <v>1493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87668-A165-4E1A-A693-D70A72D047F2}">
  <dimension ref="E6:H7"/>
  <sheetViews>
    <sheetView workbookViewId="0">
      <selection activeCell="N4" sqref="N4"/>
    </sheetView>
  </sheetViews>
  <sheetFormatPr defaultRowHeight="15"/>
  <cols>
    <col min="6" max="6" width="24" bestFit="1" customWidth="1"/>
    <col min="7" max="7" width="10.5703125" bestFit="1" customWidth="1"/>
    <col min="8" max="8" width="11.7109375" bestFit="1" customWidth="1"/>
  </cols>
  <sheetData>
    <row r="6" spans="5:8">
      <c r="E6" t="s">
        <v>0</v>
      </c>
      <c r="F6" t="s">
        <v>1488</v>
      </c>
      <c r="G6" t="s">
        <v>1495</v>
      </c>
    </row>
    <row r="7" spans="5:8">
      <c r="E7" s="178">
        <v>44739</v>
      </c>
      <c r="F7" t="s">
        <v>1494</v>
      </c>
      <c r="G7" s="31">
        <v>224326</v>
      </c>
      <c r="H7" s="31" t="s">
        <v>1370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B2C85-32EB-46CE-85B8-0A06BE22B9C9}">
  <dimension ref="A1"/>
  <sheetViews>
    <sheetView workbookViewId="0">
      <selection activeCell="D5" sqref="D5"/>
    </sheetView>
  </sheetViews>
  <sheetFormatPr defaultRowHeight="1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2CCE2-7CDA-4634-BF62-97CCF6457822}">
  <dimension ref="C6:C9"/>
  <sheetViews>
    <sheetView workbookViewId="0">
      <selection activeCell="D14" sqref="D14"/>
    </sheetView>
  </sheetViews>
  <sheetFormatPr defaultRowHeight="15"/>
  <sheetData>
    <row r="6" spans="3:3">
      <c r="C6" t="s">
        <v>868</v>
      </c>
    </row>
    <row r="7" spans="3:3">
      <c r="C7" t="s">
        <v>869</v>
      </c>
    </row>
    <row r="8" spans="3:3">
      <c r="C8" t="s">
        <v>870</v>
      </c>
    </row>
    <row r="9" spans="3:3">
      <c r="C9" t="s">
        <v>871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17F8F-2CC2-437F-BFDF-0EC5E90B8A9F}">
  <dimension ref="C4:BA223"/>
  <sheetViews>
    <sheetView topLeftCell="E31" zoomScale="96" zoomScaleNormal="96" workbookViewId="0">
      <pane xSplit="8610" ySplit="1395" topLeftCell="AS208" activePane="bottomLeft"/>
      <selection activeCell="J191" sqref="J191"/>
      <selection pane="topRight" activeCell="AX32" sqref="AX32"/>
      <selection pane="bottomLeft" activeCell="I210" sqref="I210"/>
      <selection pane="bottomRight" activeCell="AT165" sqref="AT165"/>
    </sheetView>
  </sheetViews>
  <sheetFormatPr defaultRowHeight="15"/>
  <cols>
    <col min="5" max="5" width="18.7109375" bestFit="1" customWidth="1"/>
    <col min="6" max="6" width="10.28515625" bestFit="1" customWidth="1"/>
    <col min="8" max="8" width="17.42578125" bestFit="1" customWidth="1"/>
    <col min="9" max="9" width="23.7109375" customWidth="1"/>
    <col min="10" max="10" width="18.28515625" customWidth="1"/>
    <col min="11" max="11" width="18.28515625" hidden="1" customWidth="1"/>
    <col min="12" max="12" width="18.42578125" hidden="1" customWidth="1"/>
    <col min="13" max="13" width="9.28515625" hidden="1" customWidth="1"/>
    <col min="14" max="14" width="16.85546875" hidden="1" customWidth="1"/>
    <col min="15" max="15" width="13.42578125" hidden="1" customWidth="1"/>
    <col min="16" max="16" width="11.7109375" hidden="1" customWidth="1"/>
    <col min="17" max="18" width="12.85546875" hidden="1" customWidth="1"/>
    <col min="19" max="25" width="18.28515625" hidden="1" customWidth="1"/>
    <col min="26" max="26" width="14.7109375" hidden="1" customWidth="1"/>
    <col min="27" max="27" width="8" hidden="1" customWidth="1"/>
    <col min="28" max="28" width="15.5703125" hidden="1" customWidth="1"/>
    <col min="29" max="29" width="8.28515625" hidden="1" customWidth="1"/>
    <col min="30" max="30" width="24" hidden="1" customWidth="1"/>
    <col min="31" max="36" width="17.5703125" hidden="1" customWidth="1"/>
    <col min="37" max="50" width="17.5703125" customWidth="1"/>
    <col min="51" max="51" width="10" bestFit="1" customWidth="1"/>
    <col min="53" max="53" width="10.42578125" bestFit="1" customWidth="1"/>
  </cols>
  <sheetData>
    <row r="4" spans="6:13" ht="15.75" thickBot="1"/>
    <row r="5" spans="6:13" ht="15.75" thickBot="1">
      <c r="F5" s="17" t="s">
        <v>0</v>
      </c>
      <c r="G5" s="18" t="s">
        <v>42</v>
      </c>
      <c r="H5" s="18" t="s">
        <v>11</v>
      </c>
      <c r="I5" s="18" t="s">
        <v>43</v>
      </c>
      <c r="J5" s="18" t="s">
        <v>315</v>
      </c>
      <c r="K5" s="127"/>
      <c r="L5" s="19" t="s">
        <v>48</v>
      </c>
      <c r="M5" s="47" t="s">
        <v>161</v>
      </c>
    </row>
    <row r="6" spans="6:13" ht="60">
      <c r="F6" s="658">
        <v>44673</v>
      </c>
      <c r="G6" s="36">
        <v>200791</v>
      </c>
      <c r="H6" s="36" t="s">
        <v>44</v>
      </c>
      <c r="I6" s="37" t="s">
        <v>77</v>
      </c>
      <c r="J6" s="37" t="s">
        <v>45</v>
      </c>
      <c r="K6" s="128"/>
      <c r="L6" s="38" t="s">
        <v>50</v>
      </c>
      <c r="M6" s="21"/>
    </row>
    <row r="7" spans="6:13" ht="60">
      <c r="F7" s="659"/>
      <c r="G7" s="33">
        <v>200948</v>
      </c>
      <c r="H7" s="33" t="s">
        <v>46</v>
      </c>
      <c r="I7" s="33" t="s">
        <v>66</v>
      </c>
      <c r="J7" s="34" t="s">
        <v>45</v>
      </c>
      <c r="K7" s="129"/>
      <c r="L7" s="35" t="s">
        <v>50</v>
      </c>
    </row>
    <row r="8" spans="6:13" ht="15.75" thickBot="1">
      <c r="F8" s="660"/>
      <c r="G8" s="48">
        <v>201264</v>
      </c>
      <c r="H8" s="48" t="s">
        <v>47</v>
      </c>
      <c r="I8" s="48" t="s">
        <v>67</v>
      </c>
      <c r="J8" s="48" t="s">
        <v>68</v>
      </c>
      <c r="K8" s="130"/>
      <c r="L8" s="44" t="s">
        <v>49</v>
      </c>
    </row>
    <row r="9" spans="6:13" ht="15.75" thickBot="1">
      <c r="F9" s="22">
        <v>44674</v>
      </c>
      <c r="G9" s="42">
        <v>201641</v>
      </c>
      <c r="H9" s="42" t="s">
        <v>47</v>
      </c>
      <c r="I9" s="42" t="s">
        <v>81</v>
      </c>
      <c r="J9" s="42" t="s">
        <v>68</v>
      </c>
      <c r="K9" s="131"/>
      <c r="L9" s="49" t="s">
        <v>49</v>
      </c>
    </row>
    <row r="10" spans="6:13" ht="60.75" thickBot="1">
      <c r="F10" s="665">
        <v>44675</v>
      </c>
      <c r="G10" s="42">
        <v>201264</v>
      </c>
      <c r="H10" s="42" t="s">
        <v>47</v>
      </c>
      <c r="I10" s="42" t="s">
        <v>67</v>
      </c>
      <c r="J10" s="37" t="s">
        <v>45</v>
      </c>
      <c r="K10" s="128"/>
      <c r="L10" s="38" t="s">
        <v>49</v>
      </c>
    </row>
    <row r="11" spans="6:13" ht="60.75" thickBot="1">
      <c r="F11" s="667"/>
      <c r="G11" s="42">
        <v>201641</v>
      </c>
      <c r="H11" s="42" t="s">
        <v>47</v>
      </c>
      <c r="I11" s="42" t="s">
        <v>81</v>
      </c>
      <c r="J11" s="43" t="s">
        <v>45</v>
      </c>
      <c r="K11" s="132"/>
      <c r="L11" s="44" t="s">
        <v>49</v>
      </c>
      <c r="M11" s="45" t="s">
        <v>156</v>
      </c>
    </row>
    <row r="12" spans="6:13" ht="60.75" thickBot="1">
      <c r="F12" s="665">
        <v>44676</v>
      </c>
      <c r="G12" s="36">
        <v>202299</v>
      </c>
      <c r="H12" s="36" t="s">
        <v>84</v>
      </c>
      <c r="I12" s="36" t="s">
        <v>85</v>
      </c>
      <c r="J12" s="62" t="s">
        <v>45</v>
      </c>
      <c r="K12" s="133"/>
      <c r="L12" s="38" t="s">
        <v>49</v>
      </c>
    </row>
    <row r="13" spans="6:13" ht="30.75" thickBot="1">
      <c r="F13" s="667"/>
      <c r="G13" s="48">
        <v>202256</v>
      </c>
      <c r="H13" s="155" t="s">
        <v>154</v>
      </c>
      <c r="I13" s="48" t="s">
        <v>153</v>
      </c>
      <c r="J13" s="43" t="s">
        <v>155</v>
      </c>
      <c r="K13" s="132"/>
      <c r="L13" s="44" t="s">
        <v>49</v>
      </c>
    </row>
    <row r="14" spans="6:13" ht="60.75" thickBot="1">
      <c r="F14" s="674">
        <v>44677</v>
      </c>
      <c r="G14" s="36">
        <v>201264</v>
      </c>
      <c r="H14" s="42" t="s">
        <v>47</v>
      </c>
      <c r="I14" s="42" t="s">
        <v>67</v>
      </c>
      <c r="J14" s="37" t="s">
        <v>45</v>
      </c>
      <c r="K14" s="128"/>
      <c r="L14" s="38" t="s">
        <v>50</v>
      </c>
      <c r="M14" s="46" t="s">
        <v>162</v>
      </c>
    </row>
    <row r="15" spans="6:13" ht="60.75" thickBot="1">
      <c r="F15" s="675"/>
      <c r="G15" s="42">
        <v>201641</v>
      </c>
      <c r="H15" s="42" t="s">
        <v>47</v>
      </c>
      <c r="I15" s="42" t="s">
        <v>81</v>
      </c>
      <c r="J15" s="43" t="s">
        <v>45</v>
      </c>
      <c r="K15" s="132"/>
      <c r="L15" s="44" t="s">
        <v>50</v>
      </c>
      <c r="M15" s="46" t="s">
        <v>162</v>
      </c>
    </row>
    <row r="16" spans="6:13" ht="60">
      <c r="F16" s="675"/>
      <c r="G16" s="37">
        <v>197913</v>
      </c>
      <c r="H16" s="37" t="s">
        <v>157</v>
      </c>
      <c r="I16" s="37" t="s">
        <v>158</v>
      </c>
      <c r="J16" s="37" t="s">
        <v>45</v>
      </c>
      <c r="K16" s="128"/>
      <c r="L16" s="46" t="s">
        <v>50</v>
      </c>
      <c r="M16" s="50" t="s">
        <v>163</v>
      </c>
    </row>
    <row r="17" spans="5:51" ht="15.75" thickBot="1">
      <c r="F17" s="675"/>
      <c r="G17" s="48">
        <v>202770</v>
      </c>
      <c r="H17" s="48" t="s">
        <v>174</v>
      </c>
      <c r="I17" s="48" t="s">
        <v>175</v>
      </c>
      <c r="J17" s="48" t="s">
        <v>176</v>
      </c>
      <c r="K17" s="48"/>
      <c r="L17" s="48" t="s">
        <v>49</v>
      </c>
      <c r="M17" s="40"/>
    </row>
    <row r="18" spans="5:51" ht="60.75" thickBot="1">
      <c r="F18" s="675"/>
      <c r="G18" s="39">
        <v>202634</v>
      </c>
      <c r="H18" s="39" t="s">
        <v>159</v>
      </c>
      <c r="I18" s="39" t="s">
        <v>160</v>
      </c>
      <c r="J18" s="41" t="s">
        <v>45</v>
      </c>
      <c r="K18" s="134"/>
      <c r="L18" s="40" t="s">
        <v>49</v>
      </c>
      <c r="M18" s="66"/>
    </row>
    <row r="19" spans="5:51" ht="15.75" thickBot="1">
      <c r="F19" s="675"/>
      <c r="G19" s="86">
        <v>202962</v>
      </c>
      <c r="H19" s="86" t="s">
        <v>192</v>
      </c>
      <c r="I19" s="86" t="s">
        <v>193</v>
      </c>
      <c r="J19" s="86" t="s">
        <v>194</v>
      </c>
      <c r="K19" s="86"/>
      <c r="L19" s="86" t="s">
        <v>49</v>
      </c>
      <c r="M19" s="66"/>
    </row>
    <row r="20" spans="5:51" ht="60.75" thickBot="1">
      <c r="F20" s="675"/>
      <c r="G20" s="48">
        <v>202922</v>
      </c>
      <c r="H20" s="48" t="s">
        <v>197</v>
      </c>
      <c r="I20" s="48" t="s">
        <v>198</v>
      </c>
      <c r="J20" s="62" t="s">
        <v>45</v>
      </c>
      <c r="K20" s="43"/>
      <c r="L20" s="94" t="s">
        <v>50</v>
      </c>
      <c r="M20" s="68"/>
    </row>
    <row r="21" spans="5:51" ht="60.75" thickBot="1">
      <c r="F21" s="675"/>
      <c r="G21" s="69">
        <v>201940</v>
      </c>
      <c r="H21" s="69" t="s">
        <v>227</v>
      </c>
      <c r="I21" s="69" t="s">
        <v>228</v>
      </c>
      <c r="J21" s="84" t="s">
        <v>45</v>
      </c>
      <c r="K21" s="135"/>
      <c r="L21" s="69" t="s">
        <v>49</v>
      </c>
    </row>
    <row r="22" spans="5:51" ht="30.75" thickBot="1">
      <c r="F22" s="676">
        <v>44678</v>
      </c>
      <c r="G22" s="70">
        <v>203100</v>
      </c>
      <c r="H22" s="36" t="s">
        <v>231</v>
      </c>
      <c r="I22" s="36" t="s">
        <v>232</v>
      </c>
      <c r="J22" s="62" t="s">
        <v>235</v>
      </c>
      <c r="K22" s="133"/>
      <c r="L22" s="92" t="s">
        <v>50</v>
      </c>
    </row>
    <row r="23" spans="5:51" ht="60.75" thickBot="1">
      <c r="F23" s="677"/>
      <c r="G23" s="72">
        <v>202299</v>
      </c>
      <c r="H23" s="36" t="s">
        <v>84</v>
      </c>
      <c r="I23" s="36" t="s">
        <v>85</v>
      </c>
      <c r="J23" s="62" t="s">
        <v>45</v>
      </c>
      <c r="K23" s="133"/>
      <c r="L23" s="92" t="s">
        <v>50</v>
      </c>
    </row>
    <row r="24" spans="5:51" ht="30.75" thickBot="1">
      <c r="F24" s="677"/>
      <c r="G24" s="73">
        <v>203128</v>
      </c>
      <c r="H24" s="33" t="s">
        <v>233</v>
      </c>
      <c r="I24" s="33" t="s">
        <v>234</v>
      </c>
      <c r="J24" s="62" t="s">
        <v>238</v>
      </c>
      <c r="K24" s="136"/>
      <c r="L24" s="93" t="s">
        <v>50</v>
      </c>
    </row>
    <row r="25" spans="5:51" ht="60.75" thickBot="1">
      <c r="F25" s="677"/>
      <c r="G25" s="73">
        <v>203107</v>
      </c>
      <c r="H25" s="33" t="s">
        <v>236</v>
      </c>
      <c r="I25" s="33" t="s">
        <v>237</v>
      </c>
      <c r="J25" s="90" t="s">
        <v>45</v>
      </c>
      <c r="K25" s="137"/>
      <c r="L25" s="35" t="s">
        <v>485</v>
      </c>
    </row>
    <row r="26" spans="5:51" ht="60.75" thickBot="1">
      <c r="F26" s="677"/>
      <c r="G26" s="156">
        <v>202256</v>
      </c>
      <c r="H26" s="155" t="s">
        <v>154</v>
      </c>
      <c r="I26" s="48" t="s">
        <v>153</v>
      </c>
      <c r="J26" s="43" t="s">
        <v>240</v>
      </c>
      <c r="K26" s="132"/>
      <c r="L26" s="44" t="s">
        <v>49</v>
      </c>
    </row>
    <row r="27" spans="5:51" ht="60.75" thickBot="1">
      <c r="F27" s="677"/>
      <c r="G27" s="74">
        <v>203181</v>
      </c>
      <c r="H27" s="41" t="s">
        <v>239</v>
      </c>
      <c r="I27" s="41" t="s">
        <v>241</v>
      </c>
      <c r="J27" s="90" t="s">
        <v>45</v>
      </c>
      <c r="K27" s="138"/>
      <c r="L27" s="71" t="s">
        <v>49</v>
      </c>
    </row>
    <row r="28" spans="5:51" ht="60.75" thickBot="1">
      <c r="F28" s="678"/>
      <c r="G28" s="83">
        <v>203233</v>
      </c>
      <c r="H28" s="83" t="s">
        <v>242</v>
      </c>
      <c r="I28" s="83" t="s">
        <v>243</v>
      </c>
      <c r="J28" s="90" t="s">
        <v>45</v>
      </c>
      <c r="K28" s="139"/>
      <c r="L28" s="91" t="s">
        <v>50</v>
      </c>
    </row>
    <row r="30" spans="5:51" ht="15.75" thickBot="1">
      <c r="J30" s="672" t="s">
        <v>0</v>
      </c>
      <c r="K30" s="672"/>
      <c r="L30" s="673"/>
      <c r="M30" s="673"/>
      <c r="N30" s="673"/>
      <c r="O30" s="673"/>
      <c r="P30" s="673"/>
      <c r="Q30" s="673"/>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row>
    <row r="31" spans="5:51" ht="45.75" thickBot="1">
      <c r="E31" s="108" t="s">
        <v>15</v>
      </c>
      <c r="F31" s="143" t="s">
        <v>339</v>
      </c>
      <c r="G31" s="144" t="s">
        <v>256</v>
      </c>
      <c r="H31" s="144" t="s">
        <v>11</v>
      </c>
      <c r="I31" s="144" t="s">
        <v>43</v>
      </c>
      <c r="J31" s="145" t="s">
        <v>258</v>
      </c>
      <c r="K31" s="146">
        <v>44674</v>
      </c>
      <c r="L31" s="147">
        <v>44679</v>
      </c>
      <c r="M31" s="147">
        <v>44680</v>
      </c>
      <c r="N31" s="147">
        <v>44680</v>
      </c>
      <c r="O31" s="147">
        <v>44681</v>
      </c>
      <c r="P31" s="147">
        <v>44652</v>
      </c>
      <c r="Q31" s="147">
        <v>44653</v>
      </c>
      <c r="R31" s="152">
        <v>44654</v>
      </c>
      <c r="S31" s="152">
        <v>44685</v>
      </c>
      <c r="T31" s="152">
        <v>44686</v>
      </c>
      <c r="U31" s="152">
        <v>44687</v>
      </c>
      <c r="V31" s="152">
        <v>44688</v>
      </c>
      <c r="W31" s="152">
        <v>44690</v>
      </c>
      <c r="X31" s="152"/>
      <c r="Y31" s="152">
        <v>44692</v>
      </c>
      <c r="Z31" s="152">
        <v>44693</v>
      </c>
      <c r="AA31" s="152">
        <v>44694</v>
      </c>
      <c r="AB31" s="152">
        <v>44695</v>
      </c>
      <c r="AC31" s="152">
        <v>44697</v>
      </c>
      <c r="AD31" s="152">
        <v>44698</v>
      </c>
      <c r="AE31" s="152">
        <v>44699</v>
      </c>
      <c r="AF31" s="152">
        <v>44700</v>
      </c>
      <c r="AG31" s="152">
        <v>44701</v>
      </c>
      <c r="AH31" s="152">
        <v>44702</v>
      </c>
      <c r="AI31" s="152">
        <v>44703</v>
      </c>
      <c r="AJ31" s="152">
        <v>44704</v>
      </c>
      <c r="AK31" s="152">
        <v>44705</v>
      </c>
      <c r="AL31" s="152">
        <v>44706</v>
      </c>
      <c r="AM31" s="152">
        <v>44707</v>
      </c>
      <c r="AN31" s="152">
        <v>44708</v>
      </c>
      <c r="AO31" s="152">
        <v>44709</v>
      </c>
      <c r="AP31" s="152">
        <v>44711</v>
      </c>
      <c r="AQ31" s="152">
        <v>44712</v>
      </c>
      <c r="AR31" s="152">
        <v>44713</v>
      </c>
      <c r="AS31" s="152">
        <v>44714</v>
      </c>
      <c r="AT31" s="152">
        <v>44715</v>
      </c>
      <c r="AU31" s="152">
        <v>44716</v>
      </c>
      <c r="AV31" s="152">
        <v>44718</v>
      </c>
      <c r="AW31" s="152">
        <v>44719</v>
      </c>
      <c r="AX31" s="152">
        <v>44721</v>
      </c>
      <c r="AY31" s="148" t="s">
        <v>257</v>
      </c>
    </row>
    <row r="32" spans="5:51" ht="30">
      <c r="E32" s="109" t="s">
        <v>333</v>
      </c>
      <c r="F32" s="149">
        <v>44672</v>
      </c>
      <c r="G32" s="88">
        <v>200849</v>
      </c>
      <c r="H32" s="88" t="s">
        <v>436</v>
      </c>
      <c r="I32" s="88" t="s">
        <v>329</v>
      </c>
      <c r="J32" s="87"/>
      <c r="K32" s="87" t="s">
        <v>437</v>
      </c>
      <c r="L32" s="150"/>
      <c r="M32" s="150"/>
      <c r="N32" s="150"/>
      <c r="O32" s="150"/>
      <c r="P32" s="150"/>
      <c r="Q32" s="150" t="s">
        <v>50</v>
      </c>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c r="AX32" s="150"/>
      <c r="AY32" s="88" t="s">
        <v>50</v>
      </c>
    </row>
    <row r="33" spans="4:51" ht="60">
      <c r="D33">
        <v>1</v>
      </c>
      <c r="E33" s="141" t="s">
        <v>334</v>
      </c>
      <c r="F33" s="79">
        <v>44675</v>
      </c>
      <c r="G33" s="33">
        <v>201940</v>
      </c>
      <c r="H33" s="33" t="s">
        <v>227</v>
      </c>
      <c r="I33" s="33" t="s">
        <v>228</v>
      </c>
      <c r="J33" s="87" t="s">
        <v>45</v>
      </c>
      <c r="K33" s="33"/>
      <c r="L33" s="87" t="s">
        <v>340</v>
      </c>
      <c r="M33" s="88" t="s">
        <v>50</v>
      </c>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88" t="s">
        <v>50</v>
      </c>
    </row>
    <row r="34" spans="4:51" ht="63" customHeight="1">
      <c r="D34">
        <v>2</v>
      </c>
      <c r="E34" s="142" t="s">
        <v>333</v>
      </c>
      <c r="F34" s="79">
        <v>44675</v>
      </c>
      <c r="G34" s="33">
        <v>202256</v>
      </c>
      <c r="H34" s="33" t="s">
        <v>154</v>
      </c>
      <c r="I34" s="33" t="s">
        <v>153</v>
      </c>
      <c r="J34" s="87" t="s">
        <v>331</v>
      </c>
      <c r="K34" s="87"/>
      <c r="L34" s="87" t="s">
        <v>340</v>
      </c>
      <c r="M34" s="33"/>
      <c r="N34" s="33"/>
      <c r="O34" s="33"/>
      <c r="P34" s="33"/>
      <c r="Q34" s="33" t="s">
        <v>50</v>
      </c>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88" t="s">
        <v>50</v>
      </c>
    </row>
    <row r="35" spans="4:51" ht="45">
      <c r="D35">
        <v>3</v>
      </c>
      <c r="E35" s="88" t="s">
        <v>333</v>
      </c>
      <c r="F35" s="110">
        <v>44676</v>
      </c>
      <c r="G35" s="86">
        <v>202770</v>
      </c>
      <c r="H35" s="86" t="s">
        <v>328</v>
      </c>
      <c r="I35" s="86" t="s">
        <v>329</v>
      </c>
      <c r="J35" s="107" t="s">
        <v>330</v>
      </c>
      <c r="K35" s="107"/>
      <c r="L35" s="107" t="s">
        <v>341</v>
      </c>
      <c r="M35" s="86"/>
      <c r="N35" s="86"/>
      <c r="O35" s="86"/>
      <c r="P35" s="86"/>
      <c r="Q35" s="86"/>
      <c r="R35" s="86" t="s">
        <v>50</v>
      </c>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c r="AW35" s="86"/>
      <c r="AX35" s="86"/>
      <c r="AY35" s="89" t="s">
        <v>50</v>
      </c>
    </row>
    <row r="36" spans="4:51" ht="60.75" thickBot="1">
      <c r="D36">
        <v>4</v>
      </c>
      <c r="E36" s="88" t="s">
        <v>333</v>
      </c>
      <c r="F36" s="112">
        <v>44676</v>
      </c>
      <c r="G36" s="48">
        <v>202634</v>
      </c>
      <c r="H36" s="48" t="s">
        <v>159</v>
      </c>
      <c r="I36" s="48" t="s">
        <v>160</v>
      </c>
      <c r="J36" s="87" t="s">
        <v>45</v>
      </c>
      <c r="K36" s="87"/>
      <c r="L36" s="87" t="s">
        <v>340</v>
      </c>
      <c r="M36" s="33"/>
      <c r="N36" s="33"/>
      <c r="O36" s="33" t="s">
        <v>366</v>
      </c>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88" t="s">
        <v>50</v>
      </c>
    </row>
    <row r="37" spans="4:51" ht="45">
      <c r="D37">
        <v>5</v>
      </c>
      <c r="E37" s="126" t="s">
        <v>333</v>
      </c>
      <c r="F37" s="151">
        <v>44677</v>
      </c>
      <c r="G37" s="111">
        <v>202962</v>
      </c>
      <c r="H37" s="111" t="s">
        <v>192</v>
      </c>
      <c r="I37" s="111" t="s">
        <v>193</v>
      </c>
      <c r="J37" s="111" t="s">
        <v>194</v>
      </c>
      <c r="K37" s="111"/>
      <c r="L37" s="119" t="s">
        <v>340</v>
      </c>
      <c r="M37" s="118"/>
      <c r="N37" s="118"/>
      <c r="O37" s="118"/>
      <c r="P37" s="118"/>
      <c r="Q37" s="107" t="s">
        <v>435</v>
      </c>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26" t="s">
        <v>50</v>
      </c>
    </row>
    <row r="38" spans="4:51" ht="60">
      <c r="D38">
        <v>6</v>
      </c>
      <c r="E38" s="88" t="s">
        <v>333</v>
      </c>
      <c r="F38" s="79">
        <v>44677</v>
      </c>
      <c r="G38" s="34">
        <v>203181</v>
      </c>
      <c r="H38" s="34" t="s">
        <v>239</v>
      </c>
      <c r="I38" s="34" t="s">
        <v>241</v>
      </c>
      <c r="J38" s="87" t="s">
        <v>45</v>
      </c>
      <c r="K38" s="87"/>
      <c r="L38" s="87" t="s">
        <v>341</v>
      </c>
      <c r="M38" s="33"/>
      <c r="N38" s="33"/>
      <c r="O38" s="33"/>
      <c r="P38" s="33"/>
      <c r="Q38" s="88" t="s">
        <v>50</v>
      </c>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t="s">
        <v>50</v>
      </c>
    </row>
    <row r="39" spans="4:51" ht="60.75" thickBot="1">
      <c r="D39">
        <v>7</v>
      </c>
      <c r="E39" s="89" t="s">
        <v>338</v>
      </c>
      <c r="F39" s="110">
        <v>44677</v>
      </c>
      <c r="G39" s="120">
        <v>203107</v>
      </c>
      <c r="H39" s="86" t="s">
        <v>236</v>
      </c>
      <c r="I39" s="86" t="s">
        <v>237</v>
      </c>
      <c r="J39" s="121" t="s">
        <v>45</v>
      </c>
      <c r="K39" s="140"/>
      <c r="L39" s="86"/>
      <c r="M39" s="86" t="s">
        <v>50</v>
      </c>
      <c r="N39" s="86"/>
      <c r="O39" s="86"/>
      <c r="P39" s="86"/>
      <c r="Q39" s="86"/>
      <c r="R39" s="86"/>
      <c r="S39" s="86"/>
      <c r="T39" s="89" t="s">
        <v>484</v>
      </c>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t="s">
        <v>50</v>
      </c>
    </row>
    <row r="40" spans="4:51" ht="45">
      <c r="D40">
        <v>8</v>
      </c>
      <c r="E40" s="109" t="s">
        <v>337</v>
      </c>
      <c r="F40" s="79">
        <v>44678</v>
      </c>
      <c r="G40" s="33">
        <v>203233</v>
      </c>
      <c r="H40" s="33" t="s">
        <v>242</v>
      </c>
      <c r="I40" s="33" t="s">
        <v>243</v>
      </c>
      <c r="J40" s="34" t="s">
        <v>261</v>
      </c>
      <c r="K40" s="34"/>
      <c r="L40" s="87" t="s">
        <v>286</v>
      </c>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88" t="s">
        <v>50</v>
      </c>
    </row>
    <row r="41" spans="4:51" ht="30">
      <c r="E41" s="109" t="s">
        <v>335</v>
      </c>
      <c r="F41" s="117">
        <v>44678</v>
      </c>
      <c r="G41" s="118">
        <v>203462</v>
      </c>
      <c r="H41" s="118" t="s">
        <v>433</v>
      </c>
      <c r="I41" s="118" t="s">
        <v>434</v>
      </c>
      <c r="J41" s="125"/>
      <c r="K41" s="125"/>
      <c r="L41" s="119"/>
      <c r="M41" s="118"/>
      <c r="N41" s="118"/>
      <c r="O41" s="118"/>
      <c r="P41" s="118"/>
      <c r="Q41" s="119" t="s">
        <v>435</v>
      </c>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119"/>
      <c r="AS41" s="119"/>
      <c r="AT41" s="119"/>
      <c r="AU41" s="119"/>
      <c r="AV41" s="119"/>
      <c r="AW41" s="119"/>
      <c r="AX41" s="119"/>
      <c r="AY41" s="126" t="s">
        <v>50</v>
      </c>
    </row>
    <row r="42" spans="4:51" ht="75">
      <c r="D42">
        <v>9</v>
      </c>
      <c r="E42" s="88" t="s">
        <v>338</v>
      </c>
      <c r="F42" s="79">
        <v>44679</v>
      </c>
      <c r="G42" s="33">
        <v>203580</v>
      </c>
      <c r="H42" s="33" t="s">
        <v>259</v>
      </c>
      <c r="I42" s="33" t="s">
        <v>450</v>
      </c>
      <c r="J42" s="33" t="s">
        <v>260</v>
      </c>
      <c r="K42" s="33"/>
      <c r="L42" s="87" t="s">
        <v>45</v>
      </c>
      <c r="M42" s="33"/>
      <c r="N42" s="33"/>
      <c r="O42" s="33"/>
      <c r="P42" s="33"/>
      <c r="Q42" s="87" t="s">
        <v>401</v>
      </c>
      <c r="R42" s="87"/>
      <c r="S42" s="87" t="s">
        <v>401</v>
      </c>
      <c r="T42" s="87" t="s">
        <v>50</v>
      </c>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8" t="s">
        <v>50</v>
      </c>
    </row>
    <row r="43" spans="4:51" ht="60">
      <c r="D43">
        <v>10</v>
      </c>
      <c r="E43" s="109" t="s">
        <v>337</v>
      </c>
      <c r="F43" s="85">
        <v>44679</v>
      </c>
      <c r="G43" s="86">
        <v>203707</v>
      </c>
      <c r="H43" s="86" t="s">
        <v>274</v>
      </c>
      <c r="I43" s="86" t="s">
        <v>243</v>
      </c>
      <c r="J43" s="165" t="s">
        <v>45</v>
      </c>
      <c r="K43" s="165"/>
      <c r="L43" s="107" t="s">
        <v>45</v>
      </c>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6"/>
      <c r="AY43" s="89" t="s">
        <v>50</v>
      </c>
    </row>
    <row r="44" spans="4:51" ht="75">
      <c r="D44">
        <v>11</v>
      </c>
      <c r="E44" s="109" t="s">
        <v>337</v>
      </c>
      <c r="F44" s="85">
        <v>44679</v>
      </c>
      <c r="G44" s="86">
        <v>203698</v>
      </c>
      <c r="H44" s="86" t="s">
        <v>281</v>
      </c>
      <c r="I44" s="86" t="s">
        <v>282</v>
      </c>
      <c r="J44" s="34" t="s">
        <v>45</v>
      </c>
      <c r="K44" s="34"/>
      <c r="L44" s="87" t="s">
        <v>45</v>
      </c>
      <c r="M44" s="86" t="s">
        <v>68</v>
      </c>
      <c r="N44" s="87" t="s">
        <v>360</v>
      </c>
      <c r="O44" s="86"/>
      <c r="P44" s="86"/>
      <c r="Q44" s="87" t="s">
        <v>401</v>
      </c>
      <c r="R44" s="107"/>
      <c r="S44" s="107" t="s">
        <v>50</v>
      </c>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89" t="s">
        <v>50</v>
      </c>
    </row>
    <row r="45" spans="4:51" ht="82.9" customHeight="1">
      <c r="D45">
        <v>12</v>
      </c>
      <c r="E45" s="109" t="s">
        <v>333</v>
      </c>
      <c r="F45" s="85">
        <v>44679</v>
      </c>
      <c r="G45" s="86">
        <v>203726</v>
      </c>
      <c r="H45" s="86" t="s">
        <v>283</v>
      </c>
      <c r="I45" s="86" t="s">
        <v>284</v>
      </c>
      <c r="J45" s="34" t="s">
        <v>285</v>
      </c>
      <c r="K45" s="34"/>
      <c r="L45" s="34" t="s">
        <v>314</v>
      </c>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9" t="s">
        <v>50</v>
      </c>
    </row>
    <row r="46" spans="4:51" ht="90">
      <c r="D46">
        <v>13</v>
      </c>
      <c r="E46" s="88" t="s">
        <v>333</v>
      </c>
      <c r="F46" s="79">
        <v>44679</v>
      </c>
      <c r="G46" s="113">
        <v>203647</v>
      </c>
      <c r="H46" s="33" t="s">
        <v>311</v>
      </c>
      <c r="I46" s="33" t="s">
        <v>284</v>
      </c>
      <c r="J46" s="33" t="s">
        <v>285</v>
      </c>
      <c r="K46" s="33"/>
      <c r="L46" s="34" t="s">
        <v>317</v>
      </c>
      <c r="M46" s="33" t="s">
        <v>50</v>
      </c>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88" t="s">
        <v>50</v>
      </c>
    </row>
    <row r="47" spans="4:51" ht="105">
      <c r="D47">
        <v>14</v>
      </c>
      <c r="E47" s="88" t="s">
        <v>337</v>
      </c>
      <c r="F47" s="79">
        <v>44679</v>
      </c>
      <c r="G47" s="33">
        <v>203748</v>
      </c>
      <c r="H47" s="33" t="s">
        <v>259</v>
      </c>
      <c r="I47" s="33" t="s">
        <v>312</v>
      </c>
      <c r="J47" s="34" t="s">
        <v>313</v>
      </c>
      <c r="K47" s="34"/>
      <c r="L47" s="87" t="s">
        <v>45</v>
      </c>
      <c r="M47" s="87" t="s">
        <v>357</v>
      </c>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88" t="s">
        <v>50</v>
      </c>
    </row>
    <row r="48" spans="4:51" ht="45">
      <c r="D48">
        <v>15</v>
      </c>
      <c r="E48" s="88" t="s">
        <v>337</v>
      </c>
      <c r="F48" s="79">
        <v>44679</v>
      </c>
      <c r="G48" s="33">
        <v>203758</v>
      </c>
      <c r="H48" s="33" t="s">
        <v>259</v>
      </c>
      <c r="I48" s="33" t="s">
        <v>312</v>
      </c>
      <c r="J48" s="34" t="s">
        <v>313</v>
      </c>
      <c r="K48" s="34"/>
      <c r="L48" s="87" t="s">
        <v>45</v>
      </c>
      <c r="M48" s="33"/>
      <c r="N48" s="33"/>
      <c r="O48" s="33" t="s">
        <v>366</v>
      </c>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88" t="s">
        <v>50</v>
      </c>
    </row>
    <row r="49" spans="3:51" ht="45">
      <c r="D49">
        <v>16</v>
      </c>
      <c r="E49" s="88" t="s">
        <v>336</v>
      </c>
      <c r="F49" s="79">
        <v>44679</v>
      </c>
      <c r="G49" s="33">
        <v>203747</v>
      </c>
      <c r="H49" s="33" t="s">
        <v>318</v>
      </c>
      <c r="I49" s="33" t="s">
        <v>312</v>
      </c>
      <c r="J49" s="34" t="s">
        <v>261</v>
      </c>
      <c r="K49" s="34"/>
      <c r="L49" s="87" t="s">
        <v>319</v>
      </c>
      <c r="M49" s="33"/>
      <c r="N49" s="33"/>
      <c r="O49" s="33" t="s">
        <v>366</v>
      </c>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88" t="s">
        <v>50</v>
      </c>
    </row>
    <row r="50" spans="3:51" ht="60">
      <c r="C50" t="s">
        <v>350</v>
      </c>
      <c r="D50">
        <v>17</v>
      </c>
      <c r="E50" s="88" t="s">
        <v>335</v>
      </c>
      <c r="F50" s="79">
        <v>44679</v>
      </c>
      <c r="G50" s="113">
        <v>203772</v>
      </c>
      <c r="H50" s="33" t="s">
        <v>320</v>
      </c>
      <c r="I50" s="33" t="s">
        <v>321</v>
      </c>
      <c r="J50" s="87" t="s">
        <v>45</v>
      </c>
      <c r="K50" s="87"/>
      <c r="L50" s="33"/>
      <c r="M50" s="33"/>
      <c r="N50" s="33"/>
      <c r="O50" s="33"/>
      <c r="P50" s="33" t="s">
        <v>50</v>
      </c>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88" t="s">
        <v>50</v>
      </c>
    </row>
    <row r="51" spans="3:51" ht="75">
      <c r="D51">
        <v>18</v>
      </c>
      <c r="E51" s="88" t="s">
        <v>336</v>
      </c>
      <c r="F51" s="79">
        <v>44679</v>
      </c>
      <c r="G51" s="33">
        <v>203786</v>
      </c>
      <c r="H51" s="33" t="s">
        <v>332</v>
      </c>
      <c r="I51" s="33" t="s">
        <v>244</v>
      </c>
      <c r="J51" s="87" t="s">
        <v>45</v>
      </c>
      <c r="K51" s="87"/>
      <c r="L51" s="87" t="s">
        <v>319</v>
      </c>
      <c r="M51" s="87" t="s">
        <v>319</v>
      </c>
      <c r="N51" s="33"/>
      <c r="O51" s="33" t="s">
        <v>366</v>
      </c>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88" t="s">
        <v>50</v>
      </c>
    </row>
    <row r="52" spans="3:51" ht="45" customHeight="1">
      <c r="D52">
        <v>19</v>
      </c>
      <c r="E52" s="88" t="s">
        <v>342</v>
      </c>
      <c r="F52" s="79">
        <v>44680</v>
      </c>
      <c r="G52" s="33">
        <v>203869</v>
      </c>
      <c r="H52" s="33" t="s">
        <v>117</v>
      </c>
      <c r="I52" s="33" t="s">
        <v>343</v>
      </c>
      <c r="J52" s="33"/>
      <c r="K52" s="33"/>
      <c r="L52" s="33"/>
      <c r="M52" s="87" t="s">
        <v>344</v>
      </c>
      <c r="N52" s="87" t="s">
        <v>357</v>
      </c>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88" t="s">
        <v>50</v>
      </c>
    </row>
    <row r="53" spans="3:51" ht="90">
      <c r="D53">
        <v>20</v>
      </c>
      <c r="E53" s="88" t="s">
        <v>338</v>
      </c>
      <c r="F53" s="79">
        <v>44680</v>
      </c>
      <c r="G53" s="33">
        <v>203850</v>
      </c>
      <c r="H53" s="33" t="s">
        <v>346</v>
      </c>
      <c r="I53" s="33" t="s">
        <v>347</v>
      </c>
      <c r="J53" s="33"/>
      <c r="K53" s="33"/>
      <c r="L53" s="33"/>
      <c r="M53" s="87" t="s">
        <v>345</v>
      </c>
      <c r="N53" s="33" t="s">
        <v>50</v>
      </c>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88" t="s">
        <v>50</v>
      </c>
    </row>
    <row r="54" spans="3:51" ht="90">
      <c r="D54">
        <v>21</v>
      </c>
      <c r="E54" s="88" t="s">
        <v>338</v>
      </c>
      <c r="F54" s="79">
        <v>44680</v>
      </c>
      <c r="G54" s="33">
        <v>204005</v>
      </c>
      <c r="H54" s="33" t="s">
        <v>348</v>
      </c>
      <c r="I54" s="33" t="s">
        <v>349</v>
      </c>
      <c r="J54" s="33"/>
      <c r="K54" s="33"/>
      <c r="L54" s="33"/>
      <c r="M54" s="87" t="s">
        <v>345</v>
      </c>
      <c r="N54" s="33"/>
      <c r="O54" s="33" t="s">
        <v>50</v>
      </c>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88" t="s">
        <v>50</v>
      </c>
    </row>
    <row r="55" spans="3:51" ht="90">
      <c r="D55">
        <v>22</v>
      </c>
      <c r="E55" s="88" t="s">
        <v>352</v>
      </c>
      <c r="F55" s="79">
        <v>44680</v>
      </c>
      <c r="G55" s="33">
        <v>203876</v>
      </c>
      <c r="H55" s="33" t="s">
        <v>166</v>
      </c>
      <c r="I55" s="33" t="s">
        <v>351</v>
      </c>
      <c r="J55" s="33"/>
      <c r="K55" s="33"/>
      <c r="L55" s="33"/>
      <c r="M55" s="87" t="s">
        <v>345</v>
      </c>
      <c r="N55" s="33"/>
      <c r="O55" s="33"/>
      <c r="P55" s="33"/>
      <c r="Q55" s="33" t="s">
        <v>50</v>
      </c>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88" t="s">
        <v>50</v>
      </c>
    </row>
    <row r="56" spans="3:51" ht="75">
      <c r="D56">
        <v>23</v>
      </c>
      <c r="E56" s="88" t="s">
        <v>59</v>
      </c>
      <c r="F56" s="79">
        <v>44678</v>
      </c>
      <c r="G56" s="33">
        <v>203561</v>
      </c>
      <c r="H56" s="33" t="s">
        <v>354</v>
      </c>
      <c r="I56" s="34" t="s">
        <v>353</v>
      </c>
      <c r="J56" s="33"/>
      <c r="K56" s="33"/>
      <c r="L56" s="33"/>
      <c r="M56" s="87" t="s">
        <v>355</v>
      </c>
      <c r="N56" s="33"/>
      <c r="O56" s="33"/>
      <c r="P56" s="33"/>
      <c r="Q56" s="33"/>
      <c r="R56" s="33"/>
      <c r="S56" s="33" t="s">
        <v>449</v>
      </c>
      <c r="T56" s="33"/>
      <c r="U56" s="33"/>
      <c r="V56" s="33"/>
      <c r="W56" s="33"/>
      <c r="X56" s="33"/>
      <c r="Y56" s="191" t="s">
        <v>657</v>
      </c>
      <c r="Z56" s="191"/>
      <c r="AA56" s="88" t="s">
        <v>50</v>
      </c>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t="s">
        <v>50</v>
      </c>
    </row>
    <row r="57" spans="3:51" ht="60">
      <c r="D57">
        <v>24</v>
      </c>
      <c r="E57" s="88" t="s">
        <v>59</v>
      </c>
      <c r="F57" s="79">
        <v>44679</v>
      </c>
      <c r="G57" s="33">
        <v>203721</v>
      </c>
      <c r="H57" s="33" t="s">
        <v>110</v>
      </c>
      <c r="I57" s="33" t="s">
        <v>356</v>
      </c>
      <c r="J57" s="33"/>
      <c r="K57" s="33"/>
      <c r="L57" s="33"/>
      <c r="M57" s="87" t="s">
        <v>344</v>
      </c>
      <c r="N57" s="87" t="s">
        <v>45</v>
      </c>
      <c r="O57" s="33" t="s">
        <v>366</v>
      </c>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88" t="s">
        <v>50</v>
      </c>
    </row>
    <row r="58" spans="3:51" ht="105">
      <c r="D58">
        <v>25</v>
      </c>
      <c r="E58" s="88" t="s">
        <v>333</v>
      </c>
      <c r="F58" s="79">
        <v>44680</v>
      </c>
      <c r="G58" s="122">
        <v>203960</v>
      </c>
      <c r="H58" s="33" t="s">
        <v>358</v>
      </c>
      <c r="I58" s="33" t="s">
        <v>359</v>
      </c>
      <c r="J58" s="33"/>
      <c r="K58" s="33"/>
      <c r="L58" s="33"/>
      <c r="M58" s="87" t="s">
        <v>45</v>
      </c>
      <c r="N58" s="33"/>
      <c r="O58" s="33"/>
      <c r="P58" s="33"/>
      <c r="Q58" s="87" t="s">
        <v>407</v>
      </c>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8" t="s">
        <v>50</v>
      </c>
    </row>
    <row r="59" spans="3:51" ht="67.150000000000006" customHeight="1">
      <c r="D59">
        <v>26</v>
      </c>
      <c r="E59" s="88" t="s">
        <v>333</v>
      </c>
      <c r="F59" s="79">
        <v>44681</v>
      </c>
      <c r="G59" s="33">
        <v>204355</v>
      </c>
      <c r="H59" s="33" t="s">
        <v>374</v>
      </c>
      <c r="I59" s="33" t="s">
        <v>359</v>
      </c>
      <c r="J59" s="33"/>
      <c r="K59" s="33"/>
      <c r="L59" s="33"/>
      <c r="M59" s="33"/>
      <c r="N59" s="33"/>
      <c r="O59" s="87" t="s">
        <v>45</v>
      </c>
      <c r="P59" s="33"/>
      <c r="Q59" s="33" t="s">
        <v>50</v>
      </c>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88" t="s">
        <v>50</v>
      </c>
    </row>
    <row r="60" spans="3:51" ht="75">
      <c r="D60">
        <v>27</v>
      </c>
      <c r="E60" s="116" t="s">
        <v>333</v>
      </c>
      <c r="F60" s="117">
        <v>44681</v>
      </c>
      <c r="G60" s="118">
        <v>204355</v>
      </c>
      <c r="H60" s="118" t="s">
        <v>374</v>
      </c>
      <c r="I60" s="118" t="s">
        <v>359</v>
      </c>
      <c r="J60" s="118"/>
      <c r="K60" s="118"/>
      <c r="L60" s="118"/>
      <c r="M60" s="118"/>
      <c r="N60" s="118"/>
      <c r="O60" s="87" t="s">
        <v>45</v>
      </c>
      <c r="P60" s="87" t="s">
        <v>394</v>
      </c>
      <c r="Q60" s="33" t="s">
        <v>50</v>
      </c>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88" t="s">
        <v>50</v>
      </c>
    </row>
    <row r="61" spans="3:51" ht="75">
      <c r="D61">
        <v>28</v>
      </c>
      <c r="E61" s="88" t="s">
        <v>333</v>
      </c>
      <c r="F61" s="79">
        <v>44681</v>
      </c>
      <c r="G61" s="33">
        <v>204399</v>
      </c>
      <c r="H61" s="33" t="s">
        <v>374</v>
      </c>
      <c r="I61" s="33" t="s">
        <v>359</v>
      </c>
      <c r="J61" s="33"/>
      <c r="K61" s="33"/>
      <c r="L61" s="33"/>
      <c r="M61" s="33"/>
      <c r="N61" s="33"/>
      <c r="O61" s="114" t="s">
        <v>45</v>
      </c>
      <c r="P61" s="87" t="s">
        <v>394</v>
      </c>
      <c r="Q61" s="33" t="s">
        <v>50</v>
      </c>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88" t="s">
        <v>50</v>
      </c>
    </row>
    <row r="62" spans="3:51">
      <c r="D62">
        <v>29</v>
      </c>
      <c r="E62" s="88" t="s">
        <v>337</v>
      </c>
      <c r="F62" s="79">
        <v>44671</v>
      </c>
      <c r="G62" s="33">
        <v>204425</v>
      </c>
      <c r="H62" s="33" t="s">
        <v>391</v>
      </c>
      <c r="I62" s="33" t="s">
        <v>392</v>
      </c>
      <c r="J62" s="33"/>
      <c r="K62" s="33"/>
      <c r="L62" s="33"/>
      <c r="M62" s="33"/>
      <c r="N62" s="33"/>
      <c r="O62" s="115" t="s">
        <v>393</v>
      </c>
      <c r="P62" s="154"/>
      <c r="Q62" s="154"/>
      <c r="R62" s="154"/>
      <c r="S62" s="154" t="s">
        <v>50</v>
      </c>
      <c r="T62" s="154"/>
      <c r="U62" s="154"/>
      <c r="V62" s="154"/>
      <c r="W62" s="154"/>
      <c r="X62" s="154"/>
      <c r="Y62" s="154"/>
      <c r="Z62" s="154"/>
      <c r="AA62" s="154"/>
      <c r="AB62" s="154"/>
      <c r="AC62" s="154"/>
      <c r="AD62" s="154"/>
      <c r="AE62" s="154"/>
      <c r="AF62" s="154"/>
      <c r="AG62" s="154"/>
      <c r="AH62" s="154"/>
      <c r="AI62" s="154"/>
      <c r="AJ62" s="154"/>
      <c r="AK62" s="154"/>
      <c r="AL62" s="154"/>
      <c r="AM62" s="154"/>
      <c r="AN62" s="154"/>
      <c r="AO62" s="154"/>
      <c r="AP62" s="154"/>
      <c r="AQ62" s="154"/>
      <c r="AR62" s="154"/>
      <c r="AS62" s="154"/>
      <c r="AT62" s="154"/>
      <c r="AU62" s="154"/>
      <c r="AV62" s="154"/>
      <c r="AW62" s="154"/>
      <c r="AX62" s="154"/>
      <c r="AY62" s="116" t="s">
        <v>50</v>
      </c>
    </row>
    <row r="63" spans="3:51" ht="45">
      <c r="E63" s="88" t="s">
        <v>333</v>
      </c>
      <c r="F63" s="79">
        <v>44681</v>
      </c>
      <c r="G63" s="33">
        <v>204442</v>
      </c>
      <c r="H63" s="33" t="s">
        <v>395</v>
      </c>
      <c r="I63" s="33" t="s">
        <v>399</v>
      </c>
      <c r="J63" s="33"/>
      <c r="K63" s="33"/>
      <c r="L63" s="33"/>
      <c r="M63" s="33"/>
      <c r="N63" s="33"/>
      <c r="O63" s="33"/>
      <c r="P63" s="87" t="s">
        <v>400</v>
      </c>
      <c r="Q63" s="33"/>
      <c r="R63" s="33"/>
      <c r="S63" s="33"/>
      <c r="T63" s="33"/>
      <c r="U63" s="33"/>
      <c r="V63" s="33"/>
      <c r="W63" s="87" t="s">
        <v>580</v>
      </c>
      <c r="X63" s="87"/>
      <c r="Y63" s="87"/>
      <c r="Z63" s="87" t="s">
        <v>50</v>
      </c>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8" t="s">
        <v>50</v>
      </c>
    </row>
    <row r="64" spans="3:51" ht="30">
      <c r="E64" s="88" t="s">
        <v>333</v>
      </c>
      <c r="F64" s="79">
        <v>44682</v>
      </c>
      <c r="G64" s="33">
        <v>204710</v>
      </c>
      <c r="H64" s="33" t="s">
        <v>396</v>
      </c>
      <c r="I64" s="33" t="s">
        <v>397</v>
      </c>
      <c r="J64" s="33"/>
      <c r="K64" s="33"/>
      <c r="L64" s="33"/>
      <c r="M64" s="33"/>
      <c r="N64" s="33"/>
      <c r="O64" s="33"/>
      <c r="P64" s="87" t="s">
        <v>398</v>
      </c>
      <c r="Q64" s="33"/>
      <c r="R64" s="33"/>
      <c r="S64" s="33"/>
      <c r="T64" s="33"/>
      <c r="U64" s="88" t="s">
        <v>50</v>
      </c>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c r="AX64" s="88"/>
      <c r="AY64" s="88" t="s">
        <v>50</v>
      </c>
    </row>
    <row r="65" spans="5:51" ht="90">
      <c r="E65" s="88" t="s">
        <v>333</v>
      </c>
      <c r="F65" s="79">
        <v>44681</v>
      </c>
      <c r="G65" s="33">
        <v>204351</v>
      </c>
      <c r="H65" s="33" t="s">
        <v>374</v>
      </c>
      <c r="I65" s="33" t="s">
        <v>402</v>
      </c>
      <c r="J65" s="33"/>
      <c r="K65" s="33"/>
      <c r="L65" s="33"/>
      <c r="M65" s="33"/>
      <c r="N65" s="33"/>
      <c r="O65" s="33"/>
      <c r="P65" s="33"/>
      <c r="Q65" s="114" t="s">
        <v>403</v>
      </c>
      <c r="R65" s="87"/>
      <c r="S65" s="87"/>
      <c r="T65" s="140"/>
      <c r="U65" s="140"/>
      <c r="V65" s="140"/>
      <c r="W65" s="140"/>
      <c r="X65" s="140"/>
      <c r="Y65" s="140"/>
      <c r="Z65" s="140"/>
      <c r="AA65" s="140"/>
      <c r="AB65" s="140"/>
      <c r="AC65" s="140"/>
      <c r="AD65" s="140"/>
      <c r="AE65" s="140"/>
      <c r="AF65" s="140"/>
      <c r="AG65" s="140"/>
      <c r="AH65" s="140"/>
      <c r="AI65" s="140"/>
      <c r="AJ65" s="140"/>
      <c r="AK65" s="140"/>
      <c r="AL65" s="140"/>
      <c r="AM65" s="140"/>
      <c r="AN65" s="140"/>
      <c r="AO65" s="140"/>
      <c r="AP65" s="140"/>
      <c r="AQ65" s="140"/>
      <c r="AR65" s="140"/>
      <c r="AS65" s="140"/>
      <c r="AT65" s="140"/>
      <c r="AU65" s="140"/>
      <c r="AV65" s="140"/>
      <c r="AW65" s="140"/>
      <c r="AX65" s="140"/>
      <c r="AY65" s="116" t="s">
        <v>50</v>
      </c>
    </row>
    <row r="66" spans="5:51" ht="75">
      <c r="E66" s="88" t="s">
        <v>333</v>
      </c>
      <c r="F66" s="79">
        <v>44681</v>
      </c>
      <c r="G66" s="33">
        <v>204359</v>
      </c>
      <c r="H66" s="33" t="s">
        <v>374</v>
      </c>
      <c r="I66" s="33" t="s">
        <v>402</v>
      </c>
      <c r="J66" s="33"/>
      <c r="K66" s="33"/>
      <c r="L66" s="33"/>
      <c r="M66" s="33"/>
      <c r="N66" s="33"/>
      <c r="O66" s="114" t="s">
        <v>45</v>
      </c>
      <c r="P66" s="33"/>
      <c r="Q66" s="88" t="s">
        <v>50</v>
      </c>
      <c r="R66" s="88"/>
      <c r="S66" s="88"/>
      <c r="T66" s="116"/>
      <c r="U66" s="116"/>
      <c r="V66" s="116"/>
      <c r="W66" s="116"/>
      <c r="X66" s="116"/>
      <c r="Y66" s="116"/>
      <c r="Z66" s="116"/>
      <c r="AA66" s="116"/>
      <c r="AB66" s="116"/>
      <c r="AC66" s="116"/>
      <c r="AD66" s="116"/>
      <c r="AE66" s="116"/>
      <c r="AF66" s="116"/>
      <c r="AG66" s="116"/>
      <c r="AH66" s="116"/>
      <c r="AI66" s="116"/>
      <c r="AJ66" s="116"/>
      <c r="AK66" s="116"/>
      <c r="AL66" s="116"/>
      <c r="AM66" s="116"/>
      <c r="AN66" s="116"/>
      <c r="AO66" s="116"/>
      <c r="AP66" s="116"/>
      <c r="AQ66" s="116"/>
      <c r="AR66" s="116"/>
      <c r="AS66" s="116"/>
      <c r="AT66" s="116"/>
      <c r="AU66" s="116"/>
      <c r="AV66" s="116"/>
      <c r="AW66" s="116"/>
      <c r="AX66" s="116"/>
      <c r="AY66" s="116" t="s">
        <v>50</v>
      </c>
    </row>
    <row r="67" spans="5:51" ht="70.900000000000006" customHeight="1">
      <c r="E67" s="88" t="s">
        <v>333</v>
      </c>
      <c r="F67" s="117">
        <v>44683</v>
      </c>
      <c r="G67" s="118">
        <v>205155</v>
      </c>
      <c r="H67" s="118" t="s">
        <v>404</v>
      </c>
      <c r="I67" s="118" t="s">
        <v>405</v>
      </c>
      <c r="J67" s="118"/>
      <c r="K67" s="118"/>
      <c r="L67" s="118"/>
      <c r="M67" s="118"/>
      <c r="N67" s="118"/>
      <c r="O67" s="118"/>
      <c r="P67" s="118"/>
      <c r="Q67" s="153" t="s">
        <v>406</v>
      </c>
      <c r="R67" s="87"/>
      <c r="S67" s="87" t="s">
        <v>50</v>
      </c>
      <c r="T67" s="140"/>
      <c r="U67" s="140"/>
      <c r="V67" s="140"/>
      <c r="W67" s="140"/>
      <c r="X67" s="140"/>
      <c r="Y67" s="140"/>
      <c r="Z67" s="140"/>
      <c r="AA67" s="140"/>
      <c r="AB67" s="140"/>
      <c r="AC67" s="140"/>
      <c r="AD67" s="140"/>
      <c r="AE67" s="140"/>
      <c r="AF67" s="140"/>
      <c r="AG67" s="140"/>
      <c r="AH67" s="140"/>
      <c r="AI67" s="140"/>
      <c r="AJ67" s="140"/>
      <c r="AK67" s="140"/>
      <c r="AL67" s="140"/>
      <c r="AM67" s="140"/>
      <c r="AN67" s="140"/>
      <c r="AO67" s="140"/>
      <c r="AP67" s="140"/>
      <c r="AQ67" s="140"/>
      <c r="AR67" s="140"/>
      <c r="AS67" s="140"/>
      <c r="AT67" s="140"/>
      <c r="AU67" s="140"/>
      <c r="AV67" s="140"/>
      <c r="AW67" s="140"/>
      <c r="AX67" s="140"/>
      <c r="AY67" s="116" t="s">
        <v>50</v>
      </c>
    </row>
    <row r="68" spans="5:51" ht="75">
      <c r="E68" s="88" t="s">
        <v>333</v>
      </c>
      <c r="F68" s="79">
        <v>44683</v>
      </c>
      <c r="G68" s="33">
        <v>205149</v>
      </c>
      <c r="H68" s="33" t="s">
        <v>374</v>
      </c>
      <c r="I68" s="33" t="s">
        <v>438</v>
      </c>
      <c r="J68" s="33"/>
      <c r="K68" s="33"/>
      <c r="L68" s="33"/>
      <c r="M68" s="33"/>
      <c r="N68" s="33"/>
      <c r="O68" s="33"/>
      <c r="P68" s="33"/>
      <c r="Q68" s="87" t="s">
        <v>401</v>
      </c>
      <c r="R68" s="87" t="s">
        <v>50</v>
      </c>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8" t="s">
        <v>50</v>
      </c>
    </row>
    <row r="69" spans="5:51" ht="60">
      <c r="E69" s="116" t="s">
        <v>342</v>
      </c>
      <c r="F69" s="157">
        <v>44684</v>
      </c>
      <c r="G69" s="118">
        <v>205278</v>
      </c>
      <c r="H69" s="118" t="s">
        <v>439</v>
      </c>
      <c r="I69" s="118" t="s">
        <v>440</v>
      </c>
      <c r="J69" s="33" t="s">
        <v>394</v>
      </c>
      <c r="K69" s="33"/>
      <c r="L69" s="33"/>
      <c r="M69" s="33"/>
      <c r="N69" s="33"/>
      <c r="O69" s="33"/>
      <c r="P69" s="33"/>
      <c r="Q69" s="33"/>
      <c r="R69" s="88" t="s">
        <v>394</v>
      </c>
      <c r="S69" s="87" t="s">
        <v>454</v>
      </c>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8" t="s">
        <v>50</v>
      </c>
    </row>
    <row r="70" spans="5:51" ht="60">
      <c r="E70" s="88" t="s">
        <v>337</v>
      </c>
      <c r="F70" s="79">
        <v>44685</v>
      </c>
      <c r="G70" s="33">
        <v>205241</v>
      </c>
      <c r="H70" s="33" t="s">
        <v>441</v>
      </c>
      <c r="I70" s="33" t="s">
        <v>442</v>
      </c>
      <c r="J70" s="87" t="s">
        <v>443</v>
      </c>
      <c r="K70" s="33"/>
      <c r="L70" s="33"/>
      <c r="M70" s="33"/>
      <c r="N70" s="33"/>
      <c r="O70" s="33"/>
      <c r="P70" s="33"/>
      <c r="Q70" s="33"/>
      <c r="R70" s="33"/>
      <c r="S70" s="87" t="s">
        <v>453</v>
      </c>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8" t="s">
        <v>50</v>
      </c>
    </row>
    <row r="71" spans="5:51" ht="60">
      <c r="E71" s="88" t="s">
        <v>338</v>
      </c>
      <c r="F71" s="79">
        <v>44682</v>
      </c>
      <c r="G71" s="33">
        <v>204610</v>
      </c>
      <c r="H71" s="33" t="s">
        <v>444</v>
      </c>
      <c r="I71" s="33" t="s">
        <v>445</v>
      </c>
      <c r="J71" s="87" t="s">
        <v>443</v>
      </c>
      <c r="K71" s="33"/>
      <c r="L71" s="33"/>
      <c r="M71" s="33"/>
      <c r="N71" s="33"/>
      <c r="O71" s="33"/>
      <c r="P71" s="33"/>
      <c r="Q71" s="33"/>
      <c r="R71" s="33"/>
      <c r="S71" s="87" t="s">
        <v>403</v>
      </c>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8" t="s">
        <v>50</v>
      </c>
    </row>
    <row r="72" spans="5:51" ht="60">
      <c r="E72" s="88" t="s">
        <v>338</v>
      </c>
      <c r="F72" s="79">
        <v>44685</v>
      </c>
      <c r="G72" s="33">
        <v>205831</v>
      </c>
      <c r="H72" s="33" t="s">
        <v>446</v>
      </c>
      <c r="I72" s="33" t="s">
        <v>447</v>
      </c>
      <c r="J72" s="87" t="s">
        <v>448</v>
      </c>
      <c r="K72" s="31"/>
      <c r="L72" s="31"/>
      <c r="M72" s="31"/>
      <c r="N72" s="31"/>
      <c r="O72" s="31"/>
      <c r="P72" s="31"/>
      <c r="Q72" s="31"/>
      <c r="R72" s="31"/>
      <c r="S72" s="87" t="s">
        <v>448</v>
      </c>
      <c r="T72" s="140"/>
      <c r="U72" s="140" t="s">
        <v>490</v>
      </c>
      <c r="V72" s="140"/>
      <c r="W72" s="140" t="s">
        <v>579</v>
      </c>
      <c r="X72" s="140"/>
      <c r="Y72" s="140"/>
      <c r="Z72" s="140"/>
      <c r="AA72" s="140" t="s">
        <v>50</v>
      </c>
      <c r="AB72" s="140"/>
      <c r="AC72" s="140"/>
      <c r="AD72" s="140"/>
      <c r="AE72" s="140"/>
      <c r="AF72" s="140"/>
      <c r="AG72" s="140"/>
      <c r="AH72" s="140"/>
      <c r="AI72" s="140"/>
      <c r="AJ72" s="140"/>
      <c r="AK72" s="140"/>
      <c r="AL72" s="140"/>
      <c r="AM72" s="140"/>
      <c r="AN72" s="140"/>
      <c r="AO72" s="140"/>
      <c r="AP72" s="140"/>
      <c r="AQ72" s="140"/>
      <c r="AR72" s="140"/>
      <c r="AS72" s="140"/>
      <c r="AT72" s="140"/>
      <c r="AU72" s="140"/>
      <c r="AV72" s="140"/>
      <c r="AW72" s="140"/>
      <c r="AX72" s="140"/>
      <c r="AY72" s="116" t="s">
        <v>50</v>
      </c>
    </row>
    <row r="73" spans="5:51" ht="60">
      <c r="E73" s="116" t="s">
        <v>333</v>
      </c>
      <c r="F73" s="79">
        <v>44685</v>
      </c>
      <c r="G73" s="33">
        <v>205842</v>
      </c>
      <c r="H73" s="33" t="s">
        <v>451</v>
      </c>
      <c r="I73" s="33" t="s">
        <v>452</v>
      </c>
      <c r="J73" s="87" t="s">
        <v>394</v>
      </c>
      <c r="K73" s="33"/>
      <c r="L73" s="33"/>
      <c r="M73" s="33"/>
      <c r="N73" s="33"/>
      <c r="O73" s="33"/>
      <c r="P73" s="33"/>
      <c r="Q73" s="33"/>
      <c r="R73" s="33"/>
      <c r="S73" s="87" t="s">
        <v>461</v>
      </c>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8" t="s">
        <v>50</v>
      </c>
    </row>
    <row r="74" spans="5:51" ht="60">
      <c r="E74" s="116" t="s">
        <v>333</v>
      </c>
      <c r="F74" s="157">
        <v>44685</v>
      </c>
      <c r="G74" s="111">
        <v>205643</v>
      </c>
      <c r="H74" s="111" t="s">
        <v>154</v>
      </c>
      <c r="I74" s="111" t="s">
        <v>452</v>
      </c>
      <c r="J74" s="140" t="s">
        <v>394</v>
      </c>
      <c r="K74" s="33"/>
      <c r="L74" s="33"/>
      <c r="M74" s="33"/>
      <c r="N74" s="33"/>
      <c r="O74" s="33"/>
      <c r="P74" s="33"/>
      <c r="Q74" s="33"/>
      <c r="R74" s="33"/>
      <c r="S74" s="87" t="s">
        <v>403</v>
      </c>
      <c r="T74" s="140"/>
      <c r="U74" s="140"/>
      <c r="V74" s="140"/>
      <c r="W74" s="140"/>
      <c r="X74" s="140"/>
      <c r="Y74" s="140"/>
      <c r="Z74" s="140"/>
      <c r="AA74" s="140"/>
      <c r="AB74" s="140"/>
      <c r="AC74" s="140"/>
      <c r="AD74" s="140"/>
      <c r="AE74" s="140"/>
      <c r="AF74" s="140"/>
      <c r="AG74" s="140"/>
      <c r="AH74" s="140"/>
      <c r="AI74" s="140"/>
      <c r="AJ74" s="140"/>
      <c r="AK74" s="140"/>
      <c r="AL74" s="140"/>
      <c r="AM74" s="140"/>
      <c r="AN74" s="140"/>
      <c r="AO74" s="140"/>
      <c r="AP74" s="140"/>
      <c r="AQ74" s="140"/>
      <c r="AR74" s="140"/>
      <c r="AS74" s="140"/>
      <c r="AT74" s="140"/>
      <c r="AU74" s="140"/>
      <c r="AV74" s="140"/>
      <c r="AW74" s="140"/>
      <c r="AX74" s="140"/>
      <c r="AY74" s="116" t="s">
        <v>50</v>
      </c>
    </row>
    <row r="75" spans="5:51" ht="60">
      <c r="E75" s="116" t="s">
        <v>337</v>
      </c>
      <c r="F75" s="157">
        <v>44685</v>
      </c>
      <c r="G75" s="111">
        <v>205974</v>
      </c>
      <c r="H75" s="111" t="s">
        <v>459</v>
      </c>
      <c r="I75" s="33" t="s">
        <v>460</v>
      </c>
      <c r="J75" s="140" t="s">
        <v>464</v>
      </c>
      <c r="K75" s="111"/>
      <c r="L75" s="111"/>
      <c r="M75" s="111"/>
      <c r="N75" s="111"/>
      <c r="O75" s="111"/>
      <c r="P75" s="111"/>
      <c r="Q75" s="111"/>
      <c r="R75" s="111"/>
      <c r="S75" s="87" t="s">
        <v>465</v>
      </c>
      <c r="T75" s="140" t="s">
        <v>50</v>
      </c>
      <c r="U75" s="140"/>
      <c r="V75" s="140"/>
      <c r="W75" s="140"/>
      <c r="X75" s="140"/>
      <c r="Y75" s="140"/>
      <c r="Z75" s="140"/>
      <c r="AA75" s="140"/>
      <c r="AB75" s="140"/>
      <c r="AC75" s="140"/>
      <c r="AD75" s="140"/>
      <c r="AE75" s="140"/>
      <c r="AF75" s="140"/>
      <c r="AG75" s="140"/>
      <c r="AH75" s="140"/>
      <c r="AI75" s="140"/>
      <c r="AJ75" s="140"/>
      <c r="AK75" s="140"/>
      <c r="AL75" s="140"/>
      <c r="AM75" s="140"/>
      <c r="AN75" s="140"/>
      <c r="AO75" s="140"/>
      <c r="AP75" s="140"/>
      <c r="AQ75" s="140"/>
      <c r="AR75" s="140"/>
      <c r="AS75" s="140"/>
      <c r="AT75" s="140"/>
      <c r="AU75" s="140"/>
      <c r="AV75" s="140"/>
      <c r="AW75" s="140"/>
      <c r="AX75" s="140"/>
      <c r="AY75" s="116" t="s">
        <v>50</v>
      </c>
    </row>
    <row r="76" spans="5:51" ht="105">
      <c r="E76" s="116" t="s">
        <v>333</v>
      </c>
      <c r="F76" s="157">
        <v>44685</v>
      </c>
      <c r="G76" s="111">
        <v>205861</v>
      </c>
      <c r="H76" s="118" t="s">
        <v>451</v>
      </c>
      <c r="I76" s="33" t="s">
        <v>462</v>
      </c>
      <c r="J76" s="137" t="s">
        <v>463</v>
      </c>
      <c r="K76" s="33"/>
      <c r="L76" s="33"/>
      <c r="M76" s="33"/>
      <c r="N76" s="33"/>
      <c r="O76" s="33"/>
      <c r="P76" s="33"/>
      <c r="Q76" s="33"/>
      <c r="R76" s="33"/>
      <c r="S76" s="87" t="s">
        <v>471</v>
      </c>
      <c r="T76" s="87"/>
      <c r="U76" s="87" t="s">
        <v>50</v>
      </c>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8" t="s">
        <v>50</v>
      </c>
    </row>
    <row r="77" spans="5:51" ht="120">
      <c r="E77" s="116" t="s">
        <v>333</v>
      </c>
      <c r="F77" s="79">
        <v>44685</v>
      </c>
      <c r="G77" s="33">
        <v>206051</v>
      </c>
      <c r="H77" s="33" t="s">
        <v>451</v>
      </c>
      <c r="I77" s="33" t="s">
        <v>462</v>
      </c>
      <c r="J77" s="137" t="s">
        <v>468</v>
      </c>
      <c r="K77" s="33"/>
      <c r="L77" s="33"/>
      <c r="M77" s="33"/>
      <c r="N77" s="33"/>
      <c r="O77" s="33"/>
      <c r="P77" s="33"/>
      <c r="Q77" s="33"/>
      <c r="R77" s="33"/>
      <c r="S77" s="87" t="s">
        <v>470</v>
      </c>
      <c r="T77" s="87"/>
      <c r="U77" s="87" t="s">
        <v>50</v>
      </c>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8" t="s">
        <v>50</v>
      </c>
    </row>
    <row r="78" spans="5:51" ht="60">
      <c r="E78" s="116" t="s">
        <v>333</v>
      </c>
      <c r="F78" s="79">
        <v>44685</v>
      </c>
      <c r="G78" s="33">
        <v>205960</v>
      </c>
      <c r="H78" s="33" t="s">
        <v>466</v>
      </c>
      <c r="I78" s="33" t="s">
        <v>467</v>
      </c>
      <c r="J78" s="87" t="s">
        <v>469</v>
      </c>
      <c r="K78" s="33"/>
      <c r="L78" s="33"/>
      <c r="M78" s="33"/>
      <c r="N78" s="33"/>
      <c r="O78" s="33"/>
      <c r="P78" s="33"/>
      <c r="Q78" s="33"/>
      <c r="R78" s="33"/>
      <c r="S78" s="87" t="s">
        <v>469</v>
      </c>
      <c r="T78" s="87" t="s">
        <v>472</v>
      </c>
      <c r="U78" s="87" t="s">
        <v>50</v>
      </c>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8" t="s">
        <v>50</v>
      </c>
    </row>
    <row r="79" spans="5:51" ht="60">
      <c r="E79" s="116" t="s">
        <v>333</v>
      </c>
      <c r="F79" s="79">
        <v>44685</v>
      </c>
      <c r="G79" s="111">
        <v>206010</v>
      </c>
      <c r="H79" s="111" t="s">
        <v>451</v>
      </c>
      <c r="I79" s="111" t="s">
        <v>467</v>
      </c>
      <c r="J79" s="87" t="s">
        <v>394</v>
      </c>
      <c r="K79" s="33"/>
      <c r="L79" s="33"/>
      <c r="M79" s="33"/>
      <c r="N79" s="33"/>
      <c r="O79" s="33"/>
      <c r="P79" s="33"/>
      <c r="Q79" s="33"/>
      <c r="R79" s="33"/>
      <c r="S79" s="164" t="s">
        <v>403</v>
      </c>
      <c r="T79" s="164"/>
      <c r="U79" s="164"/>
      <c r="V79" s="164"/>
      <c r="W79" s="164"/>
      <c r="X79" s="164"/>
      <c r="Y79" s="164"/>
      <c r="Z79" s="164"/>
      <c r="AA79" s="164"/>
      <c r="AB79" s="164"/>
      <c r="AC79" s="164"/>
      <c r="AD79" s="164"/>
      <c r="AE79" s="164"/>
      <c r="AF79" s="164"/>
      <c r="AG79" s="164"/>
      <c r="AH79" s="164"/>
      <c r="AI79" s="164"/>
      <c r="AJ79" s="164"/>
      <c r="AK79" s="164"/>
      <c r="AL79" s="164"/>
      <c r="AM79" s="164"/>
      <c r="AN79" s="164"/>
      <c r="AO79" s="164"/>
      <c r="AP79" s="164"/>
      <c r="AQ79" s="164"/>
      <c r="AR79" s="164"/>
      <c r="AS79" s="164"/>
      <c r="AT79" s="164"/>
      <c r="AU79" s="164"/>
      <c r="AV79" s="164"/>
      <c r="AW79" s="164"/>
      <c r="AX79" s="164"/>
      <c r="AY79" s="88" t="s">
        <v>50</v>
      </c>
    </row>
    <row r="80" spans="5:51" ht="60">
      <c r="E80" s="116" t="s">
        <v>338</v>
      </c>
      <c r="F80" s="157">
        <v>44687</v>
      </c>
      <c r="G80" s="111">
        <v>206485</v>
      </c>
      <c r="H80" s="111" t="s">
        <v>486</v>
      </c>
      <c r="I80" s="111" t="s">
        <v>487</v>
      </c>
      <c r="J80" s="140" t="s">
        <v>394</v>
      </c>
      <c r="K80" s="118"/>
      <c r="L80" s="118"/>
      <c r="M80" s="118"/>
      <c r="N80" s="118"/>
      <c r="O80" s="118"/>
      <c r="P80" s="118"/>
      <c r="Q80" s="118"/>
      <c r="R80" s="118"/>
      <c r="S80" s="118"/>
      <c r="T80" s="118"/>
      <c r="U80" s="180" t="s">
        <v>491</v>
      </c>
      <c r="V80" s="137"/>
      <c r="W80" s="137" t="s">
        <v>50</v>
      </c>
      <c r="X80" s="137"/>
      <c r="Y80" s="137"/>
      <c r="Z80" s="137"/>
      <c r="AA80" s="137"/>
      <c r="AB80" s="137"/>
      <c r="AC80" s="137"/>
      <c r="AD80" s="137"/>
      <c r="AE80" s="137"/>
      <c r="AF80" s="137"/>
      <c r="AG80" s="137"/>
      <c r="AH80" s="137"/>
      <c r="AI80" s="137"/>
      <c r="AJ80" s="137"/>
      <c r="AK80" s="137"/>
      <c r="AL80" s="137"/>
      <c r="AM80" s="137"/>
      <c r="AN80" s="137"/>
      <c r="AO80" s="137"/>
      <c r="AP80" s="137"/>
      <c r="AQ80" s="137"/>
      <c r="AR80" s="137"/>
      <c r="AS80" s="137"/>
      <c r="AT80" s="137"/>
      <c r="AU80" s="137"/>
      <c r="AV80" s="137"/>
      <c r="AW80" s="137"/>
      <c r="AX80" s="137"/>
      <c r="AY80" s="116" t="s">
        <v>50</v>
      </c>
    </row>
    <row r="81" spans="5:51">
      <c r="E81" s="116" t="s">
        <v>333</v>
      </c>
      <c r="F81" s="157">
        <v>44687</v>
      </c>
      <c r="G81" s="111">
        <v>206615</v>
      </c>
      <c r="H81" s="33" t="s">
        <v>451</v>
      </c>
      <c r="I81" s="111" t="s">
        <v>438</v>
      </c>
      <c r="J81" s="118"/>
      <c r="K81" s="118"/>
      <c r="L81" s="118"/>
      <c r="M81" s="118"/>
      <c r="N81" s="118"/>
      <c r="O81" s="118"/>
      <c r="P81" s="118"/>
      <c r="Q81" s="118"/>
      <c r="R81" s="118"/>
      <c r="S81" s="118"/>
      <c r="T81" s="118"/>
      <c r="U81" s="119" t="s">
        <v>494</v>
      </c>
      <c r="V81" s="137"/>
      <c r="W81" s="137"/>
      <c r="X81" s="137"/>
      <c r="Y81" s="137"/>
      <c r="Z81" s="137"/>
      <c r="AA81" s="137"/>
      <c r="AB81" s="137"/>
      <c r="AC81" s="137"/>
      <c r="AD81" s="137"/>
      <c r="AE81" s="137"/>
      <c r="AF81" s="137"/>
      <c r="AG81" s="137"/>
      <c r="AH81" s="137"/>
      <c r="AI81" s="137"/>
      <c r="AJ81" s="137"/>
      <c r="AK81" s="137"/>
      <c r="AL81" s="137"/>
      <c r="AM81" s="137"/>
      <c r="AN81" s="137"/>
      <c r="AO81" s="137"/>
      <c r="AP81" s="137"/>
      <c r="AQ81" s="137"/>
      <c r="AR81" s="137"/>
      <c r="AS81" s="137"/>
      <c r="AT81" s="137"/>
      <c r="AU81" s="137"/>
      <c r="AV81" s="137"/>
      <c r="AW81" s="137"/>
      <c r="AX81" s="137"/>
      <c r="AY81" s="116" t="s">
        <v>50</v>
      </c>
    </row>
    <row r="82" spans="5:51" ht="90">
      <c r="E82" s="116" t="s">
        <v>333</v>
      </c>
      <c r="F82" s="157">
        <v>44688</v>
      </c>
      <c r="G82" s="111">
        <v>207016</v>
      </c>
      <c r="H82" s="111" t="s">
        <v>506</v>
      </c>
      <c r="I82" s="111" t="s">
        <v>507</v>
      </c>
      <c r="J82" s="87" t="s">
        <v>394</v>
      </c>
      <c r="K82" s="33"/>
      <c r="L82" s="33"/>
      <c r="M82" s="33"/>
      <c r="N82" s="33"/>
      <c r="O82" s="33"/>
      <c r="P82" s="33"/>
      <c r="Q82" s="33"/>
      <c r="R82" s="33"/>
      <c r="S82" s="33"/>
      <c r="T82" s="33"/>
      <c r="U82" s="33"/>
      <c r="V82" s="87" t="s">
        <v>508</v>
      </c>
      <c r="W82" s="87" t="s">
        <v>583</v>
      </c>
      <c r="X82" s="87"/>
      <c r="Y82" s="87"/>
      <c r="Z82" s="87"/>
      <c r="AA82" s="87" t="s">
        <v>722</v>
      </c>
      <c r="AB82" s="87" t="s">
        <v>50</v>
      </c>
      <c r="AC82" s="87"/>
      <c r="AD82" s="87"/>
      <c r="AE82" s="87"/>
      <c r="AF82" s="87"/>
      <c r="AG82" s="87"/>
      <c r="AH82" s="87"/>
      <c r="AI82" s="87"/>
      <c r="AJ82" s="87"/>
      <c r="AK82" s="87"/>
      <c r="AL82" s="87"/>
      <c r="AM82" s="87"/>
      <c r="AN82" s="87"/>
      <c r="AO82" s="87"/>
      <c r="AP82" s="87"/>
      <c r="AQ82" s="87"/>
      <c r="AR82" s="87"/>
      <c r="AS82" s="87"/>
      <c r="AT82" s="87"/>
      <c r="AU82" s="87"/>
      <c r="AV82" s="87"/>
      <c r="AW82" s="87"/>
      <c r="AX82" s="87"/>
      <c r="AY82" s="88" t="s">
        <v>50</v>
      </c>
    </row>
    <row r="83" spans="5:51" ht="90">
      <c r="E83" s="88" t="s">
        <v>333</v>
      </c>
      <c r="F83" s="79">
        <v>44688</v>
      </c>
      <c r="G83" s="33">
        <v>207081</v>
      </c>
      <c r="H83" s="33" t="s">
        <v>535</v>
      </c>
      <c r="I83" s="33" t="s">
        <v>536</v>
      </c>
      <c r="J83" s="140" t="s">
        <v>394</v>
      </c>
      <c r="K83" s="206"/>
      <c r="L83" s="206"/>
      <c r="M83" s="206"/>
      <c r="N83" s="206"/>
      <c r="O83" s="206"/>
      <c r="P83" s="206"/>
      <c r="Q83" s="206"/>
      <c r="R83" s="206"/>
      <c r="S83" s="206"/>
      <c r="T83" s="206"/>
      <c r="U83" s="206"/>
      <c r="V83" s="107" t="s">
        <v>472</v>
      </c>
      <c r="W83" s="107"/>
      <c r="X83" s="140"/>
      <c r="Y83" s="140"/>
      <c r="Z83" s="140"/>
      <c r="AA83" s="87"/>
      <c r="AB83" s="87" t="s">
        <v>741</v>
      </c>
      <c r="AC83" s="87"/>
      <c r="AD83" s="87"/>
      <c r="AE83" s="87"/>
      <c r="AF83" s="87"/>
      <c r="AG83" s="87" t="s">
        <v>50</v>
      </c>
      <c r="AH83" s="87"/>
      <c r="AI83" s="87"/>
      <c r="AJ83" s="87"/>
      <c r="AK83" s="87"/>
      <c r="AL83" s="87"/>
      <c r="AM83" s="87"/>
      <c r="AN83" s="87"/>
      <c r="AO83" s="87"/>
      <c r="AP83" s="87"/>
      <c r="AQ83" s="87"/>
      <c r="AR83" s="87"/>
      <c r="AS83" s="87"/>
      <c r="AT83" s="87"/>
      <c r="AU83" s="87"/>
      <c r="AV83" s="87"/>
      <c r="AW83" s="87"/>
      <c r="AX83" s="87"/>
      <c r="AY83" s="88" t="s">
        <v>50</v>
      </c>
    </row>
    <row r="84" spans="5:51" ht="75">
      <c r="E84" s="116" t="s">
        <v>333</v>
      </c>
      <c r="F84" s="157">
        <v>44688</v>
      </c>
      <c r="G84" s="111">
        <v>207138</v>
      </c>
      <c r="H84" s="111" t="s">
        <v>572</v>
      </c>
      <c r="I84" s="111" t="s">
        <v>573</v>
      </c>
      <c r="J84" s="140" t="s">
        <v>394</v>
      </c>
      <c r="K84" s="179"/>
      <c r="L84" s="179"/>
      <c r="M84" s="179"/>
      <c r="N84" s="179"/>
      <c r="O84" s="179"/>
      <c r="P84" s="179"/>
      <c r="Q84" s="179"/>
      <c r="R84" s="179"/>
      <c r="S84" s="179"/>
      <c r="T84" s="179"/>
      <c r="U84" s="179"/>
      <c r="V84" s="179"/>
      <c r="W84" s="119" t="s">
        <v>472</v>
      </c>
      <c r="X84" s="140"/>
      <c r="Y84" s="140"/>
      <c r="Z84" s="140"/>
      <c r="AA84" s="87"/>
      <c r="AB84" s="87" t="s">
        <v>670</v>
      </c>
      <c r="AC84" s="87" t="s">
        <v>50</v>
      </c>
      <c r="AD84" s="87"/>
      <c r="AE84" s="87"/>
      <c r="AF84" s="87"/>
      <c r="AG84" s="87"/>
      <c r="AH84" s="87"/>
      <c r="AI84" s="87"/>
      <c r="AJ84" s="87"/>
      <c r="AK84" s="87"/>
      <c r="AL84" s="87"/>
      <c r="AM84" s="87"/>
      <c r="AN84" s="87"/>
      <c r="AO84" s="87"/>
      <c r="AP84" s="87"/>
      <c r="AQ84" s="87"/>
      <c r="AR84" s="87"/>
      <c r="AS84" s="87"/>
      <c r="AT84" s="87"/>
      <c r="AU84" s="87"/>
      <c r="AV84" s="87"/>
      <c r="AW84" s="87"/>
      <c r="AX84" s="87"/>
      <c r="AY84" s="88" t="s">
        <v>50</v>
      </c>
    </row>
    <row r="85" spans="5:51" ht="60">
      <c r="E85" s="88" t="s">
        <v>333</v>
      </c>
      <c r="F85" s="79">
        <v>44689</v>
      </c>
      <c r="G85" s="33">
        <v>207141</v>
      </c>
      <c r="H85" s="33" t="s">
        <v>574</v>
      </c>
      <c r="I85" s="33" t="s">
        <v>575</v>
      </c>
      <c r="J85" s="87" t="s">
        <v>394</v>
      </c>
      <c r="K85" s="33"/>
      <c r="L85" s="33"/>
      <c r="M85" s="33"/>
      <c r="N85" s="33"/>
      <c r="O85" s="33"/>
      <c r="P85" s="33"/>
      <c r="Q85" s="33"/>
      <c r="R85" s="33"/>
      <c r="S85" s="33"/>
      <c r="T85" s="33"/>
      <c r="U85" s="33"/>
      <c r="V85" s="33"/>
      <c r="W85" s="87" t="s">
        <v>472</v>
      </c>
      <c r="X85" s="87"/>
      <c r="Y85" s="87"/>
      <c r="Z85" s="87" t="s">
        <v>50</v>
      </c>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8" t="s">
        <v>50</v>
      </c>
    </row>
    <row r="86" spans="5:51" ht="60">
      <c r="E86" s="88" t="s">
        <v>333</v>
      </c>
      <c r="F86" s="79">
        <v>44688</v>
      </c>
      <c r="G86" s="33">
        <v>207143</v>
      </c>
      <c r="H86" s="33" t="s">
        <v>576</v>
      </c>
      <c r="I86" s="33" t="s">
        <v>577</v>
      </c>
      <c r="J86" s="87" t="s">
        <v>394</v>
      </c>
      <c r="K86" s="31"/>
      <c r="L86" s="31"/>
      <c r="M86" s="31"/>
      <c r="N86" s="31"/>
      <c r="O86" s="31"/>
      <c r="P86" s="31"/>
      <c r="Q86" s="31"/>
      <c r="R86" s="31"/>
      <c r="S86" s="31"/>
      <c r="T86" s="31"/>
      <c r="U86" s="31"/>
      <c r="V86" s="31"/>
      <c r="W86" s="87" t="s">
        <v>472</v>
      </c>
      <c r="X86" s="87"/>
      <c r="Y86" s="87"/>
      <c r="Z86" s="87"/>
      <c r="AA86" s="87"/>
      <c r="AB86" s="87" t="s">
        <v>50</v>
      </c>
      <c r="AC86" s="87"/>
      <c r="AD86" s="87"/>
      <c r="AE86" s="87"/>
      <c r="AF86" s="87"/>
      <c r="AG86" s="87"/>
      <c r="AH86" s="87"/>
      <c r="AI86" s="87"/>
      <c r="AJ86" s="87"/>
      <c r="AK86" s="87"/>
      <c r="AL86" s="87"/>
      <c r="AM86" s="87"/>
      <c r="AN86" s="87"/>
      <c r="AO86" s="87"/>
      <c r="AP86" s="87"/>
      <c r="AQ86" s="87"/>
      <c r="AR86" s="87"/>
      <c r="AS86" s="87"/>
      <c r="AT86" s="87"/>
      <c r="AU86" s="87"/>
      <c r="AV86" s="87"/>
      <c r="AW86" s="87"/>
      <c r="AX86" s="87"/>
      <c r="AY86" s="88" t="s">
        <v>50</v>
      </c>
    </row>
    <row r="87" spans="5:51" ht="195">
      <c r="E87" s="88" t="s">
        <v>338</v>
      </c>
      <c r="F87" s="79">
        <v>44690</v>
      </c>
      <c r="G87" s="33">
        <v>207655</v>
      </c>
      <c r="H87" s="33" t="s">
        <v>236</v>
      </c>
      <c r="I87" s="33" t="s">
        <v>578</v>
      </c>
      <c r="J87" s="87" t="s">
        <v>394</v>
      </c>
      <c r="K87" s="33"/>
      <c r="L87" s="33"/>
      <c r="M87" s="33"/>
      <c r="N87" s="33"/>
      <c r="O87" s="33"/>
      <c r="P87" s="33"/>
      <c r="Q87" s="33"/>
      <c r="R87" s="33"/>
      <c r="S87" s="33"/>
      <c r="T87" s="33"/>
      <c r="U87" s="33"/>
      <c r="V87" s="33"/>
      <c r="W87" s="87" t="s">
        <v>472</v>
      </c>
      <c r="X87" s="87"/>
      <c r="Y87" s="87"/>
      <c r="Z87" s="87" t="s">
        <v>50</v>
      </c>
      <c r="AA87" s="87" t="s">
        <v>670</v>
      </c>
      <c r="AB87" s="87"/>
      <c r="AC87" s="87"/>
      <c r="AD87" s="87" t="s">
        <v>50</v>
      </c>
      <c r="AE87" s="87"/>
      <c r="AF87" s="87"/>
      <c r="AG87" s="87"/>
      <c r="AH87" s="87"/>
      <c r="AI87" s="87"/>
      <c r="AJ87" s="87"/>
      <c r="AK87" s="87"/>
      <c r="AL87" s="87"/>
      <c r="AM87" s="87"/>
      <c r="AN87" s="87"/>
      <c r="AO87" s="87"/>
      <c r="AP87" s="87"/>
      <c r="AQ87" s="87"/>
      <c r="AR87" s="87"/>
      <c r="AS87" s="87"/>
      <c r="AT87" s="87"/>
      <c r="AU87" s="87"/>
      <c r="AV87" s="87"/>
      <c r="AW87" s="87"/>
      <c r="AX87" s="87"/>
      <c r="AY87" s="87" t="s">
        <v>761</v>
      </c>
    </row>
    <row r="88" spans="5:51" ht="60">
      <c r="E88" s="116" t="s">
        <v>335</v>
      </c>
      <c r="F88" s="157">
        <v>44690</v>
      </c>
      <c r="G88" s="111">
        <v>207765</v>
      </c>
      <c r="H88" s="111" t="s">
        <v>581</v>
      </c>
      <c r="I88" s="111" t="s">
        <v>582</v>
      </c>
      <c r="J88" s="87" t="s">
        <v>394</v>
      </c>
      <c r="K88" s="33"/>
      <c r="L88" s="33"/>
      <c r="M88" s="33"/>
      <c r="N88" s="33"/>
      <c r="O88" s="33"/>
      <c r="P88" s="33"/>
      <c r="Q88" s="33"/>
      <c r="R88" s="33"/>
      <c r="S88" s="33"/>
      <c r="T88" s="33"/>
      <c r="U88" s="33"/>
      <c r="V88" s="33"/>
      <c r="W88" s="87" t="s">
        <v>472</v>
      </c>
      <c r="X88" s="87" t="s">
        <v>366</v>
      </c>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8" t="s">
        <v>366</v>
      </c>
    </row>
    <row r="89" spans="5:51" ht="60">
      <c r="E89" s="116" t="s">
        <v>333</v>
      </c>
      <c r="F89" s="157">
        <v>44690</v>
      </c>
      <c r="G89" s="111">
        <v>207442</v>
      </c>
      <c r="H89" s="111" t="s">
        <v>584</v>
      </c>
      <c r="I89" s="111" t="s">
        <v>582</v>
      </c>
      <c r="J89" s="87" t="s">
        <v>394</v>
      </c>
      <c r="K89" s="31"/>
      <c r="L89" s="31"/>
      <c r="M89" s="31"/>
      <c r="N89" s="31"/>
      <c r="O89" s="31"/>
      <c r="P89" s="31"/>
      <c r="Q89" s="31"/>
      <c r="R89" s="31"/>
      <c r="S89" s="31"/>
      <c r="T89" s="31"/>
      <c r="U89" s="31"/>
      <c r="V89" s="31"/>
      <c r="W89" s="87" t="s">
        <v>472</v>
      </c>
      <c r="X89" s="87"/>
      <c r="Y89" s="87"/>
      <c r="Z89" s="87"/>
      <c r="AA89" s="87"/>
      <c r="AB89" s="87" t="s">
        <v>50</v>
      </c>
      <c r="AC89" s="87"/>
      <c r="AD89" s="87"/>
      <c r="AE89" s="87"/>
      <c r="AF89" s="87"/>
      <c r="AG89" s="87"/>
      <c r="AH89" s="87"/>
      <c r="AI89" s="87"/>
      <c r="AJ89" s="87"/>
      <c r="AK89" s="87"/>
      <c r="AL89" s="87"/>
      <c r="AM89" s="87"/>
      <c r="AN89" s="87"/>
      <c r="AO89" s="87"/>
      <c r="AP89" s="87"/>
      <c r="AQ89" s="87"/>
      <c r="AR89" s="87"/>
      <c r="AS89" s="87"/>
      <c r="AT89" s="87"/>
      <c r="AU89" s="87"/>
      <c r="AV89" s="87"/>
      <c r="AW89" s="87"/>
      <c r="AX89" s="87"/>
      <c r="AY89" s="88" t="s">
        <v>50</v>
      </c>
    </row>
    <row r="90" spans="5:51" ht="60">
      <c r="E90" s="88" t="s">
        <v>333</v>
      </c>
      <c r="F90" s="79">
        <v>44690</v>
      </c>
      <c r="G90" s="33">
        <v>207152</v>
      </c>
      <c r="H90" s="33" t="s">
        <v>585</v>
      </c>
      <c r="I90" s="111" t="s">
        <v>536</v>
      </c>
      <c r="J90" s="87" t="s">
        <v>394</v>
      </c>
      <c r="K90" s="31"/>
      <c r="L90" s="31"/>
      <c r="M90" s="31"/>
      <c r="N90" s="31"/>
      <c r="O90" s="31"/>
      <c r="P90" s="31"/>
      <c r="Q90" s="31"/>
      <c r="R90" s="31"/>
      <c r="S90" s="31"/>
      <c r="T90" s="31"/>
      <c r="U90" s="31"/>
      <c r="V90" s="31"/>
      <c r="W90" s="87" t="s">
        <v>472</v>
      </c>
      <c r="X90" s="87" t="s">
        <v>723</v>
      </c>
      <c r="Y90" s="87"/>
      <c r="Z90" s="87"/>
      <c r="AA90" s="87"/>
      <c r="AB90" s="87" t="s">
        <v>50</v>
      </c>
      <c r="AC90" s="87"/>
      <c r="AD90" s="87"/>
      <c r="AE90" s="87"/>
      <c r="AF90" s="87"/>
      <c r="AG90" s="87"/>
      <c r="AH90" s="87"/>
      <c r="AI90" s="87"/>
      <c r="AJ90" s="87"/>
      <c r="AK90" s="87"/>
      <c r="AL90" s="87"/>
      <c r="AM90" s="87"/>
      <c r="AN90" s="87"/>
      <c r="AO90" s="87"/>
      <c r="AP90" s="87"/>
      <c r="AQ90" s="87"/>
      <c r="AR90" s="87"/>
      <c r="AS90" s="87"/>
      <c r="AT90" s="87"/>
      <c r="AU90" s="87"/>
      <c r="AV90" s="87"/>
      <c r="AW90" s="87"/>
      <c r="AX90" s="87"/>
      <c r="AY90" s="88" t="s">
        <v>50</v>
      </c>
    </row>
    <row r="91" spans="5:51">
      <c r="E91" s="33"/>
      <c r="F91" s="33"/>
      <c r="G91" s="33">
        <v>207454</v>
      </c>
      <c r="H91" s="33" t="s">
        <v>506</v>
      </c>
      <c r="I91" s="111" t="s">
        <v>586</v>
      </c>
      <c r="J91" s="154"/>
      <c r="X91" s="29"/>
      <c r="AA91" s="154"/>
      <c r="AB91" s="154"/>
      <c r="AC91" s="154"/>
      <c r="AD91" s="154"/>
      <c r="AE91" s="154"/>
      <c r="AF91" s="154"/>
      <c r="AG91" s="154"/>
      <c r="AH91" s="154"/>
      <c r="AI91" s="154"/>
      <c r="AJ91" s="154"/>
      <c r="AK91" s="154"/>
      <c r="AL91" s="154"/>
      <c r="AM91" s="154"/>
      <c r="AN91" s="154"/>
      <c r="AO91" s="154"/>
      <c r="AP91" s="154"/>
      <c r="AQ91" s="154"/>
      <c r="AR91" s="154"/>
      <c r="AS91" s="154"/>
      <c r="AT91" s="154"/>
      <c r="AU91" s="154"/>
      <c r="AV91" s="154"/>
      <c r="AW91" s="154"/>
      <c r="AX91" s="154"/>
      <c r="AY91" s="109" t="s">
        <v>50</v>
      </c>
    </row>
    <row r="92" spans="5:51" ht="60">
      <c r="E92" s="88" t="s">
        <v>333</v>
      </c>
      <c r="F92" s="79">
        <v>44690</v>
      </c>
      <c r="G92" s="33">
        <v>207757</v>
      </c>
      <c r="H92" s="33" t="s">
        <v>593</v>
      </c>
      <c r="I92" s="33" t="s">
        <v>587</v>
      </c>
      <c r="J92" s="87" t="s">
        <v>394</v>
      </c>
      <c r="K92" s="33"/>
      <c r="L92" s="33"/>
      <c r="M92" s="33"/>
      <c r="N92" s="33"/>
      <c r="O92" s="33"/>
      <c r="P92" s="33"/>
      <c r="Q92" s="33"/>
      <c r="R92" s="33"/>
      <c r="S92" s="33"/>
      <c r="T92" s="33"/>
      <c r="U92" s="33"/>
      <c r="V92" s="33"/>
      <c r="W92" s="87" t="s">
        <v>472</v>
      </c>
      <c r="X92" s="87"/>
      <c r="Y92" s="87"/>
      <c r="Z92" s="87" t="s">
        <v>50</v>
      </c>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8" t="s">
        <v>50</v>
      </c>
    </row>
    <row r="93" spans="5:51">
      <c r="E93" s="109" t="s">
        <v>333</v>
      </c>
      <c r="F93" s="157">
        <v>44692</v>
      </c>
      <c r="G93" s="111">
        <v>208244</v>
      </c>
      <c r="H93" s="154" t="s">
        <v>572</v>
      </c>
      <c r="I93" s="111" t="s">
        <v>625</v>
      </c>
      <c r="J93" s="137" t="s">
        <v>394</v>
      </c>
      <c r="K93" s="69"/>
      <c r="L93" s="69"/>
      <c r="M93" s="69"/>
      <c r="N93" s="69"/>
      <c r="O93" s="69"/>
      <c r="P93" s="69"/>
      <c r="Q93" s="69"/>
      <c r="R93" s="69"/>
      <c r="S93" s="69"/>
      <c r="T93" s="69"/>
      <c r="U93" s="69"/>
      <c r="V93" s="69"/>
      <c r="W93" s="69"/>
      <c r="X93" s="69"/>
      <c r="Y93" s="109" t="s">
        <v>176</v>
      </c>
      <c r="Z93" s="109"/>
      <c r="AA93" s="109"/>
      <c r="AB93" s="109" t="s">
        <v>728</v>
      </c>
      <c r="AC93" s="109"/>
      <c r="AD93" s="109"/>
      <c r="AE93" s="109" t="s">
        <v>802</v>
      </c>
      <c r="AF93" s="109"/>
      <c r="AG93" s="109"/>
      <c r="AH93" s="109"/>
      <c r="AI93" s="109"/>
      <c r="AJ93" s="109"/>
      <c r="AK93" s="109"/>
      <c r="AL93" s="109"/>
      <c r="AM93" s="109"/>
      <c r="AN93" s="109"/>
      <c r="AO93" s="109"/>
      <c r="AP93" s="109"/>
      <c r="AQ93" s="109"/>
      <c r="AR93" s="109"/>
      <c r="AS93" s="109"/>
      <c r="AT93" s="109"/>
      <c r="AU93" s="109"/>
      <c r="AV93" s="109"/>
      <c r="AW93" s="109"/>
      <c r="AX93" s="109"/>
      <c r="AY93" s="109" t="s">
        <v>50</v>
      </c>
    </row>
    <row r="94" spans="5:51" ht="60">
      <c r="E94" s="88" t="s">
        <v>333</v>
      </c>
      <c r="F94" s="79">
        <v>44692</v>
      </c>
      <c r="G94" s="33">
        <v>208506</v>
      </c>
      <c r="H94" s="33" t="s">
        <v>626</v>
      </c>
      <c r="I94" s="33" t="s">
        <v>587</v>
      </c>
      <c r="J94" s="87" t="s">
        <v>394</v>
      </c>
      <c r="K94" s="33"/>
      <c r="L94" s="33"/>
      <c r="M94" s="33"/>
      <c r="N94" s="33"/>
      <c r="O94" s="33"/>
      <c r="P94" s="33"/>
      <c r="Q94" s="33"/>
      <c r="R94" s="33"/>
      <c r="S94" s="33"/>
      <c r="T94" s="33"/>
      <c r="U94" s="33"/>
      <c r="V94" s="33"/>
      <c r="W94" s="33"/>
      <c r="X94" s="33"/>
      <c r="Y94" s="87" t="s">
        <v>472</v>
      </c>
      <c r="Z94" s="87" t="s">
        <v>50</v>
      </c>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8" t="s">
        <v>50</v>
      </c>
    </row>
    <row r="95" spans="5:51" ht="75">
      <c r="E95" s="109" t="s">
        <v>335</v>
      </c>
      <c r="F95" s="208">
        <v>44693</v>
      </c>
      <c r="G95" s="111">
        <v>208340</v>
      </c>
      <c r="H95" s="111" t="s">
        <v>658</v>
      </c>
      <c r="I95" s="111" t="s">
        <v>582</v>
      </c>
      <c r="J95" s="140" t="s">
        <v>394</v>
      </c>
      <c r="K95" s="69"/>
      <c r="L95" s="69"/>
      <c r="M95" s="69"/>
      <c r="N95" s="69"/>
      <c r="O95" s="69"/>
      <c r="P95" s="69"/>
      <c r="Q95" s="69"/>
      <c r="R95" s="69"/>
      <c r="S95" s="69"/>
      <c r="T95" s="69"/>
      <c r="U95" s="69"/>
      <c r="V95" s="69"/>
      <c r="W95" s="69"/>
      <c r="X95" s="69"/>
      <c r="Y95" s="69"/>
      <c r="Z95" s="192" t="s">
        <v>472</v>
      </c>
      <c r="AA95" s="87"/>
      <c r="AB95" s="87" t="s">
        <v>472</v>
      </c>
      <c r="AC95" s="87" t="s">
        <v>737</v>
      </c>
      <c r="AD95" s="87" t="s">
        <v>759</v>
      </c>
      <c r="AE95" s="87"/>
      <c r="AF95" s="87"/>
      <c r="AG95" s="87"/>
      <c r="AH95" s="87"/>
      <c r="AI95" s="87"/>
      <c r="AJ95" s="87"/>
      <c r="AK95" s="87"/>
      <c r="AL95" s="87"/>
      <c r="AM95" s="87"/>
      <c r="AN95" s="87"/>
      <c r="AO95" s="87"/>
      <c r="AP95" s="87"/>
      <c r="AQ95" s="87"/>
      <c r="AR95" s="87"/>
      <c r="AS95" s="87"/>
      <c r="AT95" s="87"/>
      <c r="AU95" s="87"/>
      <c r="AV95" s="87"/>
      <c r="AW95" s="87"/>
      <c r="AX95" s="87"/>
      <c r="AY95" s="88" t="s">
        <v>50</v>
      </c>
    </row>
    <row r="96" spans="5:51" ht="51.6" customHeight="1">
      <c r="E96" s="33" t="s">
        <v>333</v>
      </c>
      <c r="F96" s="79">
        <v>44693</v>
      </c>
      <c r="G96" s="33">
        <v>208869</v>
      </c>
      <c r="H96" s="33" t="s">
        <v>663</v>
      </c>
      <c r="I96" s="33" t="s">
        <v>664</v>
      </c>
      <c r="J96" s="87" t="s">
        <v>665</v>
      </c>
      <c r="K96" s="31"/>
      <c r="L96" s="31"/>
      <c r="M96" s="31"/>
      <c r="N96" s="31"/>
      <c r="O96" s="31"/>
      <c r="P96" s="31"/>
      <c r="Q96" s="31"/>
      <c r="R96" s="31"/>
      <c r="S96" s="31"/>
      <c r="T96" s="31"/>
      <c r="U96" s="31"/>
      <c r="V96" s="31"/>
      <c r="W96" s="31"/>
      <c r="X96" s="31"/>
      <c r="Y96" s="31"/>
      <c r="Z96" s="192" t="s">
        <v>472</v>
      </c>
      <c r="AA96" s="87"/>
      <c r="AB96" s="87" t="s">
        <v>50</v>
      </c>
      <c r="AC96" s="87"/>
      <c r="AD96" s="87"/>
      <c r="AE96" s="87"/>
      <c r="AF96" s="87"/>
      <c r="AG96" s="87"/>
      <c r="AH96" s="87"/>
      <c r="AI96" s="87"/>
      <c r="AJ96" s="87"/>
      <c r="AK96" s="87"/>
      <c r="AL96" s="87"/>
      <c r="AM96" s="87"/>
      <c r="AN96" s="87"/>
      <c r="AO96" s="87"/>
      <c r="AP96" s="87"/>
      <c r="AQ96" s="87"/>
      <c r="AR96" s="87"/>
      <c r="AS96" s="87"/>
      <c r="AT96" s="87"/>
      <c r="AU96" s="87"/>
      <c r="AV96" s="87"/>
      <c r="AW96" s="87"/>
      <c r="AX96" s="87"/>
      <c r="AY96" s="88" t="s">
        <v>50</v>
      </c>
    </row>
    <row r="97" spans="5:51" ht="165">
      <c r="E97" s="154" t="s">
        <v>338</v>
      </c>
      <c r="F97" s="157">
        <v>44694</v>
      </c>
      <c r="G97" s="111">
        <v>209023</v>
      </c>
      <c r="H97" s="111" t="s">
        <v>346</v>
      </c>
      <c r="I97" s="111" t="s">
        <v>671</v>
      </c>
      <c r="J97" s="140" t="s">
        <v>394</v>
      </c>
      <c r="K97" s="118"/>
      <c r="L97" s="118"/>
      <c r="M97" s="118"/>
      <c r="N97" s="118"/>
      <c r="O97" s="118"/>
      <c r="P97" s="118"/>
      <c r="Q97" s="118"/>
      <c r="R97" s="118"/>
      <c r="S97" s="118"/>
      <c r="T97" s="118"/>
      <c r="U97" s="118"/>
      <c r="V97" s="118"/>
      <c r="W97" s="118"/>
      <c r="X97" s="118"/>
      <c r="Y97" s="118"/>
      <c r="Z97" s="118"/>
      <c r="AA97" s="137" t="s">
        <v>472</v>
      </c>
      <c r="AB97" s="193" t="s">
        <v>50</v>
      </c>
      <c r="AC97" s="193"/>
      <c r="AD97" s="193"/>
      <c r="AE97" s="193"/>
      <c r="AF97" s="193"/>
      <c r="AG97" s="193"/>
      <c r="AH97" s="193"/>
      <c r="AI97" s="193"/>
      <c r="AJ97" s="193"/>
      <c r="AK97" s="193"/>
      <c r="AL97" s="193"/>
      <c r="AM97" s="193"/>
      <c r="AN97" s="193"/>
      <c r="AO97" s="193"/>
      <c r="AP97" s="193"/>
      <c r="AQ97" s="193"/>
      <c r="AR97" s="193"/>
      <c r="AS97" s="193"/>
      <c r="AT97" s="193"/>
      <c r="AU97" s="193"/>
      <c r="AV97" s="193"/>
      <c r="AW97" s="193"/>
      <c r="AX97" s="193"/>
      <c r="AY97" s="109" t="s">
        <v>50</v>
      </c>
    </row>
    <row r="98" spans="5:51" ht="45.6" customHeight="1">
      <c r="E98" s="33" t="s">
        <v>337</v>
      </c>
      <c r="F98" s="79">
        <v>44694</v>
      </c>
      <c r="G98" s="33">
        <v>208961</v>
      </c>
      <c r="H98" s="33" t="s">
        <v>673</v>
      </c>
      <c r="I98" s="118" t="s">
        <v>674</v>
      </c>
      <c r="J98" s="140" t="s">
        <v>394</v>
      </c>
      <c r="K98" s="179"/>
      <c r="L98" s="179"/>
      <c r="M98" s="179"/>
      <c r="N98" s="179"/>
      <c r="O98" s="179"/>
      <c r="P98" s="179"/>
      <c r="Q98" s="179"/>
      <c r="R98" s="179"/>
      <c r="S98" s="179"/>
      <c r="T98" s="179"/>
      <c r="U98" s="179"/>
      <c r="V98" s="179"/>
      <c r="W98" s="179"/>
      <c r="X98" s="179"/>
      <c r="Y98" s="179"/>
      <c r="Z98" s="179"/>
      <c r="AA98" s="33" t="s">
        <v>675</v>
      </c>
      <c r="AB98" s="87" t="s">
        <v>727</v>
      </c>
      <c r="AC98" s="87" t="s">
        <v>50</v>
      </c>
      <c r="AD98" s="87"/>
      <c r="AE98" s="87"/>
      <c r="AF98" s="87"/>
      <c r="AG98" s="87"/>
      <c r="AH98" s="87"/>
      <c r="AI98" s="87"/>
      <c r="AJ98" s="87"/>
      <c r="AK98" s="87"/>
      <c r="AL98" s="87"/>
      <c r="AM98" s="87"/>
      <c r="AN98" s="87"/>
      <c r="AO98" s="87"/>
      <c r="AP98" s="87"/>
      <c r="AQ98" s="87"/>
      <c r="AR98" s="87"/>
      <c r="AS98" s="87"/>
      <c r="AT98" s="87"/>
      <c r="AU98" s="87"/>
      <c r="AV98" s="87"/>
      <c r="AW98" s="87"/>
      <c r="AX98" s="87"/>
      <c r="AY98" s="88" t="s">
        <v>50</v>
      </c>
    </row>
    <row r="99" spans="5:51" ht="60">
      <c r="E99" s="33" t="s">
        <v>337</v>
      </c>
      <c r="F99" s="79">
        <v>44694</v>
      </c>
      <c r="G99" s="33">
        <v>209157</v>
      </c>
      <c r="H99" s="33" t="s">
        <v>676</v>
      </c>
      <c r="I99" s="33" t="s">
        <v>674</v>
      </c>
      <c r="J99" s="88" t="s">
        <v>394</v>
      </c>
      <c r="K99" s="33"/>
      <c r="L99" s="33"/>
      <c r="M99" s="33"/>
      <c r="N99" s="33"/>
      <c r="O99" s="33"/>
      <c r="P99" s="33"/>
      <c r="Q99" s="33"/>
      <c r="R99" s="33"/>
      <c r="S99" s="33"/>
      <c r="T99" s="33"/>
      <c r="U99" s="33"/>
      <c r="V99" s="33"/>
      <c r="W99" s="33"/>
      <c r="X99" s="33"/>
      <c r="Y99" s="33"/>
      <c r="Z99" s="33"/>
      <c r="AA99" s="86"/>
      <c r="AB99" s="107" t="s">
        <v>472</v>
      </c>
      <c r="AC99" s="115" t="s">
        <v>50</v>
      </c>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209" t="s">
        <v>50</v>
      </c>
    </row>
    <row r="100" spans="5:51" ht="75">
      <c r="E100" s="33" t="s">
        <v>333</v>
      </c>
      <c r="F100" s="79">
        <v>44694</v>
      </c>
      <c r="G100" s="33">
        <v>208874</v>
      </c>
      <c r="H100" s="33" t="s">
        <v>685</v>
      </c>
      <c r="I100" s="33" t="s">
        <v>329</v>
      </c>
      <c r="J100" s="87" t="s">
        <v>394</v>
      </c>
      <c r="K100" s="31"/>
      <c r="L100" s="31"/>
      <c r="M100" s="31"/>
      <c r="N100" s="31"/>
      <c r="O100" s="31"/>
      <c r="P100" s="31"/>
      <c r="Q100" s="31"/>
      <c r="R100" s="31"/>
      <c r="S100" s="31"/>
      <c r="T100" s="31"/>
      <c r="U100" s="31"/>
      <c r="V100" s="31"/>
      <c r="W100" s="31"/>
      <c r="X100" s="31"/>
      <c r="Y100" s="31"/>
      <c r="Z100" s="31"/>
      <c r="AA100" s="88" t="s">
        <v>686</v>
      </c>
      <c r="AB100" s="119" t="s">
        <v>726</v>
      </c>
      <c r="AC100" s="193"/>
      <c r="AD100" s="193"/>
      <c r="AE100" s="193"/>
      <c r="AF100" s="193"/>
      <c r="AG100" s="193"/>
      <c r="AH100" s="193"/>
      <c r="AI100" s="193"/>
      <c r="AJ100" s="193"/>
      <c r="AK100" s="193"/>
      <c r="AL100" s="193"/>
      <c r="AM100" s="193"/>
      <c r="AN100" s="193"/>
      <c r="AO100" s="193"/>
      <c r="AP100" s="193"/>
      <c r="AQ100" s="193"/>
      <c r="AR100" s="193"/>
      <c r="AS100" s="193"/>
      <c r="AT100" s="193"/>
      <c r="AU100" s="193"/>
      <c r="AV100" s="193"/>
      <c r="AW100" s="193"/>
      <c r="AX100" s="193"/>
      <c r="AY100" s="109" t="s">
        <v>50</v>
      </c>
    </row>
    <row r="101" spans="5:51" ht="180">
      <c r="E101" s="33" t="s">
        <v>337</v>
      </c>
      <c r="F101" s="79">
        <v>44694</v>
      </c>
      <c r="G101" s="33">
        <v>209194</v>
      </c>
      <c r="H101" s="33" t="s">
        <v>698</v>
      </c>
      <c r="I101" s="86" t="s">
        <v>699</v>
      </c>
      <c r="J101" s="107" t="s">
        <v>394</v>
      </c>
      <c r="K101" s="86"/>
      <c r="L101" s="86"/>
      <c r="M101" s="86"/>
      <c r="N101" s="86"/>
      <c r="O101" s="86"/>
      <c r="P101" s="86"/>
      <c r="Q101" s="86"/>
      <c r="R101" s="86"/>
      <c r="S101" s="86"/>
      <c r="T101" s="86"/>
      <c r="U101" s="86"/>
      <c r="V101" s="86"/>
      <c r="W101" s="86"/>
      <c r="X101" s="86"/>
      <c r="Y101" s="86"/>
      <c r="Z101" s="86"/>
      <c r="AA101" s="192" t="s">
        <v>708</v>
      </c>
      <c r="AB101" s="87" t="s">
        <v>472</v>
      </c>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8" t="s">
        <v>50</v>
      </c>
    </row>
    <row r="102" spans="5:51" ht="120">
      <c r="E102" s="33" t="s">
        <v>333</v>
      </c>
      <c r="F102" s="79">
        <v>44694</v>
      </c>
      <c r="G102" s="33">
        <v>209165</v>
      </c>
      <c r="H102" s="33" t="s">
        <v>711</v>
      </c>
      <c r="I102" s="33" t="s">
        <v>712</v>
      </c>
      <c r="J102" s="137" t="s">
        <v>394</v>
      </c>
      <c r="K102" s="31"/>
      <c r="L102" s="31"/>
      <c r="M102" s="31"/>
      <c r="N102" s="31"/>
      <c r="O102" s="31"/>
      <c r="P102" s="31"/>
      <c r="Q102" s="31"/>
      <c r="R102" s="31"/>
      <c r="S102" s="31"/>
      <c r="T102" s="31"/>
      <c r="U102" s="31"/>
      <c r="V102" s="31"/>
      <c r="W102" s="31"/>
      <c r="X102" s="31"/>
      <c r="Y102" s="31"/>
      <c r="Z102" s="31"/>
      <c r="AA102" s="192" t="s">
        <v>713</v>
      </c>
      <c r="AB102" s="192" t="s">
        <v>472</v>
      </c>
      <c r="AC102" s="87"/>
      <c r="AD102" s="87"/>
      <c r="AE102" s="87"/>
      <c r="AF102" s="87"/>
      <c r="AG102" s="87"/>
      <c r="AH102" s="87" t="s">
        <v>889</v>
      </c>
      <c r="AI102" s="87" t="s">
        <v>50</v>
      </c>
      <c r="AJ102" s="87"/>
      <c r="AK102" s="87"/>
      <c r="AL102" s="87"/>
      <c r="AM102" s="87"/>
      <c r="AN102" s="87"/>
      <c r="AO102" s="87"/>
      <c r="AP102" s="87"/>
      <c r="AQ102" s="87"/>
      <c r="AR102" s="87"/>
      <c r="AS102" s="87"/>
      <c r="AT102" s="87"/>
      <c r="AU102" s="87"/>
      <c r="AV102" s="87"/>
      <c r="AW102" s="87"/>
      <c r="AX102" s="87"/>
      <c r="AY102" s="88" t="s">
        <v>50</v>
      </c>
    </row>
    <row r="103" spans="5:51" ht="90">
      <c r="E103" s="154" t="s">
        <v>333</v>
      </c>
      <c r="F103" s="85">
        <v>44694</v>
      </c>
      <c r="G103" s="111">
        <v>208667</v>
      </c>
      <c r="H103" s="111" t="s">
        <v>714</v>
      </c>
      <c r="I103" s="111" t="s">
        <v>715</v>
      </c>
      <c r="J103" s="137" t="s">
        <v>394</v>
      </c>
      <c r="K103" s="31"/>
      <c r="L103" s="31"/>
      <c r="M103" s="31"/>
      <c r="N103" s="31"/>
      <c r="O103" s="31"/>
      <c r="P103" s="31"/>
      <c r="Q103" s="31"/>
      <c r="R103" s="31"/>
      <c r="S103" s="31"/>
      <c r="T103" s="31"/>
      <c r="U103" s="31"/>
      <c r="V103" s="31"/>
      <c r="W103" s="31"/>
      <c r="X103" s="31"/>
      <c r="Y103" s="31"/>
      <c r="Z103" s="33"/>
      <c r="AA103" s="87" t="s">
        <v>716</v>
      </c>
      <c r="AB103" s="164"/>
      <c r="AC103" s="164"/>
      <c r="AD103" s="164"/>
      <c r="AE103" s="164"/>
      <c r="AF103" s="164" t="s">
        <v>50</v>
      </c>
      <c r="AG103" s="164"/>
      <c r="AH103" s="164"/>
      <c r="AI103" s="164"/>
      <c r="AJ103" s="164"/>
      <c r="AK103" s="164"/>
      <c r="AL103" s="164"/>
      <c r="AM103" s="164"/>
      <c r="AN103" s="164"/>
      <c r="AO103" s="164"/>
      <c r="AP103" s="164"/>
      <c r="AQ103" s="164"/>
      <c r="AR103" s="164"/>
      <c r="AS103" s="164"/>
      <c r="AT103" s="164"/>
      <c r="AU103" s="164"/>
      <c r="AV103" s="164"/>
      <c r="AW103" s="164"/>
      <c r="AX103" s="164"/>
      <c r="AY103" s="88" t="s">
        <v>50</v>
      </c>
    </row>
    <row r="104" spans="5:51" ht="90">
      <c r="E104" s="154" t="s">
        <v>333</v>
      </c>
      <c r="F104" s="117">
        <v>44694</v>
      </c>
      <c r="G104" s="111">
        <v>208661</v>
      </c>
      <c r="H104" s="111" t="s">
        <v>714</v>
      </c>
      <c r="I104" s="111" t="s">
        <v>715</v>
      </c>
      <c r="J104" s="137" t="s">
        <v>394</v>
      </c>
      <c r="K104" s="179"/>
      <c r="L104" s="179"/>
      <c r="M104" s="179"/>
      <c r="N104" s="179"/>
      <c r="O104" s="179"/>
      <c r="P104" s="179"/>
      <c r="Q104" s="179"/>
      <c r="R104" s="179"/>
      <c r="S104" s="179"/>
      <c r="T104" s="179"/>
      <c r="U104" s="179"/>
      <c r="V104" s="179"/>
      <c r="W104" s="179"/>
      <c r="X104" s="179"/>
      <c r="Y104" s="179"/>
      <c r="Z104" s="33"/>
      <c r="AA104" s="119" t="s">
        <v>716</v>
      </c>
      <c r="AB104" s="180"/>
      <c r="AC104" s="180"/>
      <c r="AD104" s="180"/>
      <c r="AE104" s="180"/>
      <c r="AF104" s="180" t="s">
        <v>50</v>
      </c>
      <c r="AG104" s="180"/>
      <c r="AH104" s="180"/>
      <c r="AI104" s="180"/>
      <c r="AJ104" s="180"/>
      <c r="AK104" s="180"/>
      <c r="AL104" s="180"/>
      <c r="AM104" s="180"/>
      <c r="AN104" s="180"/>
      <c r="AO104" s="180"/>
      <c r="AP104" s="180"/>
      <c r="AQ104" s="180"/>
      <c r="AR104" s="180"/>
      <c r="AS104" s="180"/>
      <c r="AT104" s="180"/>
      <c r="AU104" s="180"/>
      <c r="AV104" s="180"/>
      <c r="AW104" s="180"/>
      <c r="AX104" s="180"/>
      <c r="AY104" s="88" t="s">
        <v>50</v>
      </c>
    </row>
    <row r="105" spans="5:51" ht="75.599999999999994" customHeight="1">
      <c r="E105" s="33" t="s">
        <v>333</v>
      </c>
      <c r="F105" s="79">
        <v>44694</v>
      </c>
      <c r="G105" s="33">
        <v>209248</v>
      </c>
      <c r="H105" s="33" t="s">
        <v>717</v>
      </c>
      <c r="I105" s="33" t="s">
        <v>718</v>
      </c>
      <c r="J105" s="87" t="s">
        <v>394</v>
      </c>
      <c r="K105" s="31"/>
      <c r="L105" s="31"/>
      <c r="M105" s="31"/>
      <c r="N105" s="31"/>
      <c r="O105" s="31"/>
      <c r="P105" s="31"/>
      <c r="Q105" s="31"/>
      <c r="R105" s="31"/>
      <c r="S105" s="31"/>
      <c r="T105" s="31"/>
      <c r="U105" s="31"/>
      <c r="V105" s="31"/>
      <c r="W105" s="31"/>
      <c r="X105" s="31"/>
      <c r="Y105" s="31"/>
      <c r="Z105" s="31"/>
      <c r="AA105" s="87" t="s">
        <v>472</v>
      </c>
      <c r="AB105" s="164"/>
      <c r="AC105" s="164"/>
      <c r="AD105" s="164" t="s">
        <v>50</v>
      </c>
      <c r="AE105" s="164"/>
      <c r="AF105" s="164"/>
      <c r="AG105" s="164"/>
      <c r="AH105" s="164"/>
      <c r="AI105" s="164"/>
      <c r="AJ105" s="164"/>
      <c r="AK105" s="164"/>
      <c r="AL105" s="164"/>
      <c r="AM105" s="164"/>
      <c r="AN105" s="164"/>
      <c r="AO105" s="164"/>
      <c r="AP105" s="164"/>
      <c r="AQ105" s="164"/>
      <c r="AR105" s="164"/>
      <c r="AS105" s="164"/>
      <c r="AT105" s="164"/>
      <c r="AU105" s="164"/>
      <c r="AV105" s="164"/>
      <c r="AW105" s="164"/>
      <c r="AX105" s="164"/>
      <c r="AY105" s="88" t="s">
        <v>50</v>
      </c>
    </row>
    <row r="106" spans="5:51" ht="120">
      <c r="E106" s="33" t="s">
        <v>337</v>
      </c>
      <c r="F106" s="79">
        <v>44695</v>
      </c>
      <c r="G106" s="33">
        <v>208809</v>
      </c>
      <c r="H106" s="33" t="s">
        <v>719</v>
      </c>
      <c r="I106" s="111" t="s">
        <v>720</v>
      </c>
      <c r="J106" s="87" t="s">
        <v>394</v>
      </c>
      <c r="K106" s="1"/>
      <c r="L106" s="1"/>
      <c r="M106" s="1"/>
      <c r="N106" s="1"/>
      <c r="O106" s="1"/>
      <c r="P106" s="1"/>
      <c r="Q106" s="1"/>
      <c r="R106" s="1"/>
      <c r="S106" s="1"/>
      <c r="T106" s="1"/>
      <c r="U106" s="1"/>
      <c r="V106" s="1"/>
      <c r="W106" s="1"/>
      <c r="X106" s="1"/>
      <c r="Y106" s="213"/>
      <c r="Z106" s="33"/>
      <c r="AA106" s="33"/>
      <c r="AB106" s="164" t="s">
        <v>472</v>
      </c>
      <c r="AC106" s="164" t="s">
        <v>472</v>
      </c>
      <c r="AD106" s="164" t="s">
        <v>472</v>
      </c>
      <c r="AE106" s="164"/>
      <c r="AF106" s="164" t="s">
        <v>50</v>
      </c>
      <c r="AG106" s="164"/>
      <c r="AH106" s="164"/>
      <c r="AI106" s="164"/>
      <c r="AJ106" s="164"/>
      <c r="AK106" s="164"/>
      <c r="AL106" s="164"/>
      <c r="AM106" s="164"/>
      <c r="AN106" s="164"/>
      <c r="AO106" s="164"/>
      <c r="AP106" s="164"/>
      <c r="AQ106" s="164"/>
      <c r="AR106" s="164"/>
      <c r="AS106" s="164"/>
      <c r="AT106" s="164"/>
      <c r="AU106" s="164"/>
      <c r="AV106" s="164"/>
      <c r="AW106" s="164"/>
      <c r="AX106" s="164"/>
      <c r="AY106" s="88" t="s">
        <v>50</v>
      </c>
    </row>
    <row r="107" spans="5:51">
      <c r="E107" s="33" t="s">
        <v>342</v>
      </c>
      <c r="F107" s="79">
        <v>44695</v>
      </c>
      <c r="G107" s="33">
        <v>209130</v>
      </c>
      <c r="H107" s="33" t="s">
        <v>721</v>
      </c>
      <c r="I107" s="111" t="s">
        <v>440</v>
      </c>
      <c r="J107" s="87" t="s">
        <v>394</v>
      </c>
      <c r="K107" s="1"/>
      <c r="L107" s="1"/>
      <c r="M107" s="1"/>
      <c r="N107" s="1"/>
      <c r="O107" s="1"/>
      <c r="P107" s="1"/>
      <c r="Q107" s="1"/>
      <c r="R107" s="1"/>
      <c r="S107" s="1"/>
      <c r="T107" s="1"/>
      <c r="U107" s="1"/>
      <c r="V107" s="1"/>
      <c r="W107" s="1"/>
      <c r="X107" s="1"/>
      <c r="Y107" s="213"/>
      <c r="Z107" s="33"/>
      <c r="AA107" s="33"/>
      <c r="AB107" s="207" t="s">
        <v>725</v>
      </c>
      <c r="AC107" s="207"/>
      <c r="AD107" s="207" t="s">
        <v>50</v>
      </c>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88" t="s">
        <v>50</v>
      </c>
    </row>
    <row r="108" spans="5:51" ht="60">
      <c r="E108" s="33" t="s">
        <v>333</v>
      </c>
      <c r="F108" s="79">
        <v>44694</v>
      </c>
      <c r="G108" s="33">
        <v>209075</v>
      </c>
      <c r="H108" s="33" t="s">
        <v>724</v>
      </c>
      <c r="I108" s="33"/>
      <c r="J108" s="87" t="s">
        <v>394</v>
      </c>
      <c r="K108" s="1"/>
      <c r="L108" s="1"/>
      <c r="M108" s="1"/>
      <c r="N108" s="1"/>
      <c r="O108" s="1"/>
      <c r="P108" s="1"/>
      <c r="Q108" s="1"/>
      <c r="R108" s="1"/>
      <c r="S108" s="1"/>
      <c r="T108" s="1"/>
      <c r="U108" s="1"/>
      <c r="V108" s="1"/>
      <c r="W108" s="1"/>
      <c r="X108" s="1"/>
      <c r="Y108" s="213"/>
      <c r="Z108" s="33"/>
      <c r="AA108" s="33"/>
      <c r="AB108" s="164" t="s">
        <v>472</v>
      </c>
      <c r="AC108" s="164"/>
      <c r="AD108" s="164" t="s">
        <v>472</v>
      </c>
      <c r="AE108" s="164"/>
      <c r="AF108" s="164" t="s">
        <v>50</v>
      </c>
      <c r="AG108" s="164"/>
      <c r="AH108" s="164"/>
      <c r="AI108" s="164"/>
      <c r="AJ108" s="164"/>
      <c r="AK108" s="164"/>
      <c r="AL108" s="164"/>
      <c r="AM108" s="164"/>
      <c r="AN108" s="164"/>
      <c r="AO108" s="164"/>
      <c r="AP108" s="164"/>
      <c r="AQ108" s="164"/>
      <c r="AR108" s="164"/>
      <c r="AS108" s="164"/>
      <c r="AT108" s="164"/>
      <c r="AU108" s="164"/>
      <c r="AV108" s="164"/>
      <c r="AW108" s="164"/>
      <c r="AX108" s="164"/>
      <c r="AY108" s="88" t="s">
        <v>50</v>
      </c>
    </row>
    <row r="109" spans="5:51" ht="120">
      <c r="E109" s="33" t="s">
        <v>335</v>
      </c>
      <c r="F109" s="79">
        <v>44694</v>
      </c>
      <c r="G109" s="33">
        <v>209178</v>
      </c>
      <c r="H109" s="33" t="s">
        <v>734</v>
      </c>
      <c r="I109" s="33"/>
      <c r="J109" s="140" t="s">
        <v>394</v>
      </c>
      <c r="Z109" s="33"/>
      <c r="AA109" s="33"/>
      <c r="AB109" s="33"/>
      <c r="AC109" s="164" t="s">
        <v>472</v>
      </c>
      <c r="AD109" s="164" t="s">
        <v>50</v>
      </c>
      <c r="AE109" s="164"/>
      <c r="AF109" s="164"/>
      <c r="AG109" s="164"/>
      <c r="AH109" s="164"/>
      <c r="AI109" s="164"/>
      <c r="AJ109" s="164"/>
      <c r="AK109" s="164"/>
      <c r="AL109" s="164"/>
      <c r="AM109" s="164"/>
      <c r="AN109" s="164"/>
      <c r="AO109" s="164"/>
      <c r="AP109" s="164"/>
      <c r="AQ109" s="164"/>
      <c r="AR109" s="164"/>
      <c r="AS109" s="164"/>
      <c r="AT109" s="164"/>
      <c r="AU109" s="164"/>
      <c r="AV109" s="164"/>
      <c r="AW109" s="164"/>
      <c r="AX109" s="164"/>
      <c r="AY109" s="88" t="s">
        <v>50</v>
      </c>
    </row>
    <row r="110" spans="5:51" ht="45">
      <c r="E110" s="33" t="s">
        <v>338</v>
      </c>
      <c r="F110" s="79">
        <v>44694</v>
      </c>
      <c r="G110" s="33">
        <v>210217</v>
      </c>
      <c r="H110" s="33" t="s">
        <v>719</v>
      </c>
      <c r="I110" s="33"/>
      <c r="J110" s="140" t="s">
        <v>394</v>
      </c>
      <c r="Z110" s="33"/>
      <c r="AA110" s="33"/>
      <c r="AB110" s="33"/>
      <c r="AC110" s="109" t="s">
        <v>735</v>
      </c>
      <c r="AD110" s="164" t="s">
        <v>472</v>
      </c>
      <c r="AE110" s="164"/>
      <c r="AF110" s="164" t="s">
        <v>50</v>
      </c>
      <c r="AG110" s="164"/>
      <c r="AH110" s="164"/>
      <c r="AI110" s="164"/>
      <c r="AJ110" s="164"/>
      <c r="AK110" s="164"/>
      <c r="AL110" s="164"/>
      <c r="AM110" s="164"/>
      <c r="AN110" s="164"/>
      <c r="AO110" s="164"/>
      <c r="AP110" s="164"/>
      <c r="AQ110" s="164"/>
      <c r="AR110" s="164"/>
      <c r="AS110" s="164"/>
      <c r="AT110" s="164"/>
      <c r="AU110" s="164"/>
      <c r="AV110" s="164"/>
      <c r="AW110" s="164"/>
      <c r="AX110" s="164"/>
      <c r="AY110" s="88" t="s">
        <v>50</v>
      </c>
    </row>
    <row r="111" spans="5:51" ht="120">
      <c r="E111" s="33" t="s">
        <v>338</v>
      </c>
      <c r="F111" s="79">
        <v>44697</v>
      </c>
      <c r="G111" s="33">
        <v>210354</v>
      </c>
      <c r="H111" s="33" t="s">
        <v>348</v>
      </c>
      <c r="I111" s="33"/>
      <c r="J111" s="140" t="s">
        <v>394</v>
      </c>
      <c r="Z111" s="33"/>
      <c r="AA111" s="33"/>
      <c r="AB111" s="33"/>
      <c r="AC111" s="164" t="s">
        <v>472</v>
      </c>
      <c r="AD111" s="164" t="s">
        <v>50</v>
      </c>
      <c r="AE111" s="164"/>
      <c r="AF111" s="164"/>
      <c r="AG111" s="164"/>
      <c r="AH111" s="164"/>
      <c r="AI111" s="164"/>
      <c r="AJ111" s="164"/>
      <c r="AK111" s="164"/>
      <c r="AL111" s="164"/>
      <c r="AM111" s="164"/>
      <c r="AN111" s="164"/>
      <c r="AO111" s="164"/>
      <c r="AP111" s="164"/>
      <c r="AQ111" s="164"/>
      <c r="AR111" s="164"/>
      <c r="AS111" s="164"/>
      <c r="AT111" s="164"/>
      <c r="AU111" s="164"/>
      <c r="AV111" s="164"/>
      <c r="AW111" s="164"/>
      <c r="AX111" s="164"/>
      <c r="AY111" s="88" t="s">
        <v>50</v>
      </c>
    </row>
    <row r="112" spans="5:51" ht="57" customHeight="1">
      <c r="E112" s="33" t="s">
        <v>338</v>
      </c>
      <c r="F112" s="79">
        <v>44697</v>
      </c>
      <c r="G112" s="33">
        <v>210352</v>
      </c>
      <c r="H112" s="33" t="s">
        <v>736</v>
      </c>
      <c r="I112" s="33"/>
      <c r="J112" s="140" t="s">
        <v>394</v>
      </c>
      <c r="Z112" s="33"/>
      <c r="AA112" s="33"/>
      <c r="AB112" s="33"/>
      <c r="AC112" s="87" t="s">
        <v>472</v>
      </c>
      <c r="AD112" s="87" t="s">
        <v>776</v>
      </c>
      <c r="AE112" s="87" t="s">
        <v>785</v>
      </c>
      <c r="AF112" s="87"/>
      <c r="AG112" s="87"/>
      <c r="AH112" s="87"/>
      <c r="AI112" s="87"/>
      <c r="AJ112" s="87"/>
      <c r="AK112" s="87"/>
      <c r="AL112" s="87"/>
      <c r="AM112" s="87"/>
      <c r="AN112" s="87"/>
      <c r="AO112" s="87"/>
      <c r="AP112" s="87"/>
      <c r="AQ112" s="87"/>
      <c r="AR112" s="87"/>
      <c r="AS112" s="87"/>
      <c r="AT112" s="87"/>
      <c r="AU112" s="87"/>
      <c r="AV112" s="87"/>
      <c r="AW112" s="87"/>
      <c r="AX112" s="87"/>
      <c r="AY112" s="88" t="s">
        <v>50</v>
      </c>
    </row>
    <row r="113" spans="5:51" ht="120">
      <c r="E113" s="33" t="s">
        <v>333</v>
      </c>
      <c r="F113" s="79">
        <v>44697</v>
      </c>
      <c r="G113" s="33">
        <v>210326</v>
      </c>
      <c r="H113" s="33" t="s">
        <v>738</v>
      </c>
      <c r="I113" s="33"/>
      <c r="J113" s="140" t="s">
        <v>394</v>
      </c>
      <c r="Z113" s="33"/>
      <c r="AA113" s="33"/>
      <c r="AB113" s="33"/>
      <c r="AC113" s="87" t="s">
        <v>472</v>
      </c>
      <c r="AD113" s="87"/>
      <c r="AE113" s="87"/>
      <c r="AF113" s="87" t="s">
        <v>50</v>
      </c>
      <c r="AG113" s="87"/>
      <c r="AH113" s="87"/>
      <c r="AI113" s="87"/>
      <c r="AJ113" s="87"/>
      <c r="AK113" s="87"/>
      <c r="AL113" s="87"/>
      <c r="AM113" s="87"/>
      <c r="AN113" s="87"/>
      <c r="AO113" s="87"/>
      <c r="AP113" s="87"/>
      <c r="AQ113" s="87"/>
      <c r="AR113" s="87"/>
      <c r="AS113" s="87"/>
      <c r="AT113" s="87"/>
      <c r="AU113" s="87"/>
      <c r="AV113" s="87"/>
      <c r="AW113" s="87"/>
      <c r="AX113" s="87"/>
      <c r="AY113" s="88" t="s">
        <v>50</v>
      </c>
    </row>
    <row r="114" spans="5:51" ht="120">
      <c r="E114" s="33" t="s">
        <v>333</v>
      </c>
      <c r="F114" s="79">
        <v>44697</v>
      </c>
      <c r="G114" s="33">
        <v>210252</v>
      </c>
      <c r="H114" s="33" t="s">
        <v>739</v>
      </c>
      <c r="I114" s="33"/>
      <c r="J114" s="140" t="s">
        <v>394</v>
      </c>
      <c r="Z114" s="33"/>
      <c r="AA114" s="33"/>
      <c r="AB114" s="33"/>
      <c r="AC114" s="87" t="s">
        <v>472</v>
      </c>
      <c r="AD114" s="87" t="s">
        <v>50</v>
      </c>
      <c r="AE114" s="87"/>
      <c r="AF114" s="87"/>
      <c r="AG114" s="87"/>
      <c r="AH114" s="87"/>
      <c r="AI114" s="87"/>
      <c r="AJ114" s="87"/>
      <c r="AK114" s="87"/>
      <c r="AL114" s="87"/>
      <c r="AM114" s="87"/>
      <c r="AN114" s="87"/>
      <c r="AO114" s="87"/>
      <c r="AP114" s="87"/>
      <c r="AQ114" s="87"/>
      <c r="AR114" s="87"/>
      <c r="AS114" s="87"/>
      <c r="AT114" s="87"/>
      <c r="AU114" s="87"/>
      <c r="AV114" s="87"/>
      <c r="AW114" s="87"/>
      <c r="AX114" s="87"/>
      <c r="AY114" s="88" t="s">
        <v>50</v>
      </c>
    </row>
    <row r="115" spans="5:51" ht="120">
      <c r="E115" s="33" t="s">
        <v>333</v>
      </c>
      <c r="F115" s="79">
        <v>44697</v>
      </c>
      <c r="G115" s="33">
        <v>210300</v>
      </c>
      <c r="H115" s="33" t="s">
        <v>740</v>
      </c>
      <c r="I115" s="33"/>
      <c r="J115" s="140" t="s">
        <v>394</v>
      </c>
      <c r="Z115" s="33"/>
      <c r="AA115" s="33"/>
      <c r="AB115" s="33"/>
      <c r="AC115" s="87" t="s">
        <v>472</v>
      </c>
      <c r="AD115" s="87" t="s">
        <v>50</v>
      </c>
      <c r="AE115" s="87"/>
      <c r="AF115" s="87"/>
      <c r="AG115" s="87"/>
      <c r="AH115" s="87"/>
      <c r="AI115" s="87"/>
      <c r="AJ115" s="87"/>
      <c r="AK115" s="87"/>
      <c r="AL115" s="87"/>
      <c r="AM115" s="87"/>
      <c r="AN115" s="87"/>
      <c r="AO115" s="87"/>
      <c r="AP115" s="87"/>
      <c r="AQ115" s="87"/>
      <c r="AR115" s="87"/>
      <c r="AS115" s="87"/>
      <c r="AT115" s="87"/>
      <c r="AU115" s="87"/>
      <c r="AV115" s="87"/>
      <c r="AW115" s="87"/>
      <c r="AX115" s="87"/>
      <c r="AY115" s="88" t="s">
        <v>50</v>
      </c>
    </row>
    <row r="116" spans="5:51" ht="120">
      <c r="E116" s="33" t="s">
        <v>338</v>
      </c>
      <c r="F116" s="79">
        <v>44697</v>
      </c>
      <c r="G116" s="33">
        <v>210452</v>
      </c>
      <c r="H116" s="33" t="s">
        <v>742</v>
      </c>
      <c r="I116" s="33"/>
      <c r="J116" s="140" t="s">
        <v>394</v>
      </c>
      <c r="Z116" s="33"/>
      <c r="AA116" s="118"/>
      <c r="AB116" s="118"/>
      <c r="AC116" s="119" t="s">
        <v>472</v>
      </c>
      <c r="AD116" s="119"/>
      <c r="AE116" s="119"/>
      <c r="AF116" s="119" t="s">
        <v>50</v>
      </c>
      <c r="AG116" s="119"/>
      <c r="AH116" s="119"/>
      <c r="AI116" s="119"/>
      <c r="AJ116" s="119"/>
      <c r="AK116" s="119"/>
      <c r="AL116" s="119"/>
      <c r="AM116" s="119"/>
      <c r="AN116" s="119"/>
      <c r="AO116" s="119"/>
      <c r="AP116" s="119"/>
      <c r="AQ116" s="119"/>
      <c r="AR116" s="119"/>
      <c r="AS116" s="119"/>
      <c r="AT116" s="119"/>
      <c r="AU116" s="119"/>
      <c r="AV116" s="119"/>
      <c r="AW116" s="119"/>
      <c r="AX116" s="119"/>
      <c r="AY116" s="126" t="s">
        <v>50</v>
      </c>
    </row>
    <row r="117" spans="5:51" ht="45">
      <c r="E117" s="33" t="s">
        <v>338</v>
      </c>
      <c r="F117" s="79">
        <v>44697</v>
      </c>
      <c r="G117" s="33">
        <v>210752</v>
      </c>
      <c r="H117" s="33" t="s">
        <v>764</v>
      </c>
      <c r="I117" s="33" t="s">
        <v>787</v>
      </c>
      <c r="J117" s="87" t="s">
        <v>394</v>
      </c>
      <c r="K117" s="33"/>
      <c r="L117" s="33"/>
      <c r="M117" s="33"/>
      <c r="N117" s="33"/>
      <c r="O117" s="33"/>
      <c r="P117" s="33"/>
      <c r="Q117" s="33"/>
      <c r="R117" s="33"/>
      <c r="S117" s="33"/>
      <c r="T117" s="33"/>
      <c r="U117" s="33"/>
      <c r="V117" s="33"/>
      <c r="W117" s="33"/>
      <c r="X117" s="33"/>
      <c r="Y117" s="33"/>
      <c r="Z117" s="33"/>
      <c r="AA117" s="33"/>
      <c r="AB117" s="33"/>
      <c r="AC117" s="33"/>
      <c r="AD117" s="87" t="s">
        <v>472</v>
      </c>
      <c r="AE117" s="87" t="s">
        <v>50</v>
      </c>
      <c r="AF117" s="87"/>
      <c r="AG117" s="87"/>
      <c r="AH117" s="87"/>
      <c r="AI117" s="87"/>
      <c r="AJ117" s="87"/>
      <c r="AK117" s="87"/>
      <c r="AL117" s="87"/>
      <c r="AM117" s="87"/>
      <c r="AN117" s="87"/>
      <c r="AO117" s="87"/>
      <c r="AP117" s="87"/>
      <c r="AQ117" s="87"/>
      <c r="AR117" s="87"/>
      <c r="AS117" s="87"/>
      <c r="AT117" s="87"/>
      <c r="AU117" s="87"/>
      <c r="AV117" s="87"/>
      <c r="AW117" s="87"/>
      <c r="AX117" s="87"/>
      <c r="AY117" s="88" t="s">
        <v>50</v>
      </c>
    </row>
    <row r="118" spans="5:51" ht="30">
      <c r="E118" s="33" t="s">
        <v>333</v>
      </c>
      <c r="F118" s="117">
        <v>44692</v>
      </c>
      <c r="G118" s="118">
        <v>208731</v>
      </c>
      <c r="H118" s="118" t="s">
        <v>506</v>
      </c>
      <c r="I118" s="154" t="s">
        <v>777</v>
      </c>
      <c r="J118" s="140" t="s">
        <v>394</v>
      </c>
      <c r="Z118" s="31"/>
      <c r="AA118" s="111"/>
      <c r="AB118" s="111"/>
      <c r="AC118" s="111"/>
      <c r="AD118" s="111"/>
      <c r="AE118" s="87" t="s">
        <v>811</v>
      </c>
      <c r="AF118" s="111"/>
      <c r="AG118" s="111" t="s">
        <v>50</v>
      </c>
      <c r="AH118" s="111"/>
      <c r="AI118" s="111"/>
      <c r="AJ118" s="111"/>
      <c r="AK118" s="111"/>
      <c r="AL118" s="111"/>
      <c r="AM118" s="111"/>
      <c r="AN118" s="111"/>
      <c r="AO118" s="111"/>
      <c r="AP118" s="111"/>
      <c r="AQ118" s="111"/>
      <c r="AR118" s="111"/>
      <c r="AS118" s="111"/>
      <c r="AT118" s="111"/>
      <c r="AU118" s="111"/>
      <c r="AV118" s="111"/>
      <c r="AW118" s="111"/>
      <c r="AX118" s="111"/>
      <c r="AY118" s="116" t="s">
        <v>50</v>
      </c>
    </row>
    <row r="119" spans="5:51" ht="45">
      <c r="E119" s="33" t="s">
        <v>337</v>
      </c>
      <c r="F119" s="79">
        <v>44698</v>
      </c>
      <c r="G119" s="33">
        <v>210792</v>
      </c>
      <c r="H119" s="33" t="s">
        <v>348</v>
      </c>
      <c r="I119" s="33" t="s">
        <v>778</v>
      </c>
      <c r="J119" s="140" t="s">
        <v>394</v>
      </c>
      <c r="Z119" s="154"/>
      <c r="AA119" s="33"/>
      <c r="AB119" s="33"/>
      <c r="AC119" s="33"/>
      <c r="AD119" s="87" t="s">
        <v>472</v>
      </c>
      <c r="AE119" s="87"/>
      <c r="AF119" s="87" t="s">
        <v>50</v>
      </c>
      <c r="AG119" s="87"/>
      <c r="AH119" s="87"/>
      <c r="AI119" s="87"/>
      <c r="AJ119" s="87"/>
      <c r="AK119" s="87"/>
      <c r="AL119" s="87"/>
      <c r="AM119" s="87"/>
      <c r="AN119" s="87"/>
      <c r="AO119" s="87"/>
      <c r="AP119" s="87"/>
      <c r="AQ119" s="87"/>
      <c r="AR119" s="87"/>
      <c r="AS119" s="87"/>
      <c r="AT119" s="87"/>
      <c r="AU119" s="87"/>
      <c r="AV119" s="87"/>
      <c r="AW119" s="87"/>
      <c r="AX119" s="87"/>
      <c r="AY119" s="88" t="s">
        <v>50</v>
      </c>
    </row>
    <row r="120" spans="5:51">
      <c r="E120" s="33" t="s">
        <v>333</v>
      </c>
      <c r="F120" s="79">
        <v>44698</v>
      </c>
      <c r="G120" s="33">
        <v>210789</v>
      </c>
      <c r="H120" s="33" t="s">
        <v>779</v>
      </c>
      <c r="I120" s="33" t="s">
        <v>780</v>
      </c>
      <c r="J120" s="140" t="s">
        <v>394</v>
      </c>
      <c r="Z120" s="31"/>
      <c r="AA120" s="206"/>
      <c r="AB120" s="206"/>
      <c r="AC120" s="206"/>
      <c r="AD120" s="33" t="s">
        <v>783</v>
      </c>
      <c r="AE120" s="31"/>
      <c r="AF120" s="31"/>
      <c r="AG120" s="31"/>
      <c r="AH120" s="31"/>
      <c r="AI120" s="69"/>
      <c r="AJ120" s="69"/>
      <c r="AK120" s="33"/>
      <c r="AL120" s="33"/>
      <c r="AM120" s="33" t="s">
        <v>50</v>
      </c>
      <c r="AN120" s="33"/>
      <c r="AO120" s="33"/>
      <c r="AP120" s="33"/>
      <c r="AQ120" s="33"/>
      <c r="AR120" s="33"/>
      <c r="AS120" s="33"/>
      <c r="AT120" s="33"/>
      <c r="AU120" s="33"/>
      <c r="AV120" s="33"/>
      <c r="AW120" s="33"/>
      <c r="AX120" s="33"/>
      <c r="AY120" s="88" t="s">
        <v>50</v>
      </c>
    </row>
    <row r="121" spans="5:51">
      <c r="E121" s="33" t="s">
        <v>333</v>
      </c>
      <c r="F121" s="79">
        <v>44698</v>
      </c>
      <c r="G121" s="33">
        <v>209456</v>
      </c>
      <c r="H121" s="33" t="s">
        <v>781</v>
      </c>
      <c r="I121" s="33" t="s">
        <v>782</v>
      </c>
      <c r="J121" s="140" t="s">
        <v>394</v>
      </c>
      <c r="Z121" s="31"/>
      <c r="AA121" s="31"/>
      <c r="AB121" s="31"/>
      <c r="AC121" s="31"/>
      <c r="AD121" s="33" t="s">
        <v>783</v>
      </c>
      <c r="AE121" s="31"/>
      <c r="AF121" s="31"/>
      <c r="AG121" s="33" t="s">
        <v>843</v>
      </c>
      <c r="AH121" s="31"/>
      <c r="AI121" s="69"/>
      <c r="AJ121" s="69"/>
      <c r="AK121" s="69"/>
      <c r="AL121" s="111"/>
      <c r="AM121" s="111"/>
      <c r="AN121" s="111"/>
      <c r="AO121" s="111" t="s">
        <v>1136</v>
      </c>
      <c r="AP121" s="111"/>
      <c r="AQ121" s="111"/>
      <c r="AR121" s="111" t="s">
        <v>50</v>
      </c>
      <c r="AS121" s="111"/>
      <c r="AT121" s="111"/>
      <c r="AU121" s="111"/>
      <c r="AV121" s="111"/>
      <c r="AW121" s="111"/>
      <c r="AX121" s="111"/>
      <c r="AY121" s="116" t="s">
        <v>50</v>
      </c>
    </row>
    <row r="122" spans="5:51" ht="60">
      <c r="E122" s="33" t="s">
        <v>338</v>
      </c>
      <c r="F122" s="79">
        <v>44698</v>
      </c>
      <c r="G122" s="33">
        <v>210895</v>
      </c>
      <c r="H122" s="33" t="s">
        <v>459</v>
      </c>
      <c r="I122" s="33" t="s">
        <v>778</v>
      </c>
      <c r="J122" s="140" t="s">
        <v>394</v>
      </c>
      <c r="K122" s="154"/>
      <c r="L122" s="154"/>
      <c r="M122" s="154"/>
      <c r="N122" s="154"/>
      <c r="O122" s="154"/>
      <c r="P122" s="154"/>
      <c r="Q122" s="154"/>
      <c r="R122" s="154"/>
      <c r="S122" s="154"/>
      <c r="T122" s="154"/>
      <c r="U122" s="154"/>
      <c r="V122" s="154"/>
      <c r="W122" s="154"/>
      <c r="X122" s="154"/>
      <c r="Y122" s="154"/>
      <c r="Z122" s="154"/>
      <c r="AA122" s="33"/>
      <c r="AB122" s="33"/>
      <c r="AC122" s="33"/>
      <c r="AD122" s="33"/>
      <c r="AE122" s="87" t="s">
        <v>786</v>
      </c>
      <c r="AF122" s="87"/>
      <c r="AG122" s="87"/>
      <c r="AH122" s="87"/>
      <c r="AI122" s="87"/>
      <c r="AJ122" s="87"/>
      <c r="AK122" s="87"/>
      <c r="AL122" s="87"/>
      <c r="AM122" s="87"/>
      <c r="AN122" s="87"/>
      <c r="AO122" s="87"/>
      <c r="AP122" s="87"/>
      <c r="AQ122" s="87"/>
      <c r="AR122" s="87"/>
      <c r="AS122" s="87"/>
      <c r="AT122" s="87"/>
      <c r="AU122" s="87"/>
      <c r="AV122" s="87"/>
      <c r="AW122" s="87"/>
      <c r="AX122" s="87"/>
      <c r="AY122" s="88" t="s">
        <v>50</v>
      </c>
    </row>
    <row r="123" spans="5:51">
      <c r="E123" s="33" t="s">
        <v>338</v>
      </c>
      <c r="F123" s="79">
        <v>44699</v>
      </c>
      <c r="G123" s="33">
        <v>211004</v>
      </c>
      <c r="H123" s="33" t="s">
        <v>784</v>
      </c>
      <c r="I123" s="33" t="s">
        <v>778</v>
      </c>
      <c r="J123" s="140" t="s">
        <v>394</v>
      </c>
      <c r="Z123" s="33"/>
      <c r="AA123" s="33"/>
      <c r="AB123" s="33"/>
      <c r="AC123" s="33"/>
      <c r="AD123" s="33" t="s">
        <v>783</v>
      </c>
      <c r="AE123" s="33"/>
      <c r="AF123" s="33" t="s">
        <v>50</v>
      </c>
      <c r="AG123" s="33"/>
      <c r="AH123" s="33"/>
      <c r="AI123" s="33"/>
      <c r="AJ123" s="33"/>
      <c r="AK123" s="33"/>
      <c r="AL123" s="33"/>
      <c r="AM123" s="33"/>
      <c r="AN123" s="33"/>
      <c r="AO123" s="33"/>
      <c r="AP123" s="33"/>
      <c r="AQ123" s="33"/>
      <c r="AR123" s="33"/>
      <c r="AS123" s="33"/>
      <c r="AT123" s="33"/>
      <c r="AU123" s="33"/>
      <c r="AV123" s="33"/>
      <c r="AW123" s="33"/>
      <c r="AX123" s="33"/>
      <c r="AY123" s="88" t="s">
        <v>50</v>
      </c>
    </row>
    <row r="124" spans="5:51" ht="60">
      <c r="E124" s="33" t="s">
        <v>338</v>
      </c>
      <c r="F124" s="79">
        <v>44699</v>
      </c>
      <c r="G124" s="33">
        <v>211193</v>
      </c>
      <c r="H124" s="33" t="s">
        <v>795</v>
      </c>
      <c r="I124" s="33" t="s">
        <v>778</v>
      </c>
      <c r="J124" s="140" t="s">
        <v>394</v>
      </c>
      <c r="Z124" s="33"/>
      <c r="AA124" s="33"/>
      <c r="AB124" s="33"/>
      <c r="AC124" s="33"/>
      <c r="AD124" s="33"/>
      <c r="AE124" s="87" t="s">
        <v>472</v>
      </c>
      <c r="AF124" s="87" t="s">
        <v>50</v>
      </c>
      <c r="AG124" s="87"/>
      <c r="AH124" s="87"/>
      <c r="AI124" s="87"/>
      <c r="AJ124" s="87"/>
      <c r="AK124" s="87"/>
      <c r="AL124" s="87"/>
      <c r="AM124" s="87"/>
      <c r="AN124" s="87"/>
      <c r="AO124" s="87"/>
      <c r="AP124" s="87"/>
      <c r="AQ124" s="87"/>
      <c r="AR124" s="87"/>
      <c r="AS124" s="87"/>
      <c r="AT124" s="87"/>
      <c r="AU124" s="87"/>
      <c r="AV124" s="87"/>
      <c r="AW124" s="87"/>
      <c r="AX124" s="87"/>
      <c r="AY124" s="88" t="s">
        <v>50</v>
      </c>
    </row>
    <row r="125" spans="5:51" ht="60">
      <c r="E125" s="33" t="s">
        <v>333</v>
      </c>
      <c r="F125" s="79">
        <v>44699</v>
      </c>
      <c r="G125" s="33">
        <v>210973</v>
      </c>
      <c r="H125" s="33" t="s">
        <v>740</v>
      </c>
      <c r="I125" s="33" t="s">
        <v>359</v>
      </c>
      <c r="J125" s="140" t="s">
        <v>394</v>
      </c>
      <c r="K125" s="154"/>
      <c r="L125" s="154"/>
      <c r="M125" s="154"/>
      <c r="N125" s="154"/>
      <c r="O125" s="154"/>
      <c r="P125" s="154"/>
      <c r="Q125" s="154"/>
      <c r="R125" s="154"/>
      <c r="S125" s="154"/>
      <c r="T125" s="154"/>
      <c r="U125" s="154"/>
      <c r="V125" s="154"/>
      <c r="W125" s="154"/>
      <c r="X125" s="154"/>
      <c r="Y125" s="154"/>
      <c r="Z125" s="154"/>
      <c r="AA125" s="33"/>
      <c r="AB125" s="33"/>
      <c r="AC125" s="33"/>
      <c r="AD125" s="33"/>
      <c r="AE125" s="87" t="s">
        <v>472</v>
      </c>
      <c r="AF125" s="87" t="s">
        <v>824</v>
      </c>
      <c r="AG125" s="87" t="s">
        <v>50</v>
      </c>
      <c r="AH125" s="87"/>
      <c r="AI125" s="87"/>
      <c r="AJ125" s="87"/>
      <c r="AK125" s="87"/>
      <c r="AL125" s="87"/>
      <c r="AM125" s="87"/>
      <c r="AN125" s="87"/>
      <c r="AO125" s="87"/>
      <c r="AP125" s="87"/>
      <c r="AQ125" s="87"/>
      <c r="AR125" s="87"/>
      <c r="AS125" s="87"/>
      <c r="AT125" s="87"/>
      <c r="AU125" s="87"/>
      <c r="AV125" s="87"/>
      <c r="AW125" s="87"/>
      <c r="AX125" s="87"/>
      <c r="AY125" s="88" t="s">
        <v>50</v>
      </c>
    </row>
    <row r="126" spans="5:51" ht="60">
      <c r="E126" s="33" t="s">
        <v>333</v>
      </c>
      <c r="F126" s="79">
        <v>44699</v>
      </c>
      <c r="G126" s="33">
        <v>211162</v>
      </c>
      <c r="H126" s="33" t="s">
        <v>320</v>
      </c>
      <c r="I126" s="33" t="s">
        <v>359</v>
      </c>
      <c r="J126" s="140" t="s">
        <v>394</v>
      </c>
      <c r="Z126" s="33"/>
      <c r="AA126" s="33"/>
      <c r="AB126" s="33"/>
      <c r="AC126" s="33"/>
      <c r="AD126" s="33"/>
      <c r="AE126" s="87" t="s">
        <v>799</v>
      </c>
      <c r="AF126" s="87" t="s">
        <v>472</v>
      </c>
      <c r="AG126" s="87" t="s">
        <v>844</v>
      </c>
      <c r="AH126" s="87" t="s">
        <v>50</v>
      </c>
      <c r="AI126" s="87"/>
      <c r="AJ126" s="87"/>
      <c r="AK126" s="87"/>
      <c r="AL126" s="87"/>
      <c r="AM126" s="87"/>
      <c r="AN126" s="87"/>
      <c r="AO126" s="87"/>
      <c r="AP126" s="87"/>
      <c r="AQ126" s="87"/>
      <c r="AR126" s="87"/>
      <c r="AS126" s="87"/>
      <c r="AT126" s="87"/>
      <c r="AU126" s="87"/>
      <c r="AV126" s="87"/>
      <c r="AW126" s="87"/>
      <c r="AX126" s="87"/>
      <c r="AY126" s="88" t="s">
        <v>50</v>
      </c>
    </row>
    <row r="127" spans="5:51" ht="30">
      <c r="E127" s="33" t="s">
        <v>333</v>
      </c>
      <c r="F127" s="79">
        <v>44699</v>
      </c>
      <c r="G127" s="33">
        <v>211163</v>
      </c>
      <c r="H127" s="33" t="s">
        <v>800</v>
      </c>
      <c r="I127" s="33" t="s">
        <v>228</v>
      </c>
      <c r="J127" s="140" t="s">
        <v>394</v>
      </c>
      <c r="Z127" s="31"/>
      <c r="AA127" s="31"/>
      <c r="AB127" s="31"/>
      <c r="AC127" s="31"/>
      <c r="AD127" s="31"/>
      <c r="AE127" s="87" t="s">
        <v>801</v>
      </c>
      <c r="AF127" s="87"/>
      <c r="AG127" s="87" t="s">
        <v>844</v>
      </c>
      <c r="AH127" s="87"/>
      <c r="AI127" s="87"/>
      <c r="AJ127" s="87"/>
      <c r="AK127" s="87"/>
      <c r="AL127" s="87"/>
      <c r="AM127" s="87" t="s">
        <v>1075</v>
      </c>
      <c r="AN127" s="87"/>
      <c r="AO127" s="87" t="s">
        <v>50</v>
      </c>
      <c r="AP127" s="87"/>
      <c r="AQ127" s="87"/>
      <c r="AR127" s="87"/>
      <c r="AS127" s="87"/>
      <c r="AT127" s="87"/>
      <c r="AU127" s="87"/>
      <c r="AV127" s="87"/>
      <c r="AW127" s="87"/>
      <c r="AX127" s="87"/>
      <c r="AY127" s="88" t="s">
        <v>50</v>
      </c>
    </row>
    <row r="128" spans="5:51" ht="60">
      <c r="E128" s="111" t="s">
        <v>338</v>
      </c>
      <c r="F128" s="117">
        <v>44699</v>
      </c>
      <c r="G128" s="111">
        <v>210997</v>
      </c>
      <c r="H128" s="111" t="s">
        <v>803</v>
      </c>
      <c r="I128" s="111" t="s">
        <v>778</v>
      </c>
      <c r="J128" s="140" t="s">
        <v>394</v>
      </c>
      <c r="Z128" s="33"/>
      <c r="AA128" s="33"/>
      <c r="AB128" s="33"/>
      <c r="AC128" s="33"/>
      <c r="AD128" s="33"/>
      <c r="AE128" s="87" t="s">
        <v>804</v>
      </c>
      <c r="AF128" s="87" t="s">
        <v>394</v>
      </c>
      <c r="AG128" s="87"/>
      <c r="AH128" s="87" t="s">
        <v>50</v>
      </c>
      <c r="AI128" s="87"/>
      <c r="AJ128" s="87"/>
      <c r="AK128" s="87"/>
      <c r="AL128" s="87"/>
      <c r="AM128" s="87"/>
      <c r="AN128" s="87"/>
      <c r="AO128" s="87"/>
      <c r="AP128" s="87"/>
      <c r="AQ128" s="87"/>
      <c r="AR128" s="87"/>
      <c r="AS128" s="87"/>
      <c r="AT128" s="87"/>
      <c r="AU128" s="87"/>
      <c r="AV128" s="87"/>
      <c r="AW128" s="87"/>
      <c r="AX128" s="87"/>
      <c r="AY128" s="88" t="s">
        <v>50</v>
      </c>
    </row>
    <row r="129" spans="5:51" ht="60">
      <c r="E129" s="33" t="s">
        <v>338</v>
      </c>
      <c r="F129" s="79">
        <v>44700</v>
      </c>
      <c r="G129" s="33">
        <v>211235</v>
      </c>
      <c r="H129" s="33" t="s">
        <v>805</v>
      </c>
      <c r="I129" s="33" t="s">
        <v>778</v>
      </c>
      <c r="J129" s="140" t="s">
        <v>394</v>
      </c>
      <c r="Z129" s="33"/>
      <c r="AA129" s="33"/>
      <c r="AB129" s="33"/>
      <c r="AC129" s="33"/>
      <c r="AD129" s="33"/>
      <c r="AE129" s="33"/>
      <c r="AF129" s="87" t="s">
        <v>807</v>
      </c>
      <c r="AG129" s="87"/>
      <c r="AH129" s="87"/>
      <c r="AI129" s="87"/>
      <c r="AJ129" s="87"/>
      <c r="AK129" s="87"/>
      <c r="AL129" s="87"/>
      <c r="AM129" s="87"/>
      <c r="AN129" s="87"/>
      <c r="AO129" s="87"/>
      <c r="AP129" s="87"/>
      <c r="AQ129" s="87"/>
      <c r="AR129" s="87"/>
      <c r="AS129" s="87"/>
      <c r="AT129" s="87"/>
      <c r="AU129" s="87"/>
      <c r="AV129" s="87"/>
      <c r="AW129" s="87"/>
      <c r="AX129" s="87"/>
      <c r="AY129" s="88" t="s">
        <v>50</v>
      </c>
    </row>
    <row r="130" spans="5:51" ht="60">
      <c r="E130" s="33" t="s">
        <v>338</v>
      </c>
      <c r="F130" s="79">
        <v>44700</v>
      </c>
      <c r="G130" s="33">
        <v>211492</v>
      </c>
      <c r="H130" s="33" t="s">
        <v>141</v>
      </c>
      <c r="I130" s="33" t="s">
        <v>806</v>
      </c>
      <c r="J130" s="140" t="s">
        <v>394</v>
      </c>
      <c r="Z130" s="33"/>
      <c r="AA130" s="33"/>
      <c r="AB130" s="33"/>
      <c r="AC130" s="33"/>
      <c r="AD130" s="33"/>
      <c r="AE130" s="33"/>
      <c r="AF130" s="87" t="s">
        <v>472</v>
      </c>
      <c r="AG130" s="140" t="s">
        <v>50</v>
      </c>
      <c r="AH130" s="140"/>
      <c r="AI130" s="140"/>
      <c r="AJ130" s="140"/>
      <c r="AK130" s="140"/>
      <c r="AL130" s="140"/>
      <c r="AM130" s="140"/>
      <c r="AN130" s="140"/>
      <c r="AO130" s="140"/>
      <c r="AP130" s="140"/>
      <c r="AQ130" s="140"/>
      <c r="AR130" s="140"/>
      <c r="AS130" s="140"/>
      <c r="AT130" s="140"/>
      <c r="AU130" s="140"/>
      <c r="AV130" s="140"/>
      <c r="AW130" s="140"/>
      <c r="AX130" s="140"/>
      <c r="AY130" s="116" t="s">
        <v>50</v>
      </c>
    </row>
    <row r="131" spans="5:51" ht="60">
      <c r="E131" s="33" t="s">
        <v>335</v>
      </c>
      <c r="F131" s="79">
        <v>44700</v>
      </c>
      <c r="G131" s="33">
        <v>211314</v>
      </c>
      <c r="H131" s="33" t="s">
        <v>812</v>
      </c>
      <c r="I131" s="33" t="s">
        <v>228</v>
      </c>
      <c r="J131" s="140" t="s">
        <v>394</v>
      </c>
      <c r="AA131" s="31"/>
      <c r="AB131" s="31"/>
      <c r="AC131" s="31"/>
      <c r="AD131" s="31"/>
      <c r="AE131" s="31"/>
      <c r="AF131" s="87" t="s">
        <v>472</v>
      </c>
      <c r="AG131" s="87"/>
      <c r="AH131" s="87"/>
      <c r="AI131" s="87"/>
      <c r="AJ131" s="87"/>
      <c r="AK131" s="87"/>
      <c r="AL131" s="87"/>
      <c r="AM131" s="87"/>
      <c r="AN131" s="87"/>
      <c r="AO131" s="87" t="s">
        <v>1137</v>
      </c>
      <c r="AP131" s="87"/>
      <c r="AQ131" s="87"/>
      <c r="AR131" s="87"/>
      <c r="AS131" s="87" t="s">
        <v>50</v>
      </c>
      <c r="AT131" s="87"/>
      <c r="AU131" s="87"/>
      <c r="AV131" s="87"/>
      <c r="AW131" s="87"/>
      <c r="AX131" s="87"/>
      <c r="AY131" s="88" t="s">
        <v>50</v>
      </c>
    </row>
    <row r="132" spans="5:51" ht="60">
      <c r="E132" s="33" t="s">
        <v>337</v>
      </c>
      <c r="F132" s="79">
        <v>44701</v>
      </c>
      <c r="G132" s="33">
        <v>211665</v>
      </c>
      <c r="H132" s="33" t="s">
        <v>332</v>
      </c>
      <c r="I132" s="33" t="s">
        <v>778</v>
      </c>
      <c r="J132" s="140" t="s">
        <v>394</v>
      </c>
      <c r="AA132" s="33"/>
      <c r="AB132" s="33"/>
      <c r="AC132" s="33"/>
      <c r="AD132" s="33"/>
      <c r="AE132" s="33"/>
      <c r="AF132" s="87" t="s">
        <v>472</v>
      </c>
      <c r="AG132" s="87"/>
      <c r="AH132" s="87" t="s">
        <v>50</v>
      </c>
      <c r="AI132" s="87"/>
      <c r="AJ132" s="87"/>
      <c r="AK132" s="87"/>
      <c r="AL132" s="87"/>
      <c r="AM132" s="87"/>
      <c r="AN132" s="87"/>
      <c r="AO132" s="87"/>
      <c r="AP132" s="87"/>
      <c r="AQ132" s="87"/>
      <c r="AR132" s="87"/>
      <c r="AS132" s="87"/>
      <c r="AT132" s="87"/>
      <c r="AU132" s="87"/>
      <c r="AV132" s="87"/>
      <c r="AW132" s="87"/>
      <c r="AX132" s="87"/>
      <c r="AY132" s="88" t="s">
        <v>50</v>
      </c>
    </row>
    <row r="133" spans="5:51">
      <c r="E133" s="33" t="s">
        <v>335</v>
      </c>
      <c r="F133" s="79">
        <v>44701</v>
      </c>
      <c r="G133" s="33">
        <v>211572</v>
      </c>
      <c r="H133" s="33" t="s">
        <v>738</v>
      </c>
      <c r="I133" s="33" t="s">
        <v>818</v>
      </c>
      <c r="J133" s="140" t="s">
        <v>394</v>
      </c>
      <c r="AA133" s="118"/>
      <c r="AB133" s="118"/>
      <c r="AC133" s="33"/>
      <c r="AD133" s="33"/>
      <c r="AE133" s="33"/>
      <c r="AF133" s="140" t="s">
        <v>394</v>
      </c>
      <c r="AG133" s="87"/>
      <c r="AH133" s="87" t="s">
        <v>50</v>
      </c>
      <c r="AI133" s="87"/>
      <c r="AJ133" s="87"/>
      <c r="AK133" s="87"/>
      <c r="AL133" s="87"/>
      <c r="AM133" s="87"/>
      <c r="AN133" s="87"/>
      <c r="AO133" s="87"/>
      <c r="AP133" s="87"/>
      <c r="AQ133" s="87"/>
      <c r="AR133" s="87"/>
      <c r="AS133" s="87"/>
      <c r="AT133" s="87"/>
      <c r="AU133" s="87"/>
      <c r="AV133" s="87"/>
      <c r="AW133" s="87"/>
      <c r="AX133" s="87"/>
      <c r="AY133" s="88" t="s">
        <v>49</v>
      </c>
    </row>
    <row r="134" spans="5:51" ht="45">
      <c r="E134" s="33" t="s">
        <v>337</v>
      </c>
      <c r="F134" s="79">
        <v>44701</v>
      </c>
      <c r="G134" s="33">
        <v>211845</v>
      </c>
      <c r="H134" s="33" t="s">
        <v>197</v>
      </c>
      <c r="I134" s="33" t="s">
        <v>674</v>
      </c>
      <c r="J134" s="140" t="s">
        <v>394</v>
      </c>
      <c r="Z134" s="33"/>
      <c r="AA134" s="33"/>
      <c r="AB134" s="33"/>
      <c r="AC134" s="118"/>
      <c r="AD134" s="118"/>
      <c r="AE134" s="118"/>
      <c r="AF134" s="140" t="s">
        <v>825</v>
      </c>
      <c r="AG134" s="33" t="s">
        <v>50</v>
      </c>
      <c r="AH134" s="33"/>
      <c r="AI134" s="33"/>
      <c r="AJ134" s="33"/>
      <c r="AK134" s="33"/>
      <c r="AL134" s="33"/>
      <c r="AM134" s="33"/>
      <c r="AN134" s="33"/>
      <c r="AO134" s="33"/>
      <c r="AP134" s="33"/>
      <c r="AQ134" s="33"/>
      <c r="AR134" s="33"/>
      <c r="AS134" s="33"/>
      <c r="AT134" s="33"/>
      <c r="AU134" s="33"/>
      <c r="AV134" s="33"/>
      <c r="AW134" s="33"/>
      <c r="AX134" s="33"/>
      <c r="AY134" s="88" t="s">
        <v>50</v>
      </c>
    </row>
    <row r="135" spans="5:51" ht="30">
      <c r="E135" s="33" t="s">
        <v>338</v>
      </c>
      <c r="F135" s="79">
        <v>44701</v>
      </c>
      <c r="G135" s="33">
        <v>211910</v>
      </c>
      <c r="H135" s="33" t="s">
        <v>141</v>
      </c>
      <c r="I135" s="33" t="s">
        <v>841</v>
      </c>
      <c r="J135" s="140" t="s">
        <v>394</v>
      </c>
      <c r="Z135" s="33"/>
      <c r="AA135" s="33"/>
      <c r="AB135" s="33"/>
      <c r="AC135" s="33"/>
      <c r="AD135" s="33"/>
      <c r="AE135" s="33"/>
      <c r="AF135" s="33"/>
      <c r="AG135" s="87" t="s">
        <v>842</v>
      </c>
      <c r="AH135" s="87" t="s">
        <v>884</v>
      </c>
      <c r="AI135" s="87"/>
      <c r="AJ135" s="87"/>
      <c r="AK135" s="87"/>
      <c r="AL135" s="87"/>
      <c r="AM135" s="87"/>
      <c r="AN135" s="87"/>
      <c r="AO135" s="87"/>
      <c r="AP135" s="87"/>
      <c r="AQ135" s="87"/>
      <c r="AR135" s="87"/>
      <c r="AS135" s="87"/>
      <c r="AT135" s="87"/>
      <c r="AU135" s="87"/>
      <c r="AV135" s="87"/>
      <c r="AW135" s="87"/>
      <c r="AX135" s="87"/>
      <c r="AY135" s="88" t="s">
        <v>50</v>
      </c>
    </row>
    <row r="136" spans="5:51" ht="30">
      <c r="E136" s="33" t="s">
        <v>854</v>
      </c>
      <c r="F136" s="79">
        <v>44702</v>
      </c>
      <c r="G136" s="33">
        <v>212065</v>
      </c>
      <c r="H136" s="33" t="s">
        <v>853</v>
      </c>
      <c r="I136" s="33" t="s">
        <v>841</v>
      </c>
      <c r="J136" s="140" t="s">
        <v>394</v>
      </c>
      <c r="AA136" s="206"/>
      <c r="AB136" s="206"/>
      <c r="AC136" s="31"/>
      <c r="AD136" s="31"/>
      <c r="AE136" s="31"/>
      <c r="AF136" s="31"/>
      <c r="AG136" s="211"/>
      <c r="AH136" s="87" t="s">
        <v>842</v>
      </c>
      <c r="AI136" s="211"/>
      <c r="AJ136" s="211"/>
      <c r="AK136" s="211"/>
      <c r="AL136" s="211"/>
      <c r="AM136" s="211"/>
      <c r="AN136" s="211"/>
      <c r="AO136" s="87" t="s">
        <v>394</v>
      </c>
      <c r="AP136" s="87"/>
      <c r="AQ136" s="87"/>
      <c r="AR136" s="87" t="s">
        <v>394</v>
      </c>
      <c r="AS136" s="87"/>
      <c r="AT136" s="87" t="s">
        <v>1220</v>
      </c>
      <c r="AU136" s="87"/>
      <c r="AV136" s="87" t="s">
        <v>1283</v>
      </c>
      <c r="AW136" s="87"/>
      <c r="AX136" s="87"/>
      <c r="AY136" s="88" t="s">
        <v>50</v>
      </c>
    </row>
    <row r="137" spans="5:51" ht="105">
      <c r="E137" s="33" t="s">
        <v>338</v>
      </c>
      <c r="F137" s="79">
        <v>44702</v>
      </c>
      <c r="G137" s="33">
        <v>212022</v>
      </c>
      <c r="H137" s="33" t="s">
        <v>197</v>
      </c>
      <c r="I137" s="33" t="s">
        <v>841</v>
      </c>
      <c r="J137" s="140" t="s">
        <v>394</v>
      </c>
      <c r="AA137" s="33"/>
      <c r="AB137" s="33"/>
      <c r="AC137" s="33"/>
      <c r="AD137" s="33"/>
      <c r="AE137" s="33"/>
      <c r="AF137" s="33"/>
      <c r="AG137" s="87"/>
      <c r="AH137" s="87" t="s">
        <v>890</v>
      </c>
      <c r="AI137" s="87"/>
      <c r="AJ137" s="87" t="s">
        <v>983</v>
      </c>
      <c r="AK137" s="87"/>
      <c r="AL137" s="87"/>
      <c r="AM137" s="87"/>
      <c r="AN137" s="87"/>
      <c r="AO137" s="87"/>
      <c r="AP137" s="87"/>
      <c r="AQ137" s="87"/>
      <c r="AR137" s="87"/>
      <c r="AS137" s="87"/>
      <c r="AT137" s="87"/>
      <c r="AU137" s="87"/>
      <c r="AV137" s="87"/>
      <c r="AW137" s="87"/>
      <c r="AX137" s="87"/>
      <c r="AY137" s="88" t="s">
        <v>50</v>
      </c>
    </row>
    <row r="138" spans="5:51" ht="105">
      <c r="E138" s="33" t="s">
        <v>338</v>
      </c>
      <c r="F138" s="79">
        <v>44702</v>
      </c>
      <c r="G138" s="33">
        <v>212156</v>
      </c>
      <c r="H138" s="33" t="s">
        <v>823</v>
      </c>
      <c r="I138" s="33" t="s">
        <v>841</v>
      </c>
      <c r="J138" s="140" t="s">
        <v>394</v>
      </c>
      <c r="AA138" s="33"/>
      <c r="AB138" s="33"/>
      <c r="AC138" s="33"/>
      <c r="AD138" s="33"/>
      <c r="AE138" s="33"/>
      <c r="AF138" s="33"/>
      <c r="AG138" s="87"/>
      <c r="AH138" s="87" t="s">
        <v>890</v>
      </c>
      <c r="AI138" s="87"/>
      <c r="AJ138" s="87"/>
      <c r="AK138" s="87" t="s">
        <v>50</v>
      </c>
      <c r="AL138" s="87" t="s">
        <v>1021</v>
      </c>
      <c r="AM138" s="87" t="s">
        <v>1052</v>
      </c>
      <c r="AN138" s="87"/>
      <c r="AO138" s="87"/>
      <c r="AP138" s="87"/>
      <c r="AQ138" s="87"/>
      <c r="AR138" s="87"/>
      <c r="AS138" s="87"/>
      <c r="AT138" s="87"/>
      <c r="AU138" s="87"/>
      <c r="AV138" s="87"/>
      <c r="AW138" s="87"/>
      <c r="AX138" s="87"/>
      <c r="AY138" s="87" t="s">
        <v>1051</v>
      </c>
    </row>
    <row r="139" spans="5:51" ht="30">
      <c r="E139" s="33" t="s">
        <v>338</v>
      </c>
      <c r="F139" s="79">
        <v>44702</v>
      </c>
      <c r="G139" s="33">
        <v>212134</v>
      </c>
      <c r="H139" s="33" t="s">
        <v>861</v>
      </c>
      <c r="I139" s="33" t="s">
        <v>841</v>
      </c>
      <c r="J139" s="140" t="s">
        <v>394</v>
      </c>
      <c r="AA139" s="33"/>
      <c r="AB139" s="33"/>
      <c r="AC139" s="33"/>
      <c r="AD139" s="33"/>
      <c r="AE139" s="33"/>
      <c r="AF139" s="33"/>
      <c r="AG139" s="87"/>
      <c r="AH139" s="87" t="s">
        <v>842</v>
      </c>
      <c r="AI139" s="87"/>
      <c r="AJ139" s="87"/>
      <c r="AK139" s="87" t="s">
        <v>50</v>
      </c>
      <c r="AL139" s="87"/>
      <c r="AM139" s="87"/>
      <c r="AN139" s="87"/>
      <c r="AO139" s="87"/>
      <c r="AP139" s="87"/>
      <c r="AQ139" s="87"/>
      <c r="AR139" s="87"/>
      <c r="AS139" s="87"/>
      <c r="AT139" s="87"/>
      <c r="AU139" s="87"/>
      <c r="AV139" s="87"/>
      <c r="AW139" s="87"/>
      <c r="AX139" s="87"/>
      <c r="AY139" s="88" t="s">
        <v>50</v>
      </c>
    </row>
    <row r="140" spans="5:51" ht="30">
      <c r="E140" s="33" t="s">
        <v>335</v>
      </c>
      <c r="F140" s="79">
        <v>44702</v>
      </c>
      <c r="G140" s="33">
        <v>211553</v>
      </c>
      <c r="H140" s="33" t="s">
        <v>886</v>
      </c>
      <c r="I140" s="33" t="s">
        <v>284</v>
      </c>
      <c r="J140" s="140" t="s">
        <v>394</v>
      </c>
      <c r="AA140" s="31"/>
      <c r="AB140" s="33"/>
      <c r="AC140" s="33"/>
      <c r="AD140" s="33"/>
      <c r="AE140" s="33"/>
      <c r="AF140" s="33"/>
      <c r="AG140" s="33"/>
      <c r="AH140" s="87" t="s">
        <v>887</v>
      </c>
      <c r="AI140" s="87" t="s">
        <v>903</v>
      </c>
      <c r="AJ140" s="87"/>
      <c r="AK140" s="87"/>
      <c r="AL140" s="87"/>
      <c r="AM140" s="87"/>
      <c r="AN140" s="87"/>
      <c r="AO140" s="87"/>
      <c r="AP140" s="87"/>
      <c r="AQ140" s="87"/>
      <c r="AR140" s="87"/>
      <c r="AS140" s="87"/>
      <c r="AT140" s="87"/>
      <c r="AU140" s="87"/>
      <c r="AV140" s="87"/>
      <c r="AW140" s="87"/>
      <c r="AX140" s="87"/>
      <c r="AY140" s="88" t="s">
        <v>50</v>
      </c>
    </row>
    <row r="141" spans="5:51" ht="75">
      <c r="E141" s="33" t="s">
        <v>337</v>
      </c>
      <c r="F141" s="79">
        <v>44702</v>
      </c>
      <c r="G141" s="118">
        <v>212237</v>
      </c>
      <c r="H141" s="118" t="s">
        <v>888</v>
      </c>
      <c r="I141" s="118" t="s">
        <v>841</v>
      </c>
      <c r="J141" s="140" t="s">
        <v>394</v>
      </c>
      <c r="AA141" s="33"/>
      <c r="AB141" s="33"/>
      <c r="AC141" s="33"/>
      <c r="AD141" s="33"/>
      <c r="AE141" s="33"/>
      <c r="AF141" s="33"/>
      <c r="AG141" s="33"/>
      <c r="AH141" s="87" t="s">
        <v>891</v>
      </c>
      <c r="AI141" s="87"/>
      <c r="AJ141" s="87" t="s">
        <v>923</v>
      </c>
      <c r="AK141" s="87" t="s">
        <v>50</v>
      </c>
      <c r="AL141" s="87"/>
      <c r="AM141" s="87"/>
      <c r="AN141" s="87"/>
      <c r="AO141" s="87"/>
      <c r="AP141" s="87"/>
      <c r="AQ141" s="87"/>
      <c r="AR141" s="87"/>
      <c r="AS141" s="87"/>
      <c r="AT141" s="87"/>
      <c r="AU141" s="87"/>
      <c r="AV141" s="87"/>
      <c r="AW141" s="87"/>
      <c r="AX141" s="87"/>
      <c r="AY141" s="88" t="s">
        <v>50</v>
      </c>
    </row>
    <row r="142" spans="5:51" ht="75">
      <c r="E142" s="33" t="s">
        <v>335</v>
      </c>
      <c r="F142" s="79">
        <v>44704</v>
      </c>
      <c r="G142" s="33">
        <v>212579</v>
      </c>
      <c r="H142" s="33" t="s">
        <v>922</v>
      </c>
      <c r="I142" s="33" t="s">
        <v>924</v>
      </c>
      <c r="J142" s="114" t="s">
        <v>394</v>
      </c>
      <c r="AA142" s="31"/>
      <c r="AB142" s="31"/>
      <c r="AC142" s="31"/>
      <c r="AD142" s="31"/>
      <c r="AE142" s="31"/>
      <c r="AF142" s="31"/>
      <c r="AG142" s="31"/>
      <c r="AH142" s="31"/>
      <c r="AI142" s="31"/>
      <c r="AJ142" s="87" t="s">
        <v>923</v>
      </c>
      <c r="AK142" s="87"/>
      <c r="AL142" s="87"/>
      <c r="AM142" s="87" t="s">
        <v>50</v>
      </c>
      <c r="AN142" s="87"/>
      <c r="AO142" s="87"/>
      <c r="AP142" s="87"/>
      <c r="AQ142" s="87"/>
      <c r="AR142" s="87"/>
      <c r="AS142" s="87"/>
      <c r="AT142" s="87"/>
      <c r="AU142" s="87"/>
      <c r="AV142" s="87"/>
      <c r="AW142" s="87"/>
      <c r="AX142" s="87"/>
      <c r="AY142" s="88" t="s">
        <v>50</v>
      </c>
    </row>
    <row r="143" spans="5:51">
      <c r="E143" s="33" t="s">
        <v>338</v>
      </c>
      <c r="F143" s="79">
        <v>44704</v>
      </c>
      <c r="G143" s="33">
        <v>212489</v>
      </c>
      <c r="H143" s="33" t="s">
        <v>925</v>
      </c>
      <c r="I143" s="33" t="s">
        <v>232</v>
      </c>
      <c r="J143" s="114" t="s">
        <v>394</v>
      </c>
      <c r="AD143" s="31"/>
      <c r="AE143" s="31"/>
      <c r="AF143" s="31"/>
      <c r="AG143" s="31"/>
      <c r="AH143" s="31"/>
      <c r="AI143" s="31"/>
      <c r="AJ143" s="88" t="s">
        <v>926</v>
      </c>
      <c r="AK143" s="88"/>
      <c r="AL143" s="88"/>
      <c r="AM143" s="88" t="s">
        <v>50</v>
      </c>
      <c r="AN143" s="88"/>
      <c r="AO143" s="88"/>
      <c r="AP143" s="88"/>
      <c r="AQ143" s="88"/>
      <c r="AR143" s="88"/>
      <c r="AS143" s="88"/>
      <c r="AT143" s="88"/>
      <c r="AU143" s="88"/>
      <c r="AV143" s="88"/>
      <c r="AW143" s="88"/>
      <c r="AX143" s="88"/>
      <c r="AY143" s="88" t="s">
        <v>50</v>
      </c>
    </row>
    <row r="144" spans="5:51" ht="30">
      <c r="E144" s="33" t="s">
        <v>338</v>
      </c>
      <c r="F144" s="79">
        <v>44704</v>
      </c>
      <c r="G144" s="33">
        <v>212380</v>
      </c>
      <c r="H144" s="33" t="s">
        <v>927</v>
      </c>
      <c r="I144" s="33" t="s">
        <v>841</v>
      </c>
      <c r="J144" s="115" t="s">
        <v>394</v>
      </c>
      <c r="AD144" s="31"/>
      <c r="AE144" s="31"/>
      <c r="AF144" s="31"/>
      <c r="AG144" s="31"/>
      <c r="AH144" s="31"/>
      <c r="AI144" s="31"/>
      <c r="AJ144" s="87" t="s">
        <v>842</v>
      </c>
      <c r="AK144" s="87"/>
      <c r="AL144" s="87" t="s">
        <v>1019</v>
      </c>
      <c r="AM144" s="87" t="s">
        <v>50</v>
      </c>
      <c r="AN144" s="87"/>
      <c r="AO144" s="87"/>
      <c r="AP144" s="87"/>
      <c r="AQ144" s="87"/>
      <c r="AR144" s="87"/>
      <c r="AS144" s="87"/>
      <c r="AT144" s="87"/>
      <c r="AU144" s="87"/>
      <c r="AV144" s="87"/>
      <c r="AW144" s="87"/>
      <c r="AX144" s="87"/>
      <c r="AY144" s="88" t="s">
        <v>50</v>
      </c>
    </row>
    <row r="145" spans="5:51" ht="30">
      <c r="E145" s="33" t="s">
        <v>338</v>
      </c>
      <c r="F145" s="79">
        <v>44704</v>
      </c>
      <c r="G145" s="33">
        <v>212859</v>
      </c>
      <c r="H145" s="33" t="s">
        <v>236</v>
      </c>
      <c r="I145" s="33" t="s">
        <v>841</v>
      </c>
      <c r="J145" s="115" t="s">
        <v>394</v>
      </c>
      <c r="AD145" s="33"/>
      <c r="AE145" s="33"/>
      <c r="AF145" s="33"/>
      <c r="AG145" s="33"/>
      <c r="AH145" s="33"/>
      <c r="AI145" s="33"/>
      <c r="AJ145" s="87" t="s">
        <v>842</v>
      </c>
      <c r="AK145" s="87"/>
      <c r="AL145" s="87" t="s">
        <v>50</v>
      </c>
      <c r="AM145" s="87"/>
      <c r="AN145" s="87"/>
      <c r="AO145" s="87"/>
      <c r="AP145" s="87"/>
      <c r="AQ145" s="87"/>
      <c r="AR145" s="87"/>
      <c r="AS145" s="87"/>
      <c r="AT145" s="87"/>
      <c r="AU145" s="87"/>
      <c r="AV145" s="87"/>
      <c r="AW145" s="87"/>
      <c r="AX145" s="87"/>
      <c r="AY145" s="88" t="s">
        <v>50</v>
      </c>
    </row>
    <row r="146" spans="5:51" ht="60">
      <c r="E146" s="33" t="s">
        <v>338</v>
      </c>
      <c r="F146" s="79">
        <v>44704</v>
      </c>
      <c r="G146" s="33">
        <v>213327</v>
      </c>
      <c r="H146" s="33" t="s">
        <v>987</v>
      </c>
      <c r="I146" s="33" t="s">
        <v>841</v>
      </c>
      <c r="J146" s="115" t="s">
        <v>394</v>
      </c>
      <c r="AE146" s="33"/>
      <c r="AF146" s="33"/>
      <c r="AG146" s="33"/>
      <c r="AH146" s="33"/>
      <c r="AI146" s="33"/>
      <c r="AJ146" s="33"/>
      <c r="AK146" s="33" t="s">
        <v>988</v>
      </c>
      <c r="AL146" s="87" t="s">
        <v>1016</v>
      </c>
      <c r="AM146" s="87"/>
      <c r="AN146" s="87"/>
      <c r="AO146" s="87"/>
      <c r="AP146" s="87"/>
      <c r="AQ146" s="87"/>
      <c r="AR146" s="87"/>
      <c r="AS146" s="87"/>
      <c r="AT146" s="87"/>
      <c r="AU146" s="87"/>
      <c r="AV146" s="87"/>
      <c r="AW146" s="87"/>
      <c r="AX146" s="87"/>
      <c r="AY146" s="88" t="s">
        <v>50</v>
      </c>
    </row>
    <row r="147" spans="5:51" ht="60">
      <c r="E147" s="33" t="s">
        <v>333</v>
      </c>
      <c r="F147" s="79">
        <v>44706</v>
      </c>
      <c r="G147" s="33">
        <v>213605</v>
      </c>
      <c r="H147" s="33" t="s">
        <v>1001</v>
      </c>
      <c r="I147" s="33" t="s">
        <v>1002</v>
      </c>
      <c r="J147" s="193" t="s">
        <v>394</v>
      </c>
      <c r="AE147" s="31"/>
      <c r="AF147" s="31"/>
      <c r="AG147" s="31"/>
      <c r="AH147" s="31"/>
      <c r="AI147" s="31"/>
      <c r="AJ147" s="31"/>
      <c r="AK147" s="33"/>
      <c r="AL147" s="87" t="s">
        <v>1003</v>
      </c>
      <c r="AM147" s="87" t="s">
        <v>50</v>
      </c>
      <c r="AN147" s="87"/>
      <c r="AO147" s="87"/>
      <c r="AP147" s="87"/>
      <c r="AQ147" s="87"/>
      <c r="AR147" s="87"/>
      <c r="AS147" s="87"/>
      <c r="AT147" s="87"/>
      <c r="AU147" s="87"/>
      <c r="AV147" s="87"/>
      <c r="AW147" s="87"/>
      <c r="AX147" s="87"/>
      <c r="AY147" s="88" t="s">
        <v>50</v>
      </c>
    </row>
    <row r="148" spans="5:51" ht="60">
      <c r="E148" s="33" t="s">
        <v>333</v>
      </c>
      <c r="F148" s="79">
        <v>44706</v>
      </c>
      <c r="G148" s="33">
        <v>213621</v>
      </c>
      <c r="H148" s="33" t="s">
        <v>1004</v>
      </c>
      <c r="I148" s="33" t="s">
        <v>1002</v>
      </c>
      <c r="J148" s="193" t="s">
        <v>1007</v>
      </c>
      <c r="AE148" s="31"/>
      <c r="AF148" s="31"/>
      <c r="AG148" s="31"/>
      <c r="AH148" s="31"/>
      <c r="AI148" s="31"/>
      <c r="AJ148" s="31"/>
      <c r="AK148" s="33"/>
      <c r="AL148" s="87" t="s">
        <v>1003</v>
      </c>
      <c r="AM148" s="87"/>
      <c r="AN148" s="87"/>
      <c r="AO148" s="87" t="s">
        <v>50</v>
      </c>
      <c r="AP148" s="87"/>
      <c r="AQ148" s="87"/>
      <c r="AR148" s="87"/>
      <c r="AS148" s="87"/>
      <c r="AT148" s="87"/>
      <c r="AU148" s="87"/>
      <c r="AV148" s="87"/>
      <c r="AW148" s="87"/>
      <c r="AX148" s="87"/>
      <c r="AY148" s="88" t="s">
        <v>50</v>
      </c>
    </row>
    <row r="149" spans="5:51" ht="60">
      <c r="E149" s="33" t="s">
        <v>333</v>
      </c>
      <c r="F149" s="79">
        <v>44706</v>
      </c>
      <c r="G149" s="33">
        <v>213660</v>
      </c>
      <c r="H149" s="33" t="s">
        <v>1005</v>
      </c>
      <c r="I149" s="33" t="s">
        <v>1006</v>
      </c>
      <c r="J149" s="193" t="s">
        <v>394</v>
      </c>
      <c r="AF149" s="31"/>
      <c r="AG149" s="31"/>
      <c r="AH149" s="31"/>
      <c r="AI149" s="31"/>
      <c r="AJ149" s="31"/>
      <c r="AK149" s="33"/>
      <c r="AL149" s="87" t="s">
        <v>1003</v>
      </c>
      <c r="AM149" s="87"/>
      <c r="AN149" s="87"/>
      <c r="AO149" s="87" t="s">
        <v>50</v>
      </c>
      <c r="AP149" s="87"/>
      <c r="AQ149" s="87"/>
      <c r="AR149" s="87"/>
      <c r="AS149" s="87"/>
      <c r="AT149" s="87"/>
      <c r="AU149" s="87"/>
      <c r="AV149" s="87"/>
      <c r="AW149" s="87"/>
      <c r="AX149" s="87"/>
      <c r="AY149" s="88" t="s">
        <v>50</v>
      </c>
    </row>
    <row r="150" spans="5:51" ht="60">
      <c r="E150" s="33" t="s">
        <v>333</v>
      </c>
      <c r="F150" s="117">
        <v>44706</v>
      </c>
      <c r="G150" s="118">
        <v>213555</v>
      </c>
      <c r="H150" s="118" t="s">
        <v>506</v>
      </c>
      <c r="I150" s="118" t="s">
        <v>460</v>
      </c>
      <c r="J150" s="193" t="s">
        <v>394</v>
      </c>
      <c r="AF150" s="31"/>
      <c r="AG150" s="31"/>
      <c r="AH150" s="31"/>
      <c r="AI150" s="31"/>
      <c r="AJ150" s="31"/>
      <c r="AK150" s="33"/>
      <c r="AL150" s="87" t="s">
        <v>1003</v>
      </c>
      <c r="AM150" s="87"/>
      <c r="AN150" s="87"/>
      <c r="AO150" s="87" t="s">
        <v>50</v>
      </c>
      <c r="AP150" s="87"/>
      <c r="AQ150" s="87"/>
      <c r="AR150" s="87"/>
      <c r="AS150" s="87"/>
      <c r="AT150" s="87"/>
      <c r="AU150" s="87"/>
      <c r="AV150" s="87"/>
      <c r="AW150" s="87"/>
      <c r="AX150" s="87"/>
      <c r="AY150" s="88" t="s">
        <v>50</v>
      </c>
    </row>
    <row r="151" spans="5:51" ht="60">
      <c r="E151" s="33" t="s">
        <v>338</v>
      </c>
      <c r="F151" s="79">
        <v>44706</v>
      </c>
      <c r="G151" s="33">
        <v>213769</v>
      </c>
      <c r="H151" s="33" t="s">
        <v>1008</v>
      </c>
      <c r="I151" s="33" t="s">
        <v>1009</v>
      </c>
      <c r="J151" s="193" t="s">
        <v>394</v>
      </c>
      <c r="AF151" s="31"/>
      <c r="AG151" s="31"/>
      <c r="AH151" s="31"/>
      <c r="AI151" s="31"/>
      <c r="AJ151" s="31"/>
      <c r="AK151" s="33"/>
      <c r="AL151" s="87" t="s">
        <v>1003</v>
      </c>
      <c r="AM151" s="87"/>
      <c r="AN151" s="114"/>
      <c r="AO151" s="114"/>
      <c r="AP151" s="114"/>
      <c r="AQ151" s="114"/>
      <c r="AR151" s="114"/>
      <c r="AS151" s="114"/>
      <c r="AT151" s="114"/>
      <c r="AU151" s="114"/>
      <c r="AV151" s="114"/>
      <c r="AW151" s="114"/>
      <c r="AX151" s="114"/>
      <c r="AY151" s="222" t="s">
        <v>49</v>
      </c>
    </row>
    <row r="152" spans="5:51" ht="75">
      <c r="E152" s="33" t="s">
        <v>336</v>
      </c>
      <c r="F152" s="79">
        <v>44706</v>
      </c>
      <c r="G152" s="33">
        <v>213383</v>
      </c>
      <c r="H152" s="33" t="s">
        <v>1010</v>
      </c>
      <c r="I152" s="33" t="s">
        <v>1011</v>
      </c>
      <c r="J152" s="193" t="s">
        <v>394</v>
      </c>
      <c r="AF152" s="154"/>
      <c r="AG152" s="118"/>
      <c r="AH152" s="118"/>
      <c r="AI152" s="118"/>
      <c r="AJ152" s="118"/>
      <c r="AK152" s="111"/>
      <c r="AL152" s="140" t="s">
        <v>1015</v>
      </c>
      <c r="AM152" s="119"/>
      <c r="AN152" s="193"/>
      <c r="AO152" s="193"/>
      <c r="AP152" s="193"/>
      <c r="AQ152" s="193"/>
      <c r="AR152" s="193"/>
      <c r="AS152" s="193"/>
      <c r="AT152" s="193"/>
      <c r="AU152" s="193"/>
      <c r="AV152" s="193"/>
      <c r="AW152" s="193"/>
      <c r="AX152" s="193"/>
      <c r="AY152" s="109" t="s">
        <v>50</v>
      </c>
    </row>
    <row r="153" spans="5:51" ht="30">
      <c r="E153" s="33" t="s">
        <v>338</v>
      </c>
      <c r="F153" s="79">
        <v>44706</v>
      </c>
      <c r="G153" s="33">
        <v>213796</v>
      </c>
      <c r="H153" s="33" t="s">
        <v>236</v>
      </c>
      <c r="I153" s="33" t="s">
        <v>1012</v>
      </c>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87" t="s">
        <v>1029</v>
      </c>
      <c r="AM153" s="87" t="s">
        <v>1019</v>
      </c>
      <c r="AN153" s="87"/>
      <c r="AO153" s="87" t="s">
        <v>50</v>
      </c>
      <c r="AP153" s="87"/>
      <c r="AQ153" s="87"/>
      <c r="AR153" s="87"/>
      <c r="AS153" s="87"/>
      <c r="AT153" s="87"/>
      <c r="AU153" s="87"/>
      <c r="AV153" s="87"/>
      <c r="AW153" s="87"/>
      <c r="AX153" s="87"/>
      <c r="AY153" s="88" t="s">
        <v>50</v>
      </c>
    </row>
    <row r="154" spans="5:51" ht="60">
      <c r="E154" s="33" t="s">
        <v>338</v>
      </c>
      <c r="F154" s="79">
        <v>44706</v>
      </c>
      <c r="G154" s="33">
        <v>213798</v>
      </c>
      <c r="H154" s="33" t="s">
        <v>236</v>
      </c>
      <c r="I154" s="33" t="s">
        <v>1013</v>
      </c>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87" t="s">
        <v>1014</v>
      </c>
      <c r="AM154" s="87"/>
      <c r="AN154" s="87"/>
      <c r="AO154" s="87" t="s">
        <v>50</v>
      </c>
      <c r="AP154" s="87"/>
      <c r="AQ154" s="87"/>
      <c r="AR154" s="87"/>
      <c r="AS154" s="87"/>
      <c r="AT154" s="87"/>
      <c r="AU154" s="87"/>
      <c r="AV154" s="87"/>
      <c r="AW154" s="87"/>
      <c r="AX154" s="87"/>
      <c r="AY154" s="88" t="s">
        <v>50</v>
      </c>
    </row>
    <row r="155" spans="5:51" ht="75">
      <c r="E155" s="31" t="s">
        <v>338</v>
      </c>
      <c r="F155" s="75">
        <v>44706</v>
      </c>
      <c r="G155" s="31">
        <v>213920</v>
      </c>
      <c r="H155" s="31" t="s">
        <v>1017</v>
      </c>
      <c r="I155" s="31" t="s">
        <v>778</v>
      </c>
      <c r="J155" s="87" t="s">
        <v>394</v>
      </c>
      <c r="AF155" s="206"/>
      <c r="AG155" s="206"/>
      <c r="AH155" s="206"/>
      <c r="AI155" s="206"/>
      <c r="AJ155" s="206"/>
      <c r="AK155" s="31"/>
      <c r="AL155" s="87" t="s">
        <v>1018</v>
      </c>
      <c r="AM155" s="87"/>
      <c r="AN155" s="87"/>
      <c r="AO155" s="87"/>
      <c r="AP155" s="87"/>
      <c r="AQ155" s="87"/>
      <c r="AR155" s="87"/>
      <c r="AS155" s="87"/>
      <c r="AT155" s="87"/>
      <c r="AU155" s="87"/>
      <c r="AV155" s="87"/>
      <c r="AW155" s="87"/>
      <c r="AX155" s="87"/>
      <c r="AY155" s="31" t="s">
        <v>49</v>
      </c>
    </row>
    <row r="156" spans="5:51" ht="60">
      <c r="E156" s="33" t="s">
        <v>854</v>
      </c>
      <c r="F156" s="79">
        <v>44706</v>
      </c>
      <c r="G156" s="33">
        <v>213936</v>
      </c>
      <c r="H156" s="33" t="s">
        <v>276</v>
      </c>
      <c r="I156" s="33" t="s">
        <v>1020</v>
      </c>
      <c r="J156" s="87" t="s">
        <v>394</v>
      </c>
      <c r="AF156" s="31"/>
      <c r="AG156" s="31"/>
      <c r="AH156" s="31"/>
      <c r="AI156" s="31"/>
      <c r="AJ156" s="31"/>
      <c r="AK156" s="33"/>
      <c r="AL156" s="87" t="s">
        <v>1003</v>
      </c>
      <c r="AM156" s="87" t="s">
        <v>394</v>
      </c>
      <c r="AN156" s="87"/>
      <c r="AO156" s="87"/>
      <c r="AP156" s="87" t="s">
        <v>50</v>
      </c>
      <c r="AQ156" s="87"/>
      <c r="AR156" s="87"/>
      <c r="AS156" s="87"/>
      <c r="AT156" s="87"/>
      <c r="AU156" s="87"/>
      <c r="AV156" s="87"/>
      <c r="AW156" s="87"/>
      <c r="AX156" s="87"/>
      <c r="AY156" s="88" t="s">
        <v>50</v>
      </c>
    </row>
    <row r="157" spans="5:51" ht="60">
      <c r="E157" s="33" t="s">
        <v>338</v>
      </c>
      <c r="F157" s="79">
        <v>44706</v>
      </c>
      <c r="G157" s="33">
        <v>213990</v>
      </c>
      <c r="H157" s="33" t="s">
        <v>486</v>
      </c>
      <c r="I157" s="33" t="s">
        <v>778</v>
      </c>
      <c r="J157" s="87" t="s">
        <v>394</v>
      </c>
      <c r="AF157" s="31"/>
      <c r="AG157" s="31"/>
      <c r="AH157" s="31"/>
      <c r="AI157" s="31"/>
      <c r="AJ157" s="31"/>
      <c r="AK157" s="33"/>
      <c r="AL157" s="87" t="s">
        <v>1003</v>
      </c>
      <c r="AM157" s="87"/>
      <c r="AN157" s="87" t="s">
        <v>50</v>
      </c>
      <c r="AO157" s="87"/>
      <c r="AP157" s="87"/>
      <c r="AQ157" s="87"/>
      <c r="AR157" s="87"/>
      <c r="AS157" s="87"/>
      <c r="AT157" s="87"/>
      <c r="AU157" s="87"/>
      <c r="AV157" s="87"/>
      <c r="AW157" s="87"/>
      <c r="AX157" s="87"/>
      <c r="AY157" s="88" t="s">
        <v>50</v>
      </c>
    </row>
    <row r="158" spans="5:51" ht="60">
      <c r="E158" s="33" t="s">
        <v>333</v>
      </c>
      <c r="F158" s="79">
        <v>44707</v>
      </c>
      <c r="G158" s="33">
        <v>213797</v>
      </c>
      <c r="H158" s="33" t="s">
        <v>1042</v>
      </c>
      <c r="I158" s="33" t="s">
        <v>1043</v>
      </c>
      <c r="J158" s="87" t="s">
        <v>394</v>
      </c>
      <c r="AK158" s="33"/>
      <c r="AL158" s="33"/>
      <c r="AM158" s="87" t="s">
        <v>1003</v>
      </c>
      <c r="AN158" s="87"/>
      <c r="AO158" s="87" t="s">
        <v>50</v>
      </c>
      <c r="AP158" s="87"/>
      <c r="AQ158" s="87"/>
      <c r="AR158" s="87"/>
      <c r="AS158" s="87"/>
      <c r="AT158" s="87"/>
      <c r="AU158" s="87"/>
      <c r="AV158" s="87"/>
      <c r="AW158" s="87"/>
      <c r="AX158" s="87"/>
      <c r="AY158" s="88" t="s">
        <v>50</v>
      </c>
    </row>
    <row r="159" spans="5:51" ht="90">
      <c r="E159" s="33" t="s">
        <v>337</v>
      </c>
      <c r="F159" s="79">
        <v>44707</v>
      </c>
      <c r="G159" s="33">
        <v>214211</v>
      </c>
      <c r="H159" s="33" t="s">
        <v>1044</v>
      </c>
      <c r="I159" s="33" t="s">
        <v>1011</v>
      </c>
      <c r="J159" s="193" t="s">
        <v>394</v>
      </c>
      <c r="AK159" s="33"/>
      <c r="AL159" s="33"/>
      <c r="AM159" s="87" t="s">
        <v>1050</v>
      </c>
      <c r="AN159" s="87" t="s">
        <v>1081</v>
      </c>
      <c r="AO159" s="87"/>
      <c r="AP159" s="87"/>
      <c r="AQ159" s="87"/>
      <c r="AR159" s="87"/>
      <c r="AS159" s="87"/>
      <c r="AT159" s="87"/>
      <c r="AU159" s="87"/>
      <c r="AV159" s="87"/>
      <c r="AW159" s="87"/>
      <c r="AX159" s="87"/>
      <c r="AY159" s="88" t="s">
        <v>50</v>
      </c>
    </row>
    <row r="160" spans="5:51" ht="90">
      <c r="E160" s="33" t="s">
        <v>337</v>
      </c>
      <c r="F160" s="79">
        <v>44707</v>
      </c>
      <c r="G160" s="33">
        <v>214044</v>
      </c>
      <c r="H160" s="33" t="s">
        <v>1045</v>
      </c>
      <c r="I160" s="33" t="s">
        <v>1046</v>
      </c>
      <c r="J160" s="193" t="s">
        <v>394</v>
      </c>
      <c r="AK160" s="86"/>
      <c r="AL160" s="33"/>
      <c r="AM160" s="87" t="s">
        <v>1068</v>
      </c>
      <c r="AN160" s="87" t="s">
        <v>1094</v>
      </c>
      <c r="AO160" s="87"/>
      <c r="AP160" s="87"/>
      <c r="AQ160" s="87"/>
      <c r="AR160" s="87"/>
      <c r="AS160" s="87"/>
      <c r="AT160" s="87"/>
      <c r="AU160" s="87"/>
      <c r="AV160" s="87"/>
      <c r="AW160" s="87"/>
      <c r="AX160" s="87"/>
      <c r="AY160" s="88" t="s">
        <v>50</v>
      </c>
    </row>
    <row r="161" spans="5:53" ht="60">
      <c r="E161" s="33" t="s">
        <v>333</v>
      </c>
      <c r="F161" s="79">
        <v>44707</v>
      </c>
      <c r="G161" s="33">
        <v>212954</v>
      </c>
      <c r="H161" s="33" t="s">
        <v>1047</v>
      </c>
      <c r="I161" s="33" t="s">
        <v>1048</v>
      </c>
      <c r="J161" s="193" t="s">
        <v>394</v>
      </c>
      <c r="AK161" s="33"/>
      <c r="AL161" s="33"/>
      <c r="AM161" s="87" t="s">
        <v>1003</v>
      </c>
      <c r="AN161" s="87"/>
      <c r="AO161" s="87" t="s">
        <v>50</v>
      </c>
      <c r="AP161" s="87"/>
      <c r="AQ161" s="87"/>
      <c r="AR161" s="87"/>
      <c r="AS161" s="87"/>
      <c r="AT161" s="87"/>
      <c r="AU161" s="87"/>
      <c r="AV161" s="87"/>
      <c r="AW161" s="87"/>
      <c r="AX161" s="87"/>
      <c r="AY161" s="88" t="s">
        <v>50</v>
      </c>
    </row>
    <row r="162" spans="5:53" ht="90">
      <c r="E162" s="33" t="s">
        <v>337</v>
      </c>
      <c r="F162" s="79">
        <v>44707</v>
      </c>
      <c r="G162" s="33">
        <v>214035</v>
      </c>
      <c r="H162" s="33" t="s">
        <v>441</v>
      </c>
      <c r="I162" s="33" t="s">
        <v>1049</v>
      </c>
      <c r="J162" s="193" t="s">
        <v>394</v>
      </c>
      <c r="AK162" s="33"/>
      <c r="AL162" s="86"/>
      <c r="AM162" s="107" t="s">
        <v>1003</v>
      </c>
      <c r="AN162" s="140" t="s">
        <v>1095</v>
      </c>
      <c r="AO162" s="87"/>
      <c r="AP162" s="87"/>
      <c r="AQ162" s="87"/>
      <c r="AR162" s="87"/>
      <c r="AS162" s="87"/>
      <c r="AT162" s="87"/>
      <c r="AU162" s="87"/>
      <c r="AV162" s="87"/>
      <c r="AW162" s="87"/>
      <c r="AX162" s="87"/>
      <c r="AY162" s="88" t="s">
        <v>50</v>
      </c>
      <c r="AZ162" s="254" t="s">
        <v>1055</v>
      </c>
      <c r="BA162" s="33" t="s">
        <v>1088</v>
      </c>
    </row>
    <row r="163" spans="5:53" ht="60">
      <c r="E163" s="33" t="s">
        <v>337</v>
      </c>
      <c r="F163" s="79">
        <v>44707</v>
      </c>
      <c r="G163" s="33">
        <v>214146</v>
      </c>
      <c r="H163" s="33" t="s">
        <v>719</v>
      </c>
      <c r="I163" s="33" t="s">
        <v>674</v>
      </c>
      <c r="J163" s="193" t="s">
        <v>394</v>
      </c>
      <c r="AK163" s="33"/>
      <c r="AL163" s="33"/>
      <c r="AM163" s="87" t="s">
        <v>1003</v>
      </c>
      <c r="AN163" s="87" t="s">
        <v>449</v>
      </c>
      <c r="AO163" s="87" t="s">
        <v>50</v>
      </c>
      <c r="AP163" s="87"/>
      <c r="AQ163" s="87"/>
      <c r="AR163" s="87"/>
      <c r="AS163" s="87"/>
      <c r="AT163" s="87"/>
      <c r="AU163" s="87"/>
      <c r="AV163" s="87"/>
      <c r="AW163" s="87"/>
      <c r="AX163" s="87"/>
      <c r="AY163" s="88" t="s">
        <v>50</v>
      </c>
    </row>
    <row r="164" spans="5:53" ht="90">
      <c r="E164" s="33" t="s">
        <v>337</v>
      </c>
      <c r="F164" s="79">
        <v>44707</v>
      </c>
      <c r="G164" s="33">
        <v>214002</v>
      </c>
      <c r="H164" s="33" t="s">
        <v>1045</v>
      </c>
      <c r="I164" s="33" t="s">
        <v>841</v>
      </c>
      <c r="J164" s="193" t="s">
        <v>394</v>
      </c>
      <c r="AK164" s="118"/>
      <c r="AL164" s="118"/>
      <c r="AM164" s="87" t="s">
        <v>1070</v>
      </c>
      <c r="AN164" s="87"/>
      <c r="AO164" s="87"/>
      <c r="AP164" s="87"/>
      <c r="AQ164" s="87"/>
      <c r="AR164" s="87"/>
      <c r="AS164" s="87"/>
      <c r="AT164" s="87"/>
      <c r="AU164" s="87"/>
      <c r="AV164" s="87"/>
      <c r="AW164" s="87"/>
      <c r="AX164" s="87"/>
      <c r="AY164" s="88" t="s">
        <v>50</v>
      </c>
    </row>
    <row r="165" spans="5:53" ht="60">
      <c r="E165" s="33" t="s">
        <v>854</v>
      </c>
      <c r="F165" s="79">
        <v>44707</v>
      </c>
      <c r="G165" s="33">
        <v>213991</v>
      </c>
      <c r="H165" s="33" t="s">
        <v>1054</v>
      </c>
      <c r="I165" s="33" t="s">
        <v>1053</v>
      </c>
      <c r="J165" s="87" t="s">
        <v>394</v>
      </c>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87" t="s">
        <v>1003</v>
      </c>
      <c r="AN165" s="87"/>
      <c r="AO165" s="87" t="s">
        <v>1123</v>
      </c>
      <c r="AP165" s="87" t="s">
        <v>50</v>
      </c>
      <c r="AQ165" s="87"/>
      <c r="AR165" s="87"/>
      <c r="AS165" s="87"/>
      <c r="AT165" s="87"/>
      <c r="AU165" s="87"/>
      <c r="AV165" s="87"/>
      <c r="AW165" s="87"/>
      <c r="AX165" s="87"/>
      <c r="AY165" s="88" t="s">
        <v>50</v>
      </c>
    </row>
    <row r="166" spans="5:53" ht="30">
      <c r="E166" s="33" t="s">
        <v>335</v>
      </c>
      <c r="F166" s="79">
        <v>44707</v>
      </c>
      <c r="G166" s="33">
        <v>212594</v>
      </c>
      <c r="H166" s="33" t="s">
        <v>255</v>
      </c>
      <c r="I166" s="33" t="s">
        <v>228</v>
      </c>
      <c r="J166" s="87" t="s">
        <v>394</v>
      </c>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33"/>
      <c r="AL166" s="33"/>
      <c r="AM166" s="140" t="s">
        <v>176</v>
      </c>
      <c r="AN166" s="87" t="s">
        <v>1087</v>
      </c>
      <c r="AO166" s="87"/>
      <c r="AP166" s="87"/>
      <c r="AQ166" s="87"/>
      <c r="AR166" s="87"/>
      <c r="AS166" s="87"/>
      <c r="AT166" s="87"/>
      <c r="AU166" s="87"/>
      <c r="AV166" s="87"/>
      <c r="AW166" s="87"/>
      <c r="AX166" s="87"/>
      <c r="AY166" s="88" t="s">
        <v>50</v>
      </c>
    </row>
    <row r="167" spans="5:53" ht="75">
      <c r="E167" s="111" t="s">
        <v>335</v>
      </c>
      <c r="F167" s="79">
        <v>44707</v>
      </c>
      <c r="G167" s="33">
        <v>214027</v>
      </c>
      <c r="H167" s="33" t="s">
        <v>724</v>
      </c>
      <c r="I167" s="33" t="s">
        <v>1059</v>
      </c>
      <c r="J167" s="87" t="s">
        <v>394</v>
      </c>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18"/>
      <c r="AL167" s="118"/>
      <c r="AM167" s="119" t="s">
        <v>1074</v>
      </c>
      <c r="AN167" s="119"/>
      <c r="AO167" s="87" t="s">
        <v>50</v>
      </c>
      <c r="AP167" s="87"/>
      <c r="AQ167" s="87"/>
      <c r="AR167" s="87"/>
      <c r="AS167" s="87"/>
      <c r="AT167" s="87"/>
      <c r="AU167" s="87"/>
      <c r="AV167" s="87"/>
      <c r="AW167" s="87"/>
      <c r="AX167" s="87"/>
      <c r="AY167" s="88" t="s">
        <v>50</v>
      </c>
    </row>
    <row r="168" spans="5:53" ht="60">
      <c r="E168" s="111" t="s">
        <v>333</v>
      </c>
      <c r="F168" s="79">
        <v>44708</v>
      </c>
      <c r="G168" s="33">
        <v>212566</v>
      </c>
      <c r="H168" s="33" t="s">
        <v>1060</v>
      </c>
      <c r="I168" s="33" t="s">
        <v>1061</v>
      </c>
      <c r="J168" s="87" t="s">
        <v>394</v>
      </c>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33"/>
      <c r="AL168" s="33"/>
      <c r="AM168" s="87" t="s">
        <v>1003</v>
      </c>
      <c r="AN168" s="87"/>
      <c r="AO168" s="87" t="s">
        <v>50</v>
      </c>
      <c r="AP168" s="87"/>
      <c r="AQ168" s="87"/>
      <c r="AR168" s="87"/>
      <c r="AS168" s="87"/>
      <c r="AT168" s="114"/>
      <c r="AU168" s="114"/>
      <c r="AV168" s="114"/>
      <c r="AW168" s="114"/>
      <c r="AX168" s="114"/>
      <c r="AY168" s="222" t="s">
        <v>50</v>
      </c>
    </row>
    <row r="169" spans="5:53" ht="30">
      <c r="E169" s="111" t="s">
        <v>335</v>
      </c>
      <c r="F169" s="79">
        <v>44708</v>
      </c>
      <c r="G169" s="33">
        <v>212154</v>
      </c>
      <c r="H169" s="33" t="s">
        <v>1062</v>
      </c>
      <c r="I169" s="33" t="s">
        <v>228</v>
      </c>
      <c r="J169" s="87" t="s">
        <v>394</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33"/>
      <c r="AL169" s="33"/>
      <c r="AM169" s="87" t="s">
        <v>1063</v>
      </c>
      <c r="AN169" s="87"/>
      <c r="AO169" s="87"/>
      <c r="AP169" s="87"/>
      <c r="AQ169" s="87" t="s">
        <v>50</v>
      </c>
      <c r="AR169" s="87"/>
      <c r="AS169" s="87"/>
      <c r="AT169" s="87"/>
      <c r="AU169" s="87"/>
      <c r="AV169" s="87"/>
      <c r="AW169" s="87"/>
      <c r="AX169" s="87"/>
      <c r="AY169" s="109" t="s">
        <v>50</v>
      </c>
    </row>
    <row r="170" spans="5:53" ht="30">
      <c r="E170" s="111" t="s">
        <v>335</v>
      </c>
      <c r="F170" s="117">
        <v>44708</v>
      </c>
      <c r="G170" s="118">
        <v>214261</v>
      </c>
      <c r="H170" s="118" t="s">
        <v>1064</v>
      </c>
      <c r="I170" s="118" t="s">
        <v>1065</v>
      </c>
      <c r="J170" s="87" t="s">
        <v>394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31"/>
      <c r="AL170" s="31"/>
      <c r="AM170" s="87" t="s">
        <v>1083</v>
      </c>
      <c r="AN170" s="87" t="s">
        <v>1084</v>
      </c>
      <c r="AO170" s="87" t="s">
        <v>1124</v>
      </c>
      <c r="AP170" s="211"/>
      <c r="AQ170" s="211"/>
      <c r="AR170" s="211"/>
      <c r="AS170" s="87" t="s">
        <v>1197</v>
      </c>
      <c r="AT170" s="87"/>
      <c r="AU170" s="87"/>
      <c r="AV170" s="87"/>
      <c r="AW170" s="87"/>
      <c r="AX170" s="87"/>
      <c r="AY170" s="109" t="s">
        <v>50</v>
      </c>
    </row>
    <row r="171" spans="5:53" ht="60">
      <c r="E171" s="33" t="s">
        <v>338</v>
      </c>
      <c r="F171" s="79">
        <v>44708</v>
      </c>
      <c r="G171" s="33">
        <v>214365</v>
      </c>
      <c r="H171" s="33" t="s">
        <v>150</v>
      </c>
      <c r="I171" s="33" t="s">
        <v>1073</v>
      </c>
      <c r="J171" s="119" t="s">
        <v>394</v>
      </c>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33"/>
      <c r="AL171" s="33"/>
      <c r="AM171" s="87" t="s">
        <v>1072</v>
      </c>
      <c r="AN171" s="87" t="s">
        <v>1003</v>
      </c>
      <c r="AO171" s="87" t="s">
        <v>50</v>
      </c>
      <c r="AP171" s="87"/>
      <c r="AQ171" s="87"/>
      <c r="AR171" s="87"/>
      <c r="AS171" s="87"/>
      <c r="AT171" s="114"/>
      <c r="AU171" s="114"/>
      <c r="AV171" s="114"/>
      <c r="AW171" s="114"/>
      <c r="AX171" s="114"/>
      <c r="AY171" s="222" t="s">
        <v>50</v>
      </c>
    </row>
    <row r="172" spans="5:53" ht="60">
      <c r="E172" s="33" t="s">
        <v>333</v>
      </c>
      <c r="F172" s="79">
        <v>44708</v>
      </c>
      <c r="G172" s="33">
        <v>214296</v>
      </c>
      <c r="H172" s="33" t="s">
        <v>320</v>
      </c>
      <c r="I172" s="33" t="s">
        <v>1076</v>
      </c>
      <c r="J172" s="88" t="s">
        <v>394</v>
      </c>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219"/>
      <c r="AK172" s="69"/>
      <c r="AL172" s="33"/>
      <c r="AM172" s="33"/>
      <c r="AN172" s="87" t="s">
        <v>1003</v>
      </c>
      <c r="AO172" s="87" t="s">
        <v>394</v>
      </c>
      <c r="AP172" s="87"/>
      <c r="AQ172" s="87" t="s">
        <v>50</v>
      </c>
      <c r="AR172" s="87"/>
      <c r="AS172" s="87"/>
      <c r="AT172" s="114"/>
      <c r="AU172" s="114"/>
      <c r="AV172" s="114"/>
      <c r="AW172" s="114"/>
      <c r="AX172" s="114"/>
      <c r="AY172" s="222" t="s">
        <v>50</v>
      </c>
      <c r="AZ172" s="33" t="s">
        <v>1077</v>
      </c>
      <c r="BA172" s="33" t="s">
        <v>1089</v>
      </c>
    </row>
    <row r="173" spans="5:53" ht="60">
      <c r="E173" s="33" t="s">
        <v>333</v>
      </c>
      <c r="F173" s="79">
        <v>44708</v>
      </c>
      <c r="G173" s="33">
        <v>214594</v>
      </c>
      <c r="H173" s="33" t="s">
        <v>374</v>
      </c>
      <c r="I173" s="33" t="s">
        <v>1090</v>
      </c>
      <c r="J173" s="88" t="s">
        <v>394</v>
      </c>
      <c r="AK173" s="33"/>
      <c r="AL173" s="33"/>
      <c r="AM173" s="33"/>
      <c r="AN173" s="87" t="s">
        <v>1003</v>
      </c>
      <c r="AO173" s="87" t="s">
        <v>1134</v>
      </c>
      <c r="AP173" s="87"/>
      <c r="AQ173" s="87"/>
      <c r="AR173" s="87"/>
      <c r="AS173" s="87"/>
      <c r="AT173" s="87"/>
      <c r="AU173" s="87"/>
      <c r="AV173" s="87"/>
      <c r="AW173" s="87"/>
      <c r="AX173" s="87"/>
      <c r="AY173" s="88" t="s">
        <v>50</v>
      </c>
    </row>
    <row r="174" spans="5:53" ht="45">
      <c r="E174" s="33" t="s">
        <v>337</v>
      </c>
      <c r="F174" s="79">
        <v>44708</v>
      </c>
      <c r="G174" s="33">
        <v>214579</v>
      </c>
      <c r="H174" s="33" t="s">
        <v>1010</v>
      </c>
      <c r="I174" s="33" t="s">
        <v>1093</v>
      </c>
      <c r="J174" s="140" t="s">
        <v>394</v>
      </c>
      <c r="AK174" s="86"/>
      <c r="AL174" s="86"/>
      <c r="AM174" s="111"/>
      <c r="AN174" s="107" t="s">
        <v>1104</v>
      </c>
      <c r="AO174" s="107" t="s">
        <v>1127</v>
      </c>
      <c r="AP174" s="87"/>
      <c r="AQ174" s="87"/>
      <c r="AR174" s="87"/>
      <c r="AS174" s="87"/>
      <c r="AT174" s="193"/>
      <c r="AU174" s="193"/>
      <c r="AV174" s="193"/>
      <c r="AW174" s="193"/>
      <c r="AX174" s="193"/>
      <c r="AY174" s="109" t="s">
        <v>50</v>
      </c>
    </row>
    <row r="175" spans="5:53" ht="60">
      <c r="E175" s="33" t="s">
        <v>333</v>
      </c>
      <c r="F175" s="33" t="s">
        <v>1103</v>
      </c>
      <c r="G175" s="33">
        <v>214508</v>
      </c>
      <c r="H175" s="33" t="s">
        <v>886</v>
      </c>
      <c r="I175" s="33" t="s">
        <v>1048</v>
      </c>
      <c r="J175" s="140" t="s">
        <v>394</v>
      </c>
      <c r="AK175" s="33"/>
      <c r="AL175" s="33"/>
      <c r="AM175" s="33"/>
      <c r="AN175" s="87" t="s">
        <v>1003</v>
      </c>
      <c r="AO175" s="87" t="s">
        <v>394</v>
      </c>
      <c r="AP175" s="87"/>
      <c r="AQ175" s="87" t="s">
        <v>50</v>
      </c>
      <c r="AR175" s="87"/>
      <c r="AS175" s="87"/>
      <c r="AT175" s="87"/>
      <c r="AU175" s="87"/>
      <c r="AV175" s="87"/>
      <c r="AW175" s="87"/>
      <c r="AX175" s="87"/>
      <c r="AY175" s="88" t="s">
        <v>50</v>
      </c>
    </row>
    <row r="176" spans="5:53" ht="60">
      <c r="E176" s="33" t="s">
        <v>1119</v>
      </c>
      <c r="F176" s="79">
        <v>44709</v>
      </c>
      <c r="G176" s="33">
        <v>214697</v>
      </c>
      <c r="H176" s="33" t="s">
        <v>1121</v>
      </c>
      <c r="I176" s="33" t="s">
        <v>1118</v>
      </c>
      <c r="J176" s="140" t="s">
        <v>394</v>
      </c>
      <c r="AK176" s="31"/>
      <c r="AL176" s="31"/>
      <c r="AM176" s="31"/>
      <c r="AN176" s="87"/>
      <c r="AO176" s="87" t="s">
        <v>1120</v>
      </c>
      <c r="AP176" s="87"/>
      <c r="AQ176" s="87"/>
      <c r="AR176" s="87" t="s">
        <v>394</v>
      </c>
      <c r="AS176" s="87"/>
      <c r="AT176" s="87"/>
      <c r="AU176" s="87"/>
      <c r="AV176" s="87" t="s">
        <v>1277</v>
      </c>
      <c r="AW176" s="87" t="s">
        <v>50</v>
      </c>
      <c r="AX176" s="87"/>
      <c r="AY176" s="88" t="s">
        <v>50</v>
      </c>
    </row>
    <row r="177" spans="5:51" ht="105">
      <c r="E177" s="33" t="s">
        <v>1119</v>
      </c>
      <c r="F177" s="79">
        <v>44709</v>
      </c>
      <c r="G177" s="33">
        <v>214693</v>
      </c>
      <c r="H177" s="33" t="s">
        <v>1121</v>
      </c>
      <c r="I177" s="33" t="s">
        <v>1122</v>
      </c>
      <c r="J177" s="140" t="s">
        <v>394</v>
      </c>
      <c r="AK177" s="33"/>
      <c r="AL177" s="33"/>
      <c r="AM177" s="33"/>
      <c r="AN177" s="87"/>
      <c r="AO177" s="87" t="s">
        <v>1120</v>
      </c>
      <c r="AP177" s="87" t="s">
        <v>1145</v>
      </c>
      <c r="AQ177" s="87"/>
      <c r="AR177" s="87" t="s">
        <v>50</v>
      </c>
      <c r="AS177" s="87"/>
      <c r="AT177" s="87"/>
      <c r="AU177" s="87"/>
      <c r="AV177" s="87"/>
      <c r="AW177" s="87"/>
      <c r="AX177" s="87"/>
      <c r="AY177" s="88" t="s">
        <v>50</v>
      </c>
    </row>
    <row r="178" spans="5:51" ht="90">
      <c r="E178" s="111" t="s">
        <v>1119</v>
      </c>
      <c r="F178" s="157">
        <v>44709</v>
      </c>
      <c r="G178" s="111">
        <v>214675</v>
      </c>
      <c r="H178" s="111" t="s">
        <v>1121</v>
      </c>
      <c r="I178" s="111" t="s">
        <v>1128</v>
      </c>
      <c r="J178" s="140" t="s">
        <v>394</v>
      </c>
      <c r="AK178" s="31"/>
      <c r="AL178" s="33"/>
      <c r="AM178" s="33"/>
      <c r="AN178" s="33"/>
      <c r="AO178" s="87" t="s">
        <v>1138</v>
      </c>
      <c r="AP178" s="87" t="s">
        <v>394</v>
      </c>
      <c r="AQ178" s="87"/>
      <c r="AR178" s="87" t="s">
        <v>50</v>
      </c>
      <c r="AS178" s="87"/>
      <c r="AT178" s="87"/>
      <c r="AU178" s="87"/>
      <c r="AV178" s="87"/>
      <c r="AW178" s="87"/>
      <c r="AX178" s="87"/>
      <c r="AY178" s="88" t="s">
        <v>50</v>
      </c>
    </row>
    <row r="179" spans="5:51" ht="30">
      <c r="E179" s="33" t="s">
        <v>333</v>
      </c>
      <c r="F179" s="79">
        <v>44709</v>
      </c>
      <c r="G179" s="33">
        <v>214561</v>
      </c>
      <c r="H179" s="33" t="s">
        <v>1129</v>
      </c>
      <c r="I179" s="33" t="s">
        <v>1130</v>
      </c>
      <c r="J179" s="140" t="s">
        <v>394</v>
      </c>
      <c r="AK179" s="33"/>
      <c r="AL179" s="33"/>
      <c r="AM179" s="33"/>
      <c r="AN179" s="33"/>
      <c r="AO179" s="87" t="s">
        <v>1131</v>
      </c>
      <c r="AP179" s="87"/>
      <c r="AQ179" s="87"/>
      <c r="AR179" s="87"/>
      <c r="AS179" s="87"/>
      <c r="AT179" s="87"/>
      <c r="AU179" s="87"/>
      <c r="AV179" s="87"/>
      <c r="AW179" s="87"/>
      <c r="AX179" s="87"/>
      <c r="AY179" s="88" t="s">
        <v>50</v>
      </c>
    </row>
    <row r="180" spans="5:51">
      <c r="E180" s="31" t="s">
        <v>335</v>
      </c>
      <c r="F180" s="75">
        <v>44709</v>
      </c>
      <c r="G180" s="31">
        <v>214572</v>
      </c>
      <c r="H180" s="31" t="s">
        <v>781</v>
      </c>
      <c r="I180" s="31" t="s">
        <v>1132</v>
      </c>
      <c r="J180" s="140" t="s">
        <v>394</v>
      </c>
      <c r="AK180" s="31"/>
      <c r="AL180" s="31"/>
      <c r="AM180" s="31"/>
      <c r="AN180" s="31"/>
      <c r="AO180" s="87" t="s">
        <v>1133</v>
      </c>
      <c r="AP180" s="193"/>
      <c r="AQ180" s="193"/>
      <c r="AR180" s="193"/>
      <c r="AS180" s="193"/>
      <c r="AT180" s="193"/>
      <c r="AU180" s="193"/>
      <c r="AV180" s="193"/>
      <c r="AW180" s="193"/>
      <c r="AX180" s="193"/>
      <c r="AY180" s="217" t="s">
        <v>49</v>
      </c>
    </row>
    <row r="181" spans="5:51" ht="60">
      <c r="E181" s="33" t="s">
        <v>333</v>
      </c>
      <c r="F181" s="79">
        <v>44709</v>
      </c>
      <c r="G181" s="33">
        <v>214796</v>
      </c>
      <c r="H181" s="33" t="s">
        <v>374</v>
      </c>
      <c r="I181" s="33" t="s">
        <v>1135</v>
      </c>
      <c r="J181" s="140" t="s">
        <v>394</v>
      </c>
      <c r="AK181" s="118"/>
      <c r="AL181" s="118"/>
      <c r="AM181" s="118"/>
      <c r="AN181" s="118"/>
      <c r="AO181" s="119" t="s">
        <v>1003</v>
      </c>
      <c r="AP181" s="87" t="s">
        <v>50</v>
      </c>
      <c r="AQ181" s="87"/>
      <c r="AR181" s="87"/>
      <c r="AS181" s="87"/>
      <c r="AT181" s="87"/>
      <c r="AU181" s="87"/>
      <c r="AV181" s="87"/>
      <c r="AW181" s="87"/>
      <c r="AX181" s="87"/>
      <c r="AY181" s="88" t="s">
        <v>50</v>
      </c>
    </row>
    <row r="182" spans="5:51" ht="60">
      <c r="E182" s="111" t="s">
        <v>1119</v>
      </c>
      <c r="F182" s="117">
        <v>44709</v>
      </c>
      <c r="G182" s="111">
        <v>214692</v>
      </c>
      <c r="H182" s="154" t="s">
        <v>1121</v>
      </c>
      <c r="I182" s="111" t="s">
        <v>778</v>
      </c>
      <c r="J182" s="140" t="s">
        <v>394</v>
      </c>
      <c r="AK182" s="33"/>
      <c r="AL182" s="33"/>
      <c r="AM182" s="33"/>
      <c r="AN182" s="33"/>
      <c r="AO182" s="87" t="s">
        <v>1003</v>
      </c>
      <c r="AP182" s="87" t="s">
        <v>50</v>
      </c>
      <c r="AQ182" s="87"/>
      <c r="AR182" s="87"/>
      <c r="AS182" s="87"/>
      <c r="AT182" s="87"/>
      <c r="AU182" s="87"/>
      <c r="AV182" s="87"/>
      <c r="AW182" s="87"/>
      <c r="AX182" s="87"/>
      <c r="AY182" s="88" t="s">
        <v>50</v>
      </c>
    </row>
    <row r="183" spans="5:51">
      <c r="E183" s="33" t="s">
        <v>338</v>
      </c>
      <c r="F183" s="79">
        <v>44711</v>
      </c>
      <c r="G183" s="33">
        <v>215613</v>
      </c>
      <c r="H183" s="33" t="s">
        <v>236</v>
      </c>
      <c r="I183" s="33" t="s">
        <v>778</v>
      </c>
      <c r="J183" s="140" t="s">
        <v>394</v>
      </c>
      <c r="AK183" s="33"/>
      <c r="AL183" s="33"/>
      <c r="AM183" s="33"/>
      <c r="AN183" s="33"/>
      <c r="AO183" s="33"/>
      <c r="AP183" s="87" t="s">
        <v>725</v>
      </c>
      <c r="AQ183" s="87" t="s">
        <v>1173</v>
      </c>
      <c r="AR183" s="87"/>
      <c r="AS183" s="87"/>
      <c r="AT183" s="87"/>
      <c r="AU183" s="87"/>
      <c r="AV183" s="87"/>
      <c r="AW183" s="87"/>
      <c r="AX183" s="87"/>
      <c r="AY183" s="88" t="s">
        <v>50</v>
      </c>
    </row>
    <row r="184" spans="5:51" ht="30">
      <c r="E184" s="33" t="s">
        <v>338</v>
      </c>
      <c r="F184" s="79">
        <v>44711</v>
      </c>
      <c r="G184" s="33">
        <v>215636</v>
      </c>
      <c r="H184" s="33" t="s">
        <v>236</v>
      </c>
      <c r="I184" s="33" t="s">
        <v>1130</v>
      </c>
      <c r="J184" s="140" t="s">
        <v>394</v>
      </c>
      <c r="AK184" s="33"/>
      <c r="AL184" s="33"/>
      <c r="AM184" s="33"/>
      <c r="AN184" s="33"/>
      <c r="AO184" s="33"/>
      <c r="AP184" s="87" t="s">
        <v>1140</v>
      </c>
      <c r="AQ184" s="87" t="s">
        <v>1173</v>
      </c>
      <c r="AR184" s="87"/>
      <c r="AS184" s="87"/>
      <c r="AT184" s="87"/>
      <c r="AU184" s="87"/>
      <c r="AV184" s="87"/>
      <c r="AW184" s="87"/>
      <c r="AX184" s="87"/>
      <c r="AY184" s="88" t="s">
        <v>50</v>
      </c>
    </row>
    <row r="185" spans="5:51">
      <c r="E185" s="33" t="s">
        <v>338</v>
      </c>
      <c r="F185" s="79">
        <v>44711</v>
      </c>
      <c r="G185" s="33">
        <v>215635</v>
      </c>
      <c r="H185" s="33" t="s">
        <v>1141</v>
      </c>
      <c r="I185" s="33" t="s">
        <v>778</v>
      </c>
      <c r="J185" s="140" t="s">
        <v>394</v>
      </c>
      <c r="AK185" s="31"/>
      <c r="AL185" s="33"/>
      <c r="AM185" s="33"/>
      <c r="AN185" s="33"/>
      <c r="AO185" s="33"/>
      <c r="AP185" s="87" t="s">
        <v>1142</v>
      </c>
      <c r="AQ185" s="87"/>
      <c r="AR185" s="87" t="s">
        <v>50</v>
      </c>
      <c r="AS185" s="87"/>
      <c r="AT185" s="87"/>
      <c r="AU185" s="87"/>
      <c r="AV185" s="87"/>
      <c r="AW185" s="87"/>
      <c r="AX185" s="87"/>
      <c r="AY185" s="88" t="s">
        <v>50</v>
      </c>
    </row>
    <row r="186" spans="5:51" ht="60">
      <c r="E186" s="33" t="s">
        <v>338</v>
      </c>
      <c r="F186" s="79">
        <v>44711</v>
      </c>
      <c r="G186" s="33">
        <v>215684</v>
      </c>
      <c r="H186" s="33" t="s">
        <v>1143</v>
      </c>
      <c r="I186" s="33" t="s">
        <v>1144</v>
      </c>
      <c r="J186" s="140" t="s">
        <v>394</v>
      </c>
      <c r="AK186" s="33"/>
      <c r="AL186" s="33"/>
      <c r="AM186" s="33"/>
      <c r="AN186" s="33"/>
      <c r="AO186" s="33"/>
      <c r="AP186" s="87" t="s">
        <v>1003</v>
      </c>
      <c r="AQ186" s="87" t="s">
        <v>50</v>
      </c>
      <c r="AR186" s="87"/>
      <c r="AS186" s="87"/>
      <c r="AT186" s="87"/>
      <c r="AU186" s="87"/>
      <c r="AV186" s="87"/>
      <c r="AW186" s="87"/>
      <c r="AX186" s="87"/>
      <c r="AY186" s="88" t="s">
        <v>50</v>
      </c>
    </row>
    <row r="187" spans="5:51" ht="60">
      <c r="E187" s="33" t="s">
        <v>1119</v>
      </c>
      <c r="F187" s="79">
        <v>44711</v>
      </c>
      <c r="G187" s="33">
        <v>215736</v>
      </c>
      <c r="H187" s="33" t="s">
        <v>1147</v>
      </c>
      <c r="I187" s="33" t="s">
        <v>1148</v>
      </c>
      <c r="J187" s="140" t="s">
        <v>394</v>
      </c>
      <c r="AK187" s="31"/>
      <c r="AL187" s="31"/>
      <c r="AM187" s="31"/>
      <c r="AN187" s="31"/>
      <c r="AO187" s="33"/>
      <c r="AP187" s="164" t="s">
        <v>1003</v>
      </c>
      <c r="AQ187" s="164"/>
      <c r="AR187" s="164" t="s">
        <v>394</v>
      </c>
      <c r="AS187" s="164"/>
      <c r="AT187" s="164" t="s">
        <v>1222</v>
      </c>
      <c r="AU187" s="164" t="s">
        <v>50</v>
      </c>
      <c r="AV187" s="164"/>
      <c r="AW187" s="164"/>
      <c r="AX187" s="164"/>
      <c r="AY187" s="88" t="s">
        <v>50</v>
      </c>
    </row>
    <row r="188" spans="5:51" ht="30">
      <c r="E188" s="33" t="s">
        <v>338</v>
      </c>
      <c r="F188" s="79">
        <v>44711</v>
      </c>
      <c r="G188" s="33">
        <v>215502</v>
      </c>
      <c r="H188" s="33" t="s">
        <v>736</v>
      </c>
      <c r="I188" s="33" t="s">
        <v>1150</v>
      </c>
      <c r="J188" s="140" t="s">
        <v>394</v>
      </c>
      <c r="AK188" s="33"/>
      <c r="AL188" s="33"/>
      <c r="AM188" s="33"/>
      <c r="AN188" s="33"/>
      <c r="AO188" s="33"/>
      <c r="AP188" s="137" t="s">
        <v>926</v>
      </c>
      <c r="AQ188" s="137" t="s">
        <v>1171</v>
      </c>
      <c r="AR188" s="137"/>
      <c r="AS188" s="137"/>
      <c r="AT188" s="137"/>
      <c r="AU188" s="137"/>
      <c r="AV188" s="137"/>
      <c r="AW188" s="137"/>
      <c r="AX188" s="137"/>
      <c r="AY188" s="88" t="s">
        <v>50</v>
      </c>
    </row>
    <row r="189" spans="5:51" ht="60">
      <c r="E189" s="33" t="s">
        <v>333</v>
      </c>
      <c r="F189" s="79">
        <v>44711</v>
      </c>
      <c r="G189" s="33">
        <v>215841</v>
      </c>
      <c r="H189" s="33" t="s">
        <v>1155</v>
      </c>
      <c r="I189" s="33" t="s">
        <v>402</v>
      </c>
      <c r="J189" s="140" t="s">
        <v>394</v>
      </c>
      <c r="AK189" s="31"/>
      <c r="AL189" s="33"/>
      <c r="AM189" s="33"/>
      <c r="AN189" s="33"/>
      <c r="AO189" s="33"/>
      <c r="AP189" s="164" t="s">
        <v>1003</v>
      </c>
      <c r="AQ189" s="164"/>
      <c r="AR189" s="164" t="s">
        <v>50</v>
      </c>
      <c r="AS189" s="164"/>
      <c r="AT189" s="164"/>
      <c r="AU189" s="164"/>
      <c r="AV189" s="164"/>
      <c r="AW189" s="164"/>
      <c r="AX189" s="164"/>
      <c r="AY189" s="88" t="s">
        <v>50</v>
      </c>
    </row>
    <row r="190" spans="5:51" ht="75">
      <c r="E190" s="33" t="s">
        <v>333</v>
      </c>
      <c r="F190" s="79">
        <v>44712</v>
      </c>
      <c r="G190" s="33">
        <v>215306</v>
      </c>
      <c r="H190" s="33" t="s">
        <v>574</v>
      </c>
      <c r="I190" s="33" t="s">
        <v>1156</v>
      </c>
      <c r="J190" s="140" t="s">
        <v>394</v>
      </c>
      <c r="AK190" s="31"/>
      <c r="AL190" s="118"/>
      <c r="AM190" s="118"/>
      <c r="AN190" s="118"/>
      <c r="AO190" s="118"/>
      <c r="AP190" s="33"/>
      <c r="AQ190" s="87" t="s">
        <v>1174</v>
      </c>
      <c r="AR190" s="87" t="s">
        <v>50</v>
      </c>
      <c r="AS190" s="87"/>
      <c r="AT190" s="87"/>
      <c r="AU190" s="87"/>
      <c r="AV190" s="87"/>
      <c r="AW190" s="87"/>
      <c r="AX190" s="87"/>
      <c r="AY190" s="88" t="s">
        <v>50</v>
      </c>
    </row>
    <row r="191" spans="5:51" ht="60">
      <c r="E191" s="33" t="s">
        <v>333</v>
      </c>
      <c r="F191" s="79">
        <v>44712</v>
      </c>
      <c r="G191" s="33">
        <v>215842</v>
      </c>
      <c r="H191" s="33" t="s">
        <v>1155</v>
      </c>
      <c r="I191" s="33" t="s">
        <v>1157</v>
      </c>
      <c r="J191" s="140" t="s">
        <v>394</v>
      </c>
      <c r="AK191" s="67"/>
      <c r="AL191" s="31"/>
      <c r="AM191" s="33"/>
      <c r="AN191" s="33"/>
      <c r="AO191" s="33"/>
      <c r="AP191" s="33"/>
      <c r="AQ191" s="87" t="s">
        <v>1003</v>
      </c>
      <c r="AR191" s="87" t="s">
        <v>394</v>
      </c>
      <c r="AS191" s="87"/>
      <c r="AT191" s="87"/>
      <c r="AU191" s="87"/>
      <c r="AV191" s="87"/>
      <c r="AW191" s="87"/>
      <c r="AX191" s="87"/>
      <c r="AY191" s="88" t="s">
        <v>50</v>
      </c>
    </row>
    <row r="192" spans="5:51" ht="60">
      <c r="E192" s="33" t="s">
        <v>333</v>
      </c>
      <c r="F192" s="79">
        <v>44712</v>
      </c>
      <c r="G192" s="33">
        <v>215775</v>
      </c>
      <c r="H192" s="33" t="s">
        <v>1158</v>
      </c>
      <c r="I192" s="33" t="s">
        <v>1159</v>
      </c>
      <c r="J192" s="140" t="s">
        <v>394</v>
      </c>
      <c r="AK192" s="31"/>
      <c r="AL192" s="226"/>
      <c r="AM192" s="111"/>
      <c r="AN192" s="111"/>
      <c r="AO192" s="111"/>
      <c r="AP192" s="111"/>
      <c r="AQ192" s="137" t="s">
        <v>1003</v>
      </c>
      <c r="AR192" s="87" t="s">
        <v>50</v>
      </c>
      <c r="AS192" s="87"/>
      <c r="AT192" s="87"/>
      <c r="AU192" s="87"/>
      <c r="AV192" s="87"/>
      <c r="AW192" s="87"/>
      <c r="AX192" s="87"/>
      <c r="AY192" s="88" t="s">
        <v>50</v>
      </c>
    </row>
    <row r="193" spans="5:51" ht="60">
      <c r="E193" s="33" t="s">
        <v>333</v>
      </c>
      <c r="F193" s="79">
        <v>44712</v>
      </c>
      <c r="G193" s="33">
        <v>215482</v>
      </c>
      <c r="H193" s="33" t="s">
        <v>1217</v>
      </c>
      <c r="I193" s="33" t="s">
        <v>1160</v>
      </c>
      <c r="J193" s="140" t="s">
        <v>394</v>
      </c>
      <c r="AK193" s="31"/>
      <c r="AL193" s="33"/>
      <c r="AM193" s="33"/>
      <c r="AN193" s="33"/>
      <c r="AO193" s="33"/>
      <c r="AP193" s="33"/>
      <c r="AQ193" s="164" t="s">
        <v>1003</v>
      </c>
      <c r="AR193" s="87" t="s">
        <v>50</v>
      </c>
      <c r="AS193" s="87" t="s">
        <v>1218</v>
      </c>
      <c r="AT193" s="87"/>
      <c r="AU193" s="87"/>
      <c r="AV193" s="87"/>
      <c r="AW193" s="87"/>
      <c r="AX193" s="87"/>
      <c r="AY193" s="88" t="s">
        <v>50</v>
      </c>
    </row>
    <row r="194" spans="5:51" ht="60">
      <c r="E194" s="33" t="s">
        <v>333</v>
      </c>
      <c r="F194" s="79">
        <v>44712</v>
      </c>
      <c r="G194" s="33">
        <v>215535</v>
      </c>
      <c r="H194" s="33" t="s">
        <v>572</v>
      </c>
      <c r="I194" s="33" t="s">
        <v>1160</v>
      </c>
      <c r="J194" s="140" t="s">
        <v>394</v>
      </c>
      <c r="AK194" s="31"/>
      <c r="AL194" s="206"/>
      <c r="AM194" s="206"/>
      <c r="AN194" s="206"/>
      <c r="AO194" s="86"/>
      <c r="AP194" s="86"/>
      <c r="AQ194" s="164" t="s">
        <v>1003</v>
      </c>
      <c r="AR194" s="87" t="s">
        <v>394</v>
      </c>
      <c r="AS194" s="87"/>
      <c r="AT194" s="87"/>
      <c r="AU194" s="87" t="s">
        <v>50</v>
      </c>
      <c r="AV194" s="87"/>
      <c r="AW194" s="87"/>
      <c r="AX194" s="87"/>
      <c r="AY194" s="88" t="s">
        <v>50</v>
      </c>
    </row>
    <row r="195" spans="5:51" ht="60">
      <c r="E195" s="33" t="s">
        <v>338</v>
      </c>
      <c r="F195" s="79">
        <v>44712</v>
      </c>
      <c r="G195" s="33">
        <v>215990</v>
      </c>
      <c r="H195" s="33" t="s">
        <v>1161</v>
      </c>
      <c r="I195" s="33" t="s">
        <v>1162</v>
      </c>
      <c r="J195" s="140" t="s">
        <v>394</v>
      </c>
      <c r="AK195" s="67"/>
      <c r="AL195" s="118"/>
      <c r="AM195" s="118"/>
      <c r="AN195" s="118"/>
      <c r="AO195" s="118"/>
      <c r="AP195" s="118"/>
      <c r="AQ195" s="137" t="s">
        <v>1003</v>
      </c>
      <c r="AR195" s="87" t="s">
        <v>50</v>
      </c>
      <c r="AS195" s="87"/>
      <c r="AT195" s="87"/>
      <c r="AU195" s="87"/>
      <c r="AV195" s="87"/>
      <c r="AW195" s="87"/>
      <c r="AX195" s="87"/>
      <c r="AY195" s="88" t="s">
        <v>50</v>
      </c>
    </row>
    <row r="196" spans="5:51" ht="30">
      <c r="E196" s="33" t="s">
        <v>337</v>
      </c>
      <c r="F196" s="79">
        <v>44712</v>
      </c>
      <c r="G196" s="33">
        <v>216176</v>
      </c>
      <c r="H196" s="33" t="s">
        <v>1163</v>
      </c>
      <c r="I196" s="33" t="s">
        <v>1164</v>
      </c>
      <c r="J196" s="33" t="s">
        <v>394</v>
      </c>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207"/>
      <c r="AK196" s="33"/>
      <c r="AL196" s="33"/>
      <c r="AM196" s="33"/>
      <c r="AN196" s="33"/>
      <c r="AO196" s="33"/>
      <c r="AP196" s="33"/>
      <c r="AQ196" s="164" t="s">
        <v>1165</v>
      </c>
      <c r="AR196" s="87"/>
      <c r="AS196" s="87"/>
      <c r="AT196" s="87"/>
      <c r="AU196" s="87"/>
      <c r="AV196" s="87"/>
      <c r="AW196" s="87"/>
      <c r="AX196" s="87"/>
      <c r="AY196" s="88" t="s">
        <v>50</v>
      </c>
    </row>
    <row r="197" spans="5:51" ht="30">
      <c r="E197" s="111" t="s">
        <v>335</v>
      </c>
      <c r="F197" s="157">
        <v>44708</v>
      </c>
      <c r="G197" s="111">
        <v>214752</v>
      </c>
      <c r="H197" s="111" t="s">
        <v>781</v>
      </c>
      <c r="I197" s="111" t="s">
        <v>1130</v>
      </c>
      <c r="J197" s="33" t="s">
        <v>394</v>
      </c>
      <c r="AK197" s="33"/>
      <c r="AL197" s="33"/>
      <c r="AM197" s="33"/>
      <c r="AN197" s="33"/>
      <c r="AO197" s="33"/>
      <c r="AP197" s="33"/>
      <c r="AQ197" s="164" t="s">
        <v>1165</v>
      </c>
      <c r="AR197" s="87"/>
      <c r="AS197" s="87"/>
      <c r="AT197" s="87"/>
      <c r="AU197" s="87"/>
      <c r="AV197" s="87"/>
      <c r="AW197" s="87"/>
      <c r="AX197" s="87"/>
      <c r="AY197" s="88" t="s">
        <v>50</v>
      </c>
    </row>
    <row r="198" spans="5:51" ht="90">
      <c r="E198" s="33" t="s">
        <v>333</v>
      </c>
      <c r="F198" s="79">
        <v>44712</v>
      </c>
      <c r="G198" s="33">
        <v>215899</v>
      </c>
      <c r="H198" s="33" t="s">
        <v>1166</v>
      </c>
      <c r="I198" s="33" t="s">
        <v>1167</v>
      </c>
      <c r="J198" s="33" t="s">
        <v>394</v>
      </c>
      <c r="AK198" s="31"/>
      <c r="AL198" s="33"/>
      <c r="AM198" s="33"/>
      <c r="AN198" s="33"/>
      <c r="AO198" s="33"/>
      <c r="AP198" s="33"/>
      <c r="AQ198" s="87" t="s">
        <v>1172</v>
      </c>
      <c r="AR198" s="87" t="s">
        <v>50</v>
      </c>
      <c r="AS198" s="87"/>
      <c r="AT198" s="114"/>
      <c r="AU198" s="114"/>
      <c r="AV198" s="114"/>
      <c r="AW198" s="114"/>
      <c r="AX198" s="114"/>
      <c r="AY198" s="222" t="s">
        <v>50</v>
      </c>
    </row>
    <row r="199" spans="5:51" ht="75">
      <c r="E199" s="33" t="s">
        <v>335</v>
      </c>
      <c r="F199" s="79">
        <v>44712</v>
      </c>
      <c r="G199" s="33">
        <v>215797</v>
      </c>
      <c r="H199" s="33" t="s">
        <v>1168</v>
      </c>
      <c r="I199" s="33" t="s">
        <v>1169</v>
      </c>
      <c r="J199" s="33" t="s">
        <v>394</v>
      </c>
      <c r="AK199" s="31"/>
      <c r="AL199" s="33"/>
      <c r="AM199" s="33"/>
      <c r="AN199" s="33"/>
      <c r="AO199" s="33"/>
      <c r="AP199" s="33"/>
      <c r="AQ199" s="87" t="s">
        <v>1175</v>
      </c>
      <c r="AR199" s="87" t="s">
        <v>50</v>
      </c>
      <c r="AS199" s="87" t="s">
        <v>50</v>
      </c>
      <c r="AT199" s="114"/>
      <c r="AU199" s="114"/>
      <c r="AV199" s="114"/>
      <c r="AW199" s="114"/>
      <c r="AX199" s="114"/>
      <c r="AY199" s="222" t="s">
        <v>50</v>
      </c>
    </row>
    <row r="200" spans="5:51" ht="60">
      <c r="E200" s="33" t="s">
        <v>333</v>
      </c>
      <c r="F200" s="79">
        <v>44712</v>
      </c>
      <c r="G200" s="33">
        <v>216041</v>
      </c>
      <c r="H200" s="33" t="s">
        <v>466</v>
      </c>
      <c r="I200" s="33" t="s">
        <v>1170</v>
      </c>
      <c r="J200" s="33" t="s">
        <v>394</v>
      </c>
      <c r="AK200" s="31"/>
      <c r="AL200" s="179"/>
      <c r="AM200" s="179"/>
      <c r="AN200" s="179"/>
      <c r="AO200" s="179"/>
      <c r="AP200" s="31"/>
      <c r="AQ200" s="87" t="s">
        <v>1003</v>
      </c>
      <c r="AR200" s="87" t="s">
        <v>50</v>
      </c>
      <c r="AS200" s="87"/>
      <c r="AT200" s="87"/>
      <c r="AU200" s="87"/>
      <c r="AV200" s="87"/>
      <c r="AW200" s="87"/>
      <c r="AX200" s="87"/>
      <c r="AY200" s="88" t="s">
        <v>50</v>
      </c>
    </row>
    <row r="201" spans="5:51" ht="30">
      <c r="E201" s="111" t="s">
        <v>337</v>
      </c>
      <c r="F201" s="157">
        <v>44713</v>
      </c>
      <c r="G201" s="111">
        <v>216546</v>
      </c>
      <c r="H201" s="111" t="s">
        <v>1176</v>
      </c>
      <c r="I201" s="111" t="s">
        <v>778</v>
      </c>
      <c r="J201" s="118" t="s">
        <v>394</v>
      </c>
      <c r="AL201" s="33"/>
      <c r="AM201" s="118"/>
      <c r="AN201" s="118"/>
      <c r="AO201" s="118"/>
      <c r="AP201" s="118"/>
      <c r="AQ201" s="118"/>
      <c r="AR201" s="180"/>
      <c r="AS201" s="180" t="s">
        <v>1177</v>
      </c>
      <c r="AT201" s="180"/>
      <c r="AU201" s="180"/>
      <c r="AV201" s="180"/>
      <c r="AW201" s="180"/>
      <c r="AX201" s="180"/>
      <c r="AY201" s="126" t="s">
        <v>50</v>
      </c>
    </row>
    <row r="202" spans="5:51" ht="60">
      <c r="E202" s="154" t="s">
        <v>337</v>
      </c>
      <c r="F202" s="79">
        <v>44714</v>
      </c>
      <c r="G202" s="33">
        <v>216844</v>
      </c>
      <c r="H202" s="33" t="s">
        <v>1193</v>
      </c>
      <c r="I202" s="33" t="s">
        <v>1194</v>
      </c>
      <c r="J202" s="31" t="s">
        <v>1199</v>
      </c>
      <c r="AL202" s="67"/>
      <c r="AM202" s="31"/>
      <c r="AN202" s="33"/>
      <c r="AO202" s="33"/>
      <c r="AP202" s="33"/>
      <c r="AQ202" s="33"/>
      <c r="AR202" s="33"/>
      <c r="AS202" s="33"/>
      <c r="AT202" s="33"/>
      <c r="AU202" s="33"/>
      <c r="AV202" s="87" t="s">
        <v>1003</v>
      </c>
      <c r="AW202" s="87"/>
      <c r="AX202" s="87"/>
      <c r="AY202" s="88" t="s">
        <v>50</v>
      </c>
    </row>
    <row r="203" spans="5:51">
      <c r="E203" s="33" t="s">
        <v>337</v>
      </c>
      <c r="F203" s="208">
        <v>44714</v>
      </c>
      <c r="G203" s="111">
        <v>216774</v>
      </c>
      <c r="H203" s="111" t="s">
        <v>197</v>
      </c>
      <c r="I203" s="111" t="s">
        <v>1195</v>
      </c>
      <c r="J203" s="154" t="s">
        <v>394</v>
      </c>
      <c r="AL203" s="33"/>
      <c r="AM203" s="33"/>
      <c r="AN203" s="33"/>
      <c r="AO203" s="33"/>
      <c r="AP203" s="33"/>
      <c r="AQ203" s="33"/>
      <c r="AR203" s="87"/>
      <c r="AS203" s="87" t="s">
        <v>1196</v>
      </c>
      <c r="AT203" s="87"/>
      <c r="AU203" s="87"/>
      <c r="AV203" s="87"/>
      <c r="AW203" s="87"/>
      <c r="AX203" s="87"/>
      <c r="AY203" s="88" t="s">
        <v>792</v>
      </c>
    </row>
    <row r="204" spans="5:51" ht="75">
      <c r="E204" s="33" t="s">
        <v>338</v>
      </c>
      <c r="F204" s="79">
        <v>44714</v>
      </c>
      <c r="G204" s="33">
        <v>216952</v>
      </c>
      <c r="H204" s="33" t="s">
        <v>1198</v>
      </c>
      <c r="I204" s="33" t="s">
        <v>1144</v>
      </c>
      <c r="J204" s="33" t="s">
        <v>394</v>
      </c>
      <c r="AM204" s="33"/>
      <c r="AN204" s="33"/>
      <c r="AO204" s="33"/>
      <c r="AP204" s="33"/>
      <c r="AQ204" s="33"/>
      <c r="AR204" s="33"/>
      <c r="AS204" s="87" t="s">
        <v>1208</v>
      </c>
      <c r="AT204" s="87"/>
      <c r="AU204" s="87"/>
      <c r="AV204" s="87"/>
      <c r="AW204" s="87"/>
      <c r="AX204" s="87"/>
      <c r="AY204" s="33" t="s">
        <v>50</v>
      </c>
    </row>
    <row r="205" spans="5:51" ht="75">
      <c r="E205" s="33" t="s">
        <v>338</v>
      </c>
      <c r="F205" s="79">
        <v>44714</v>
      </c>
      <c r="G205" s="33">
        <v>216938</v>
      </c>
      <c r="H205" s="33" t="s">
        <v>1200</v>
      </c>
      <c r="I205" s="33" t="s">
        <v>1201</v>
      </c>
      <c r="J205" s="33" t="s">
        <v>394</v>
      </c>
      <c r="AM205" s="31"/>
      <c r="AN205" s="31"/>
      <c r="AO205" s="31"/>
      <c r="AP205" s="31"/>
      <c r="AQ205" s="31"/>
      <c r="AR205" s="31"/>
      <c r="AS205" s="87" t="s">
        <v>1175</v>
      </c>
      <c r="AT205" s="87" t="s">
        <v>50</v>
      </c>
      <c r="AU205" s="87"/>
      <c r="AV205" s="87"/>
      <c r="AW205" s="87"/>
      <c r="AX205" s="87"/>
      <c r="AY205" s="33" t="s">
        <v>50</v>
      </c>
    </row>
    <row r="206" spans="5:51" ht="60">
      <c r="E206" s="33" t="s">
        <v>333</v>
      </c>
      <c r="F206" s="79">
        <v>44714</v>
      </c>
      <c r="G206" s="33">
        <v>216778</v>
      </c>
      <c r="H206" s="33" t="s">
        <v>1202</v>
      </c>
      <c r="I206" s="33" t="s">
        <v>1203</v>
      </c>
      <c r="J206" s="31"/>
      <c r="AM206" s="31"/>
      <c r="AN206" s="31"/>
      <c r="AO206" s="31"/>
      <c r="AP206" s="31"/>
      <c r="AQ206" s="31"/>
      <c r="AR206" s="31"/>
      <c r="AS206" s="87" t="s">
        <v>1351</v>
      </c>
      <c r="AT206" s="87"/>
      <c r="AU206" s="87"/>
      <c r="AV206" s="87"/>
      <c r="AW206" s="87"/>
      <c r="AX206" s="87"/>
      <c r="AY206" s="88" t="s">
        <v>50</v>
      </c>
    </row>
    <row r="207" spans="5:51" ht="60">
      <c r="E207" s="33" t="s">
        <v>337</v>
      </c>
      <c r="F207" s="79">
        <v>44714</v>
      </c>
      <c r="G207" s="33">
        <v>216907</v>
      </c>
      <c r="H207" s="33" t="s">
        <v>1204</v>
      </c>
      <c r="I207" s="33" t="s">
        <v>1205</v>
      </c>
      <c r="J207" s="33" t="s">
        <v>394</v>
      </c>
      <c r="AM207" s="31"/>
      <c r="AN207" s="33"/>
      <c r="AO207" s="33"/>
      <c r="AP207" s="33"/>
      <c r="AQ207" s="33"/>
      <c r="AR207" s="33"/>
      <c r="AS207" s="87" t="s">
        <v>1209</v>
      </c>
      <c r="AT207" s="87" t="s">
        <v>50</v>
      </c>
      <c r="AU207" s="87"/>
      <c r="AV207" s="87"/>
      <c r="AW207" s="87"/>
      <c r="AX207" s="87"/>
      <c r="AY207" s="33" t="s">
        <v>50</v>
      </c>
    </row>
    <row r="208" spans="5:51" ht="75">
      <c r="E208" s="33" t="s">
        <v>337</v>
      </c>
      <c r="F208" s="79">
        <v>44714</v>
      </c>
      <c r="G208" s="33">
        <v>216748</v>
      </c>
      <c r="H208" s="33" t="s">
        <v>1206</v>
      </c>
      <c r="I208" s="33" t="s">
        <v>1207</v>
      </c>
      <c r="J208" s="33" t="s">
        <v>394</v>
      </c>
      <c r="AM208" s="31"/>
      <c r="AN208" s="31"/>
      <c r="AO208" s="31"/>
      <c r="AP208" s="31"/>
      <c r="AQ208" s="31"/>
      <c r="AR208" s="31"/>
      <c r="AS208" s="87" t="s">
        <v>1175</v>
      </c>
      <c r="AT208" s="87" t="s">
        <v>50</v>
      </c>
      <c r="AU208" s="87"/>
      <c r="AV208" s="33"/>
      <c r="AW208" s="33"/>
      <c r="AX208" s="33"/>
      <c r="AY208" s="88" t="s">
        <v>50</v>
      </c>
    </row>
    <row r="209" spans="5:51" ht="60">
      <c r="E209" s="33" t="s">
        <v>333</v>
      </c>
      <c r="F209" s="79">
        <v>44718</v>
      </c>
      <c r="G209" s="33">
        <v>217913</v>
      </c>
      <c r="H209" s="33" t="s">
        <v>781</v>
      </c>
      <c r="I209" s="33" t="s">
        <v>1090</v>
      </c>
      <c r="J209" s="33" t="s">
        <v>394</v>
      </c>
      <c r="AP209" s="31"/>
      <c r="AQ209" s="31"/>
      <c r="AR209" s="31"/>
      <c r="AS209" s="33"/>
      <c r="AT209" s="33"/>
      <c r="AU209" s="33"/>
      <c r="AV209" s="87" t="s">
        <v>1209</v>
      </c>
      <c r="AW209" s="87"/>
      <c r="AX209" s="87" t="s">
        <v>50</v>
      </c>
      <c r="AY209" s="33" t="s">
        <v>50</v>
      </c>
    </row>
    <row r="210" spans="5:51" ht="75">
      <c r="E210" s="33" t="s">
        <v>333</v>
      </c>
      <c r="F210" s="79">
        <v>44718</v>
      </c>
      <c r="G210" s="33">
        <v>218413</v>
      </c>
      <c r="H210" s="33" t="s">
        <v>1276</v>
      </c>
      <c r="I210" s="111" t="s">
        <v>1090</v>
      </c>
      <c r="AP210" s="31"/>
      <c r="AQ210" s="33"/>
      <c r="AR210" s="33"/>
      <c r="AS210" s="33"/>
      <c r="AT210" s="33"/>
      <c r="AU210" s="33"/>
      <c r="AV210" s="87" t="s">
        <v>1278</v>
      </c>
      <c r="AW210" s="87" t="s">
        <v>50</v>
      </c>
      <c r="AX210" s="87"/>
      <c r="AY210" s="33" t="s">
        <v>50</v>
      </c>
    </row>
    <row r="218" spans="5:51">
      <c r="E218">
        <v>212065</v>
      </c>
      <c r="F218" t="s">
        <v>1037</v>
      </c>
      <c r="G218" t="s">
        <v>124</v>
      </c>
      <c r="H218" s="178">
        <v>44702</v>
      </c>
    </row>
    <row r="219" spans="5:51">
      <c r="E219">
        <v>211314</v>
      </c>
      <c r="F219" t="s">
        <v>812</v>
      </c>
      <c r="G219" t="s">
        <v>833</v>
      </c>
      <c r="H219" s="178">
        <v>44699</v>
      </c>
    </row>
    <row r="220" spans="5:51">
      <c r="E220">
        <v>210789</v>
      </c>
      <c r="F220" t="s">
        <v>1038</v>
      </c>
      <c r="G220" t="s">
        <v>55</v>
      </c>
      <c r="H220" s="178">
        <v>44698</v>
      </c>
    </row>
    <row r="221" spans="5:51">
      <c r="E221">
        <v>209456</v>
      </c>
      <c r="F221" t="s">
        <v>1039</v>
      </c>
      <c r="G221" t="s">
        <v>833</v>
      </c>
      <c r="H221" s="178">
        <v>44695</v>
      </c>
    </row>
    <row r="222" spans="5:51">
      <c r="E222">
        <v>212579</v>
      </c>
      <c r="F222" t="s">
        <v>1040</v>
      </c>
      <c r="G222" t="s">
        <v>833</v>
      </c>
      <c r="H222" s="178">
        <v>44695</v>
      </c>
    </row>
    <row r="223" spans="5:51">
      <c r="E223">
        <v>213605</v>
      </c>
      <c r="F223" t="s">
        <v>1041</v>
      </c>
    </row>
  </sheetData>
  <mergeCells count="6">
    <mergeCell ref="J30:Q30"/>
    <mergeCell ref="F6:F8"/>
    <mergeCell ref="F10:F11"/>
    <mergeCell ref="F12:F13"/>
    <mergeCell ref="F14:F21"/>
    <mergeCell ref="F22:F28"/>
  </mergeCells>
  <hyperlinks>
    <hyperlink ref="H22" r:id="rId1" display="https://olympus.mygreatlearning.com/accounts/1/users/4013751" xr:uid="{62764441-A636-4C72-A714-BE0EAD9AD884}"/>
    <hyperlink ref="H59" r:id="rId2" display="https://olympus.mygreatlearning.com/accounts/1/users/4859467" xr:uid="{69BA9F64-9D1E-4C78-A6F2-A71E764A6E7D}"/>
    <hyperlink ref="H60" r:id="rId3" display="https://olympus.mygreatlearning.com/accounts/1/users/4859467" xr:uid="{D55A99E3-F5A6-46FB-BBD9-AEC550269160}"/>
    <hyperlink ref="H61" r:id="rId4" display="https://olympus.mygreatlearning.com/accounts/1/users/4859467" xr:uid="{207DE8AF-9BCD-4EB8-A12B-0D54C22355EE}"/>
    <hyperlink ref="H89" r:id="rId5" display="https://olympus.mygreatlearning.com/accounts/1/users/4725532" xr:uid="{5DA1E06F-3D8C-43FD-ACF6-B267C59486AB}"/>
    <hyperlink ref="H90" r:id="rId6" display="https://olympus.mygreatlearning.com/accounts/1/users/4220376" xr:uid="{2217239B-9FED-456E-8638-AFB4BE4C8D9C}"/>
    <hyperlink ref="H108" r:id="rId7" display="https://olympus.mygreatlearning.com/accounts/1/users/4599311" xr:uid="{7415AF61-0ADA-46B5-BAE6-EC64EF8A4496}"/>
    <hyperlink ref="H167" r:id="rId8" display="https://olympus.mygreatlearning.com/accounts/1/users/4599311" xr:uid="{8CBE0E4A-DD22-4D7E-8C46-7C2A528D94CF}"/>
    <hyperlink ref="H173" r:id="rId9" display="https://olympus.mygreatlearning.com/accounts/1/users/4859467" xr:uid="{6845AD1F-202A-4E8D-8CC3-4FD432B99599}"/>
    <hyperlink ref="H181" r:id="rId10" display="https://olympus.mygreatlearning.com/accounts/1/users/4859467" xr:uid="{67CE263D-5DDB-43EE-9A71-1D6B39A6DA1B}"/>
    <hyperlink ref="H198" r:id="rId11" display="https://olympus.mygreatlearning.com/accounts/1/users/4805172" xr:uid="{2FC96ED4-6E7A-40AB-A395-A664C29F883C}"/>
    <hyperlink ref="H205" r:id="rId12" display="https://olympus.mygreatlearning.com/accounts/1/users/3642259" xr:uid="{67F7EB3A-F5F2-4477-B085-C64A0C04149A}"/>
    <hyperlink ref="H210" r:id="rId13" display="https://olympus.mygreatlearning.com/accounts/1/users/4795406" xr:uid="{3F1252CD-8CC5-4DFE-AF6E-0B43D4E04C9A}"/>
  </hyperlinks>
  <pageMargins left="0.7" right="0.7" top="0.75" bottom="0.75" header="0.3" footer="0.3"/>
  <pageSetup orientation="portrait" horizontalDpi="300" verticalDpi="300"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93968-9142-4C3A-B72E-B388C6122C83}">
  <dimension ref="E6:AL143"/>
  <sheetViews>
    <sheetView topLeftCell="E7" zoomScale="96" zoomScaleNormal="96" workbookViewId="0">
      <pane xSplit="8520" ySplit="1395" topLeftCell="AI127" activePane="bottomRight"/>
      <selection activeCell="G125" sqref="G125"/>
      <selection pane="topRight" activeCell="AJ7" sqref="AJ7"/>
      <selection pane="bottomLeft" activeCell="G86" sqref="G86"/>
      <selection pane="bottomRight" activeCell="AE138" sqref="AE138"/>
    </sheetView>
  </sheetViews>
  <sheetFormatPr defaultRowHeight="15"/>
  <cols>
    <col min="5" max="5" width="18.7109375" bestFit="1" customWidth="1"/>
    <col min="6" max="6" width="10.28515625" bestFit="1" customWidth="1"/>
    <col min="8" max="8" width="19.140625" customWidth="1"/>
    <col min="9" max="9" width="27" customWidth="1"/>
    <col min="10" max="10" width="13" customWidth="1"/>
    <col min="11" max="11" width="9.7109375" customWidth="1"/>
    <col min="12" max="14" width="17.5703125" customWidth="1"/>
    <col min="15" max="15" width="11.28515625" customWidth="1"/>
    <col min="16" max="22" width="16.5703125" customWidth="1"/>
    <col min="23" max="33" width="15.42578125" customWidth="1"/>
    <col min="34" max="34" width="16.140625" bestFit="1" customWidth="1"/>
    <col min="35" max="36" width="16.140625" customWidth="1"/>
    <col min="37" max="37" width="10" bestFit="1" customWidth="1"/>
    <col min="39" max="39" width="10.42578125" bestFit="1" customWidth="1"/>
  </cols>
  <sheetData>
    <row r="6" spans="5:37" ht="15.75" thickBot="1">
      <c r="J6" s="225" t="s">
        <v>0</v>
      </c>
      <c r="K6" s="124"/>
      <c r="L6" s="124"/>
      <c r="M6" s="124"/>
      <c r="N6" s="124"/>
      <c r="O6" s="124"/>
      <c r="P6" s="124"/>
      <c r="Q6" s="124"/>
      <c r="R6" s="124"/>
      <c r="S6" s="124"/>
      <c r="T6" s="124"/>
      <c r="U6" s="124"/>
      <c r="V6" s="124"/>
      <c r="W6" s="124"/>
      <c r="AH6" t="s">
        <v>1497</v>
      </c>
    </row>
    <row r="7" spans="5:37" ht="45.75" thickBot="1">
      <c r="E7" s="108" t="s">
        <v>15</v>
      </c>
      <c r="F7" s="143" t="s">
        <v>339</v>
      </c>
      <c r="G7" s="144" t="s">
        <v>256</v>
      </c>
      <c r="H7" s="144" t="s">
        <v>11</v>
      </c>
      <c r="I7" s="144" t="s">
        <v>43</v>
      </c>
      <c r="J7" s="145" t="s">
        <v>258</v>
      </c>
      <c r="K7" s="152">
        <v>44713</v>
      </c>
      <c r="L7" s="152">
        <v>44714</v>
      </c>
      <c r="M7" s="152">
        <v>44715</v>
      </c>
      <c r="N7" s="152">
        <v>44716</v>
      </c>
      <c r="O7" s="152">
        <v>44718</v>
      </c>
      <c r="P7" s="152">
        <v>44719</v>
      </c>
      <c r="Q7" s="152">
        <v>44720</v>
      </c>
      <c r="R7" s="152">
        <v>44721</v>
      </c>
      <c r="S7" s="152">
        <v>44722</v>
      </c>
      <c r="T7" s="152">
        <v>44723</v>
      </c>
      <c r="U7" s="152">
        <v>44725</v>
      </c>
      <c r="V7" s="152">
        <v>44726</v>
      </c>
      <c r="W7" s="257">
        <v>44727</v>
      </c>
      <c r="X7" s="256">
        <v>44728</v>
      </c>
      <c r="Y7" s="256">
        <v>44729</v>
      </c>
      <c r="Z7" s="256">
        <v>44730</v>
      </c>
      <c r="AA7" s="256">
        <v>44732</v>
      </c>
      <c r="AB7" s="256" t="s">
        <v>1432</v>
      </c>
      <c r="AC7" s="256">
        <v>44734</v>
      </c>
      <c r="AD7" s="256">
        <v>44735</v>
      </c>
      <c r="AE7" s="256">
        <v>44736</v>
      </c>
      <c r="AF7" s="256" t="s">
        <v>1467</v>
      </c>
      <c r="AG7" s="256">
        <v>44739</v>
      </c>
      <c r="AH7" s="256">
        <v>44741</v>
      </c>
      <c r="AI7" s="256">
        <v>44742</v>
      </c>
      <c r="AJ7" s="256">
        <v>44714</v>
      </c>
      <c r="AK7" s="3" t="s">
        <v>257</v>
      </c>
    </row>
    <row r="8" spans="5:37" ht="30">
      <c r="E8" s="111" t="s">
        <v>337</v>
      </c>
      <c r="F8" s="157">
        <v>44713</v>
      </c>
      <c r="G8" s="111">
        <v>216546</v>
      </c>
      <c r="H8" s="111" t="s">
        <v>1176</v>
      </c>
      <c r="I8" s="227" t="s">
        <v>778</v>
      </c>
      <c r="J8" s="118" t="s">
        <v>394</v>
      </c>
      <c r="K8" s="180"/>
      <c r="L8" s="180" t="s">
        <v>1177</v>
      </c>
      <c r="M8" s="180"/>
      <c r="N8" s="180"/>
      <c r="O8" s="180"/>
      <c r="P8" s="180"/>
      <c r="Q8" s="180"/>
      <c r="R8" s="180"/>
      <c r="S8" s="180"/>
      <c r="T8" s="180"/>
      <c r="U8" s="180"/>
      <c r="V8" s="180"/>
      <c r="W8" s="180"/>
      <c r="X8" s="180"/>
      <c r="Y8" s="180"/>
      <c r="Z8" s="180"/>
      <c r="AA8" s="180"/>
      <c r="AB8" s="180"/>
      <c r="AC8" s="180"/>
      <c r="AD8" s="180">
        <v>6</v>
      </c>
      <c r="AE8" s="180"/>
      <c r="AF8" s="180"/>
      <c r="AG8" s="180"/>
      <c r="AH8" s="180"/>
      <c r="AI8" s="180"/>
      <c r="AJ8" s="180"/>
      <c r="AK8" s="126" t="s">
        <v>50</v>
      </c>
    </row>
    <row r="9" spans="5:37">
      <c r="E9" s="154" t="s">
        <v>337</v>
      </c>
      <c r="F9" s="79">
        <v>44714</v>
      </c>
      <c r="G9" s="33">
        <v>216844</v>
      </c>
      <c r="H9" s="33" t="s">
        <v>1193</v>
      </c>
      <c r="I9" s="191" t="s">
        <v>1194</v>
      </c>
      <c r="J9" s="33" t="s">
        <v>1199</v>
      </c>
      <c r="K9" s="33"/>
      <c r="L9" s="33"/>
      <c r="M9" s="33"/>
      <c r="N9" s="33"/>
      <c r="O9" s="33"/>
      <c r="P9" s="33" t="s">
        <v>50</v>
      </c>
      <c r="Q9" s="33"/>
      <c r="R9" s="33"/>
      <c r="S9" s="33"/>
      <c r="T9" s="33"/>
      <c r="U9" s="33"/>
      <c r="V9" s="33"/>
      <c r="W9" s="33"/>
      <c r="X9" s="33"/>
      <c r="Y9" s="33"/>
      <c r="Z9" s="33"/>
      <c r="AA9" s="33"/>
      <c r="AB9" s="33"/>
      <c r="AC9" s="33"/>
      <c r="AD9" s="33"/>
      <c r="AE9" s="33"/>
      <c r="AF9" s="33"/>
      <c r="AG9" s="33"/>
      <c r="AH9" s="33"/>
      <c r="AI9" s="33"/>
      <c r="AJ9" s="33"/>
      <c r="AK9" s="88" t="s">
        <v>50</v>
      </c>
    </row>
    <row r="10" spans="5:37">
      <c r="E10" s="33" t="s">
        <v>337</v>
      </c>
      <c r="F10" s="208">
        <v>44714</v>
      </c>
      <c r="G10" s="111">
        <v>216774</v>
      </c>
      <c r="H10" s="111" t="s">
        <v>197</v>
      </c>
      <c r="I10" s="227" t="s">
        <v>1195</v>
      </c>
      <c r="J10" s="154" t="s">
        <v>394</v>
      </c>
      <c r="K10" s="87"/>
      <c r="L10" s="87" t="s">
        <v>1196</v>
      </c>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8" t="s">
        <v>792</v>
      </c>
    </row>
    <row r="11" spans="5:37" ht="75">
      <c r="E11" s="33" t="s">
        <v>338</v>
      </c>
      <c r="F11" s="79">
        <v>44714</v>
      </c>
      <c r="G11" s="33">
        <v>216952</v>
      </c>
      <c r="H11" s="33" t="s">
        <v>1198</v>
      </c>
      <c r="I11" s="191" t="s">
        <v>1144</v>
      </c>
      <c r="J11" s="33" t="s">
        <v>394</v>
      </c>
      <c r="K11" s="33"/>
      <c r="L11" s="87" t="s">
        <v>1208</v>
      </c>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33" t="s">
        <v>50</v>
      </c>
    </row>
    <row r="12" spans="5:37" ht="75">
      <c r="E12" s="33" t="s">
        <v>338</v>
      </c>
      <c r="F12" s="79">
        <v>44714</v>
      </c>
      <c r="G12" s="33">
        <v>216938</v>
      </c>
      <c r="H12" s="33" t="s">
        <v>1200</v>
      </c>
      <c r="I12" s="191" t="s">
        <v>1201</v>
      </c>
      <c r="J12" s="33" t="s">
        <v>394</v>
      </c>
      <c r="K12" s="33"/>
      <c r="L12" s="87" t="s">
        <v>1175</v>
      </c>
      <c r="M12" s="87" t="s">
        <v>50</v>
      </c>
      <c r="N12" s="87"/>
      <c r="O12" s="87"/>
      <c r="P12" s="87"/>
      <c r="Q12" s="87"/>
      <c r="R12" s="87"/>
      <c r="S12" s="87"/>
      <c r="T12" s="87"/>
      <c r="U12" s="87"/>
      <c r="V12" s="87"/>
      <c r="W12" s="87"/>
      <c r="X12" s="87"/>
      <c r="Y12" s="87"/>
      <c r="Z12" s="87"/>
      <c r="AA12" s="87"/>
      <c r="AB12" s="87"/>
      <c r="AC12" s="87"/>
      <c r="AD12" s="87"/>
      <c r="AE12" s="87"/>
      <c r="AF12" s="87"/>
      <c r="AG12" s="87"/>
      <c r="AH12" s="87"/>
      <c r="AI12" s="87"/>
      <c r="AJ12" s="87"/>
      <c r="AK12" s="33" t="s">
        <v>50</v>
      </c>
    </row>
    <row r="13" spans="5:37" ht="60">
      <c r="E13" s="33" t="s">
        <v>333</v>
      </c>
      <c r="F13" s="79">
        <v>44714</v>
      </c>
      <c r="G13" s="33">
        <v>216778</v>
      </c>
      <c r="H13" s="33" t="s">
        <v>1202</v>
      </c>
      <c r="I13" s="191" t="s">
        <v>1203</v>
      </c>
      <c r="J13" s="33" t="s">
        <v>394</v>
      </c>
      <c r="K13" s="33"/>
      <c r="L13" s="87" t="s">
        <v>1209</v>
      </c>
      <c r="M13" s="87"/>
      <c r="N13" s="87" t="s">
        <v>50</v>
      </c>
      <c r="O13" s="87"/>
      <c r="P13" s="87"/>
      <c r="Q13" s="87"/>
      <c r="R13" s="87"/>
      <c r="S13" s="87"/>
      <c r="T13" s="87"/>
      <c r="U13" s="87"/>
      <c r="V13" s="87"/>
      <c r="W13" s="87"/>
      <c r="X13" s="87"/>
      <c r="Y13" s="87"/>
      <c r="Z13" s="87"/>
      <c r="AA13" s="87"/>
      <c r="AB13" s="87"/>
      <c r="AC13" s="87"/>
      <c r="AD13" s="87"/>
      <c r="AE13" s="87"/>
      <c r="AF13" s="87"/>
      <c r="AG13" s="87"/>
      <c r="AH13" s="87"/>
      <c r="AI13" s="87"/>
      <c r="AJ13" s="87"/>
      <c r="AK13" s="88" t="s">
        <v>50</v>
      </c>
    </row>
    <row r="14" spans="5:37" ht="60">
      <c r="E14" s="33" t="s">
        <v>337</v>
      </c>
      <c r="F14" s="79">
        <v>44714</v>
      </c>
      <c r="G14" s="33">
        <v>216907</v>
      </c>
      <c r="H14" s="33" t="s">
        <v>1204</v>
      </c>
      <c r="I14" s="191" t="s">
        <v>1205</v>
      </c>
      <c r="J14" s="33" t="s">
        <v>394</v>
      </c>
      <c r="K14" s="33"/>
      <c r="L14" s="87" t="s">
        <v>1209</v>
      </c>
      <c r="M14" s="87" t="s">
        <v>50</v>
      </c>
      <c r="N14" s="87"/>
      <c r="O14" s="87"/>
      <c r="P14" s="87"/>
      <c r="Q14" s="87"/>
      <c r="R14" s="87"/>
      <c r="S14" s="87"/>
      <c r="T14" s="87"/>
      <c r="U14" s="87"/>
      <c r="V14" s="87"/>
      <c r="W14" s="87"/>
      <c r="X14" s="87"/>
      <c r="Y14" s="87"/>
      <c r="Z14" s="87"/>
      <c r="AA14" s="87"/>
      <c r="AB14" s="87"/>
      <c r="AC14" s="87"/>
      <c r="AD14" s="87"/>
      <c r="AE14" s="87"/>
      <c r="AF14" s="87"/>
      <c r="AG14" s="87"/>
      <c r="AH14" s="87"/>
      <c r="AI14" s="87"/>
      <c r="AJ14" s="87"/>
      <c r="AK14" s="88" t="s">
        <v>50</v>
      </c>
    </row>
    <row r="15" spans="5:37" ht="75">
      <c r="E15" s="33" t="s">
        <v>337</v>
      </c>
      <c r="F15" s="79">
        <v>44714</v>
      </c>
      <c r="G15" s="33">
        <v>216748</v>
      </c>
      <c r="H15" s="33" t="s">
        <v>1206</v>
      </c>
      <c r="I15" s="191" t="s">
        <v>1207</v>
      </c>
      <c r="J15" s="33" t="s">
        <v>394</v>
      </c>
      <c r="K15" s="33"/>
      <c r="L15" s="87" t="s">
        <v>1175</v>
      </c>
      <c r="M15" s="87" t="s">
        <v>50</v>
      </c>
      <c r="N15" s="87"/>
      <c r="O15" s="87"/>
      <c r="P15" s="87"/>
      <c r="Q15" s="87"/>
      <c r="R15" s="87"/>
      <c r="S15" s="87"/>
      <c r="T15" s="87"/>
      <c r="U15" s="87"/>
      <c r="V15" s="87"/>
      <c r="W15" s="87"/>
      <c r="X15" s="87"/>
      <c r="Y15" s="87"/>
      <c r="Z15" s="87"/>
      <c r="AA15" s="87"/>
      <c r="AB15" s="87"/>
      <c r="AC15" s="87"/>
      <c r="AD15" s="87"/>
      <c r="AE15" s="87"/>
      <c r="AF15" s="87"/>
      <c r="AG15" s="87"/>
      <c r="AH15" s="87"/>
      <c r="AI15" s="87"/>
      <c r="AJ15" s="87"/>
      <c r="AK15" s="88" t="s">
        <v>50</v>
      </c>
    </row>
    <row r="16" spans="5:37" ht="30">
      <c r="E16" s="33" t="s">
        <v>337</v>
      </c>
      <c r="F16" s="79">
        <v>44714</v>
      </c>
      <c r="G16" s="33">
        <v>217007</v>
      </c>
      <c r="H16" s="33" t="s">
        <v>1216</v>
      </c>
      <c r="I16" s="191" t="s">
        <v>1205</v>
      </c>
      <c r="J16" s="33" t="s">
        <v>394</v>
      </c>
      <c r="K16" s="33"/>
      <c r="L16" s="33"/>
      <c r="M16" s="87" t="s">
        <v>1221</v>
      </c>
      <c r="N16" s="87"/>
      <c r="O16" s="87"/>
      <c r="P16" s="87"/>
      <c r="Q16" s="87"/>
      <c r="R16" s="87"/>
      <c r="S16" s="87"/>
      <c r="T16" s="87"/>
      <c r="U16" s="87"/>
      <c r="V16" s="87"/>
      <c r="W16" s="87"/>
      <c r="X16" s="87"/>
      <c r="Y16" s="87"/>
      <c r="Z16" s="87"/>
      <c r="AA16" s="87"/>
      <c r="AB16" s="87"/>
      <c r="AC16" s="87"/>
      <c r="AD16" s="87"/>
      <c r="AE16" s="87"/>
      <c r="AF16" s="87"/>
      <c r="AG16" s="87"/>
      <c r="AH16" s="87"/>
      <c r="AI16" s="87"/>
      <c r="AJ16" s="87"/>
      <c r="AK16" s="88" t="s">
        <v>50</v>
      </c>
    </row>
    <row r="17" spans="5:37" ht="90">
      <c r="E17" s="33" t="s">
        <v>338</v>
      </c>
      <c r="F17" s="79">
        <v>44715</v>
      </c>
      <c r="G17" s="33">
        <v>217179</v>
      </c>
      <c r="H17" s="33" t="s">
        <v>1219</v>
      </c>
      <c r="I17" s="191" t="s">
        <v>1128</v>
      </c>
      <c r="J17" s="33" t="s">
        <v>394</v>
      </c>
      <c r="K17" s="33"/>
      <c r="L17" s="33"/>
      <c r="M17" s="87" t="s">
        <v>1223</v>
      </c>
      <c r="N17" s="87" t="s">
        <v>50</v>
      </c>
      <c r="O17" s="87"/>
      <c r="P17" s="87"/>
      <c r="Q17" s="87"/>
      <c r="R17" s="87"/>
      <c r="S17" s="87"/>
      <c r="T17" s="87"/>
      <c r="U17" s="87"/>
      <c r="V17" s="87"/>
      <c r="W17" s="87"/>
      <c r="X17" s="87"/>
      <c r="Y17" s="87"/>
      <c r="Z17" s="87"/>
      <c r="AA17" s="87"/>
      <c r="AB17" s="87"/>
      <c r="AC17" s="87"/>
      <c r="AD17" s="87"/>
      <c r="AE17" s="87"/>
      <c r="AF17" s="87"/>
      <c r="AG17" s="87"/>
      <c r="AH17" s="87"/>
      <c r="AI17" s="87"/>
      <c r="AJ17" s="87"/>
      <c r="AK17" s="88" t="s">
        <v>50</v>
      </c>
    </row>
    <row r="18" spans="5:37" ht="120">
      <c r="E18" s="111" t="s">
        <v>337</v>
      </c>
      <c r="F18" s="157">
        <v>44714</v>
      </c>
      <c r="G18" s="111">
        <v>216954</v>
      </c>
      <c r="H18" s="111" t="s">
        <v>1147</v>
      </c>
      <c r="I18" s="227" t="s">
        <v>778</v>
      </c>
      <c r="J18" s="111" t="s">
        <v>394</v>
      </c>
      <c r="K18" s="33"/>
      <c r="L18" s="33"/>
      <c r="M18" s="33"/>
      <c r="N18" s="33"/>
      <c r="O18" s="119" t="s">
        <v>1003</v>
      </c>
      <c r="P18" s="119" t="s">
        <v>1290</v>
      </c>
      <c r="Q18" s="119"/>
      <c r="R18" s="119"/>
      <c r="S18" s="119"/>
      <c r="T18" s="119"/>
      <c r="U18" s="119"/>
      <c r="V18" s="119"/>
      <c r="W18" s="119"/>
      <c r="X18" s="119"/>
      <c r="Y18" s="119"/>
      <c r="Z18" s="119"/>
      <c r="AA18" s="119"/>
      <c r="AB18" s="119"/>
      <c r="AC18" s="119"/>
      <c r="AD18" s="119"/>
      <c r="AE18" s="119"/>
      <c r="AF18" s="119"/>
      <c r="AG18" s="119"/>
      <c r="AH18" s="119"/>
      <c r="AI18" s="119"/>
      <c r="AJ18" s="119"/>
      <c r="AK18" s="33" t="s">
        <v>50</v>
      </c>
    </row>
    <row r="19" spans="5:37" ht="60">
      <c r="E19" s="33" t="s">
        <v>1226</v>
      </c>
      <c r="F19" s="79">
        <v>44715</v>
      </c>
      <c r="G19" s="33">
        <v>217040</v>
      </c>
      <c r="H19" s="33" t="s">
        <v>1224</v>
      </c>
      <c r="I19" s="191" t="s">
        <v>1225</v>
      </c>
      <c r="J19" s="33" t="s">
        <v>394</v>
      </c>
      <c r="K19" s="118"/>
      <c r="L19" s="118"/>
      <c r="M19" s="119" t="s">
        <v>1003</v>
      </c>
      <c r="N19" s="119" t="s">
        <v>1239</v>
      </c>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33" t="s">
        <v>50</v>
      </c>
    </row>
    <row r="20" spans="5:37" ht="60">
      <c r="E20" s="33" t="s">
        <v>337</v>
      </c>
      <c r="F20" s="79">
        <v>44716</v>
      </c>
      <c r="G20" s="33">
        <v>217471</v>
      </c>
      <c r="H20" s="33" t="s">
        <v>677</v>
      </c>
      <c r="I20" s="191" t="s">
        <v>1128</v>
      </c>
      <c r="J20" s="45" t="s">
        <v>394</v>
      </c>
      <c r="K20" s="33"/>
      <c r="L20" s="33"/>
      <c r="M20" s="33"/>
      <c r="N20" s="87" t="s">
        <v>1003</v>
      </c>
      <c r="O20" s="87" t="s">
        <v>394</v>
      </c>
      <c r="P20" s="87" t="s">
        <v>1280</v>
      </c>
      <c r="Q20" s="87"/>
      <c r="R20" s="87"/>
      <c r="S20" s="87"/>
      <c r="T20" s="87"/>
      <c r="U20" s="87"/>
      <c r="V20" s="87"/>
      <c r="W20" s="87"/>
      <c r="X20" s="87"/>
      <c r="Y20" s="87"/>
      <c r="Z20" s="87"/>
      <c r="AA20" s="87"/>
      <c r="AB20" s="87"/>
      <c r="AC20" s="87"/>
      <c r="AD20" s="87"/>
      <c r="AE20" s="87"/>
      <c r="AF20" s="87"/>
      <c r="AG20" s="87"/>
      <c r="AH20" s="87"/>
      <c r="AI20" s="87"/>
      <c r="AJ20" s="87"/>
      <c r="AK20" s="88" t="s">
        <v>50</v>
      </c>
    </row>
    <row r="21" spans="5:37" ht="60">
      <c r="E21" s="33" t="s">
        <v>333</v>
      </c>
      <c r="F21" s="79">
        <v>44716</v>
      </c>
      <c r="G21" s="33">
        <v>217163</v>
      </c>
      <c r="H21" s="33" t="s">
        <v>1039</v>
      </c>
      <c r="I21" s="191" t="s">
        <v>1203</v>
      </c>
      <c r="J21" s="45" t="s">
        <v>394</v>
      </c>
      <c r="K21" s="31"/>
      <c r="L21" s="31"/>
      <c r="M21" s="31"/>
      <c r="N21" s="87" t="s">
        <v>1003</v>
      </c>
      <c r="O21" s="87" t="s">
        <v>394</v>
      </c>
      <c r="P21" s="87"/>
      <c r="Q21" s="87"/>
      <c r="R21" s="87"/>
      <c r="S21" s="87"/>
      <c r="T21" s="87"/>
      <c r="U21" s="87"/>
      <c r="V21" s="87"/>
      <c r="W21" s="87"/>
      <c r="X21" s="87"/>
      <c r="Y21" s="87"/>
      <c r="Z21" s="87"/>
      <c r="AA21" s="87"/>
      <c r="AB21" s="87"/>
      <c r="AC21" s="87"/>
      <c r="AD21" s="87"/>
      <c r="AE21" s="87"/>
      <c r="AF21" s="87"/>
      <c r="AG21" s="87"/>
      <c r="AH21" s="87"/>
      <c r="AI21" s="87"/>
      <c r="AJ21" s="87"/>
      <c r="AK21" s="88" t="s">
        <v>50</v>
      </c>
    </row>
    <row r="22" spans="5:37" ht="60">
      <c r="E22" s="111" t="s">
        <v>333</v>
      </c>
      <c r="F22" s="157">
        <v>44716</v>
      </c>
      <c r="G22" s="111">
        <v>217526</v>
      </c>
      <c r="H22" s="111" t="s">
        <v>1232</v>
      </c>
      <c r="I22" s="227" t="s">
        <v>1203</v>
      </c>
      <c r="J22" s="45" t="s">
        <v>394</v>
      </c>
      <c r="K22" s="31"/>
      <c r="L22" s="31"/>
      <c r="M22" s="31"/>
      <c r="N22" s="87" t="s">
        <v>1003</v>
      </c>
      <c r="O22" s="87" t="s">
        <v>1275</v>
      </c>
      <c r="P22" s="87"/>
      <c r="Q22" s="87"/>
      <c r="R22" s="87"/>
      <c r="S22" s="87"/>
      <c r="T22" s="87"/>
      <c r="U22" s="87"/>
      <c r="V22" s="87"/>
      <c r="W22" s="87"/>
      <c r="X22" s="87"/>
      <c r="Y22" s="87"/>
      <c r="Z22" s="87"/>
      <c r="AA22" s="87"/>
      <c r="AB22" s="87"/>
      <c r="AC22" s="87"/>
      <c r="AD22" s="87"/>
      <c r="AE22" s="87"/>
      <c r="AF22" s="87"/>
      <c r="AG22" s="87"/>
      <c r="AH22" s="87"/>
      <c r="AI22" s="87"/>
      <c r="AJ22" s="87"/>
      <c r="AK22" s="88" t="s">
        <v>50</v>
      </c>
    </row>
    <row r="23" spans="5:37" ht="60">
      <c r="E23" s="33" t="s">
        <v>1119</v>
      </c>
      <c r="F23" s="79">
        <v>44716</v>
      </c>
      <c r="G23" s="33">
        <v>216868</v>
      </c>
      <c r="H23" s="33" t="s">
        <v>1233</v>
      </c>
      <c r="I23" s="239" t="s">
        <v>1234</v>
      </c>
      <c r="J23" s="33" t="s">
        <v>394</v>
      </c>
      <c r="K23" s="154"/>
      <c r="L23" s="118"/>
      <c r="M23" s="118"/>
      <c r="N23" s="119" t="s">
        <v>1003</v>
      </c>
      <c r="O23" s="87"/>
      <c r="P23" s="87" t="s">
        <v>50</v>
      </c>
      <c r="Q23" s="87"/>
      <c r="R23" s="87"/>
      <c r="S23" s="87"/>
      <c r="T23" s="87"/>
      <c r="U23" s="87"/>
      <c r="V23" s="87"/>
      <c r="W23" s="87"/>
      <c r="X23" s="87"/>
      <c r="Y23" s="87"/>
      <c r="Z23" s="87"/>
      <c r="AA23" s="87"/>
      <c r="AB23" s="87"/>
      <c r="AC23" s="87"/>
      <c r="AD23" s="87"/>
      <c r="AE23" s="87"/>
      <c r="AF23" s="87"/>
      <c r="AG23" s="87"/>
      <c r="AH23" s="87"/>
      <c r="AI23" s="87"/>
      <c r="AJ23" s="87"/>
      <c r="AK23" s="88" t="s">
        <v>50</v>
      </c>
    </row>
    <row r="24" spans="5:37" ht="45">
      <c r="E24" s="33" t="s">
        <v>342</v>
      </c>
      <c r="F24" s="79">
        <v>44718</v>
      </c>
      <c r="G24" s="33">
        <v>218351</v>
      </c>
      <c r="H24" s="33" t="s">
        <v>638</v>
      </c>
      <c r="I24" s="239" t="s">
        <v>1240</v>
      </c>
      <c r="J24" s="33" t="s">
        <v>394</v>
      </c>
      <c r="K24" s="73"/>
      <c r="L24" s="33"/>
      <c r="M24" s="33"/>
      <c r="N24" s="33"/>
      <c r="O24" s="87" t="s">
        <v>686</v>
      </c>
      <c r="P24" s="87" t="s">
        <v>1304</v>
      </c>
      <c r="Q24" s="87" t="s">
        <v>50</v>
      </c>
      <c r="R24" s="87"/>
      <c r="S24" s="87"/>
      <c r="T24" s="87"/>
      <c r="U24" s="87"/>
      <c r="V24" s="87"/>
      <c r="W24" s="87"/>
      <c r="X24" s="87"/>
      <c r="Y24" s="87"/>
      <c r="Z24" s="87"/>
      <c r="AA24" s="87"/>
      <c r="AB24" s="87"/>
      <c r="AC24" s="87"/>
      <c r="AD24" s="87"/>
      <c r="AE24" s="87"/>
      <c r="AF24" s="87"/>
      <c r="AG24" s="87"/>
      <c r="AH24" s="87"/>
      <c r="AI24" s="87"/>
      <c r="AJ24" s="87"/>
      <c r="AK24" s="88" t="s">
        <v>50</v>
      </c>
    </row>
    <row r="25" spans="5:37" ht="120">
      <c r="E25" s="33" t="s">
        <v>338</v>
      </c>
      <c r="F25" s="79">
        <v>44718</v>
      </c>
      <c r="G25" s="33">
        <v>218155</v>
      </c>
      <c r="H25" s="79" t="s">
        <v>1241</v>
      </c>
      <c r="I25" s="239" t="s">
        <v>1205</v>
      </c>
      <c r="J25" s="33" t="s">
        <v>394</v>
      </c>
      <c r="K25" s="73"/>
      <c r="L25" s="33"/>
      <c r="M25" s="33"/>
      <c r="N25" s="33"/>
      <c r="O25" s="87" t="s">
        <v>1003</v>
      </c>
      <c r="P25" s="87" t="s">
        <v>50</v>
      </c>
      <c r="Q25" s="87"/>
      <c r="R25" s="87"/>
      <c r="S25" s="87"/>
      <c r="T25" s="87"/>
      <c r="U25" s="87"/>
      <c r="V25" s="87"/>
      <c r="W25" s="87"/>
      <c r="X25" s="87"/>
      <c r="Y25" s="87"/>
      <c r="Z25" s="87"/>
      <c r="AA25" s="87"/>
      <c r="AB25" s="87"/>
      <c r="AC25" s="87"/>
      <c r="AD25" s="87"/>
      <c r="AE25" s="87"/>
      <c r="AF25" s="87"/>
      <c r="AG25" s="87"/>
      <c r="AH25" s="87"/>
      <c r="AI25" s="87"/>
      <c r="AJ25" s="87"/>
      <c r="AK25" s="88" t="s">
        <v>50</v>
      </c>
    </row>
    <row r="26" spans="5:37" ht="30">
      <c r="E26" s="33" t="s">
        <v>338</v>
      </c>
      <c r="F26" s="79">
        <v>44718</v>
      </c>
      <c r="G26" s="33">
        <v>217840</v>
      </c>
      <c r="H26" s="79" t="s">
        <v>1242</v>
      </c>
      <c r="I26" s="239" t="s">
        <v>1205</v>
      </c>
      <c r="J26" s="33" t="s">
        <v>394</v>
      </c>
      <c r="K26" s="73"/>
      <c r="L26" s="33"/>
      <c r="M26" s="33"/>
      <c r="N26" s="33"/>
      <c r="O26" s="87" t="s">
        <v>686</v>
      </c>
      <c r="P26" s="87" t="s">
        <v>50</v>
      </c>
      <c r="Q26" s="87"/>
      <c r="R26" s="87"/>
      <c r="S26" s="87"/>
      <c r="T26" s="87"/>
      <c r="U26" s="87"/>
      <c r="V26" s="87"/>
      <c r="W26" s="87"/>
      <c r="X26" s="87"/>
      <c r="Y26" s="87"/>
      <c r="Z26" s="87"/>
      <c r="AA26" s="87"/>
      <c r="AB26" s="87"/>
      <c r="AC26" s="87"/>
      <c r="AD26" s="87"/>
      <c r="AE26" s="87"/>
      <c r="AF26" s="87"/>
      <c r="AG26" s="87"/>
      <c r="AH26" s="87"/>
      <c r="AI26" s="87"/>
      <c r="AJ26" s="87"/>
      <c r="AK26" s="88" t="s">
        <v>50</v>
      </c>
    </row>
    <row r="27" spans="5:37" ht="45">
      <c r="E27" s="33" t="s">
        <v>338</v>
      </c>
      <c r="F27" s="79">
        <v>44718</v>
      </c>
      <c r="G27" s="33">
        <v>218342</v>
      </c>
      <c r="H27" s="79" t="s">
        <v>1243</v>
      </c>
      <c r="I27" s="239" t="s">
        <v>1128</v>
      </c>
      <c r="J27" s="33" t="s">
        <v>394</v>
      </c>
      <c r="K27" s="73"/>
      <c r="L27" s="33"/>
      <c r="M27" s="33"/>
      <c r="N27" s="33"/>
      <c r="O27" s="87" t="s">
        <v>686</v>
      </c>
      <c r="P27" s="87" t="s">
        <v>1305</v>
      </c>
      <c r="Q27" s="87" t="s">
        <v>50</v>
      </c>
      <c r="R27" s="87"/>
      <c r="S27" s="87"/>
      <c r="T27" s="87"/>
      <c r="U27" s="87"/>
      <c r="V27" s="87"/>
      <c r="W27" s="87"/>
      <c r="X27" s="87"/>
      <c r="Y27" s="87"/>
      <c r="Z27" s="87"/>
      <c r="AA27" s="87"/>
      <c r="AB27" s="87"/>
      <c r="AC27" s="87"/>
      <c r="AD27" s="87"/>
      <c r="AE27" s="87"/>
      <c r="AF27" s="87"/>
      <c r="AG27" s="87"/>
      <c r="AH27" s="87"/>
      <c r="AI27" s="87"/>
      <c r="AJ27" s="87"/>
      <c r="AK27" s="88" t="s">
        <v>50</v>
      </c>
    </row>
    <row r="28" spans="5:37" ht="30">
      <c r="E28" s="111" t="s">
        <v>338</v>
      </c>
      <c r="F28" s="117">
        <v>44718</v>
      </c>
      <c r="G28" s="118">
        <v>218328</v>
      </c>
      <c r="H28" s="117" t="s">
        <v>236</v>
      </c>
      <c r="I28" s="238" t="s">
        <v>1205</v>
      </c>
      <c r="J28" s="33" t="s">
        <v>394</v>
      </c>
      <c r="K28" s="118"/>
      <c r="L28" s="118"/>
      <c r="M28" s="118"/>
      <c r="N28" s="118"/>
      <c r="O28" s="119" t="s">
        <v>686</v>
      </c>
      <c r="P28" s="140" t="s">
        <v>1279</v>
      </c>
      <c r="Q28" s="140"/>
      <c r="R28" s="140"/>
      <c r="S28" s="140"/>
      <c r="T28" s="140"/>
      <c r="U28" s="140"/>
      <c r="V28" s="140"/>
      <c r="W28" s="140"/>
      <c r="X28" s="140"/>
      <c r="Y28" s="140"/>
      <c r="Z28" s="140"/>
      <c r="AA28" s="140"/>
      <c r="AB28" s="140"/>
      <c r="AC28" s="140"/>
      <c r="AD28" s="140"/>
      <c r="AE28" s="140"/>
      <c r="AF28" s="140"/>
      <c r="AG28" s="140"/>
      <c r="AH28" s="140"/>
      <c r="AI28" s="140"/>
      <c r="AJ28" s="140"/>
      <c r="AK28" s="116" t="s">
        <v>50</v>
      </c>
    </row>
    <row r="29" spans="5:37" ht="60">
      <c r="E29" s="33" t="s">
        <v>338</v>
      </c>
      <c r="F29" s="79">
        <v>44718</v>
      </c>
      <c r="G29" s="33">
        <v>218558</v>
      </c>
      <c r="H29" s="79" t="s">
        <v>1281</v>
      </c>
      <c r="I29" s="191" t="s">
        <v>1282</v>
      </c>
      <c r="J29" s="33" t="s">
        <v>394</v>
      </c>
      <c r="K29" s="33"/>
      <c r="L29" s="33"/>
      <c r="M29" s="33"/>
      <c r="N29" s="33"/>
      <c r="O29" s="33"/>
      <c r="P29" s="87" t="s">
        <v>1016</v>
      </c>
      <c r="Q29" s="87"/>
      <c r="R29" s="87"/>
      <c r="S29" s="87"/>
      <c r="T29" s="87"/>
      <c r="U29" s="87"/>
      <c r="V29" s="87"/>
      <c r="W29" s="87"/>
      <c r="X29" s="87"/>
      <c r="Y29" s="87"/>
      <c r="Z29" s="87"/>
      <c r="AA29" s="87"/>
      <c r="AB29" s="87"/>
      <c r="AC29" s="87"/>
      <c r="AD29" s="87"/>
      <c r="AE29" s="87"/>
      <c r="AF29" s="87"/>
      <c r="AG29" s="87"/>
      <c r="AH29" s="87"/>
      <c r="AI29" s="87"/>
      <c r="AJ29" s="87"/>
      <c r="AK29" s="88" t="s">
        <v>50</v>
      </c>
    </row>
    <row r="30" spans="5:37" ht="30">
      <c r="E30" s="33" t="s">
        <v>338</v>
      </c>
      <c r="F30" s="79">
        <v>44718</v>
      </c>
      <c r="G30" s="33">
        <v>218757</v>
      </c>
      <c r="H30" s="33" t="s">
        <v>1284</v>
      </c>
      <c r="I30" s="191" t="s">
        <v>1205</v>
      </c>
      <c r="J30" s="33" t="s">
        <v>394</v>
      </c>
      <c r="K30" s="86"/>
      <c r="L30" s="86"/>
      <c r="M30" s="86"/>
      <c r="N30" s="86"/>
      <c r="O30" s="86"/>
      <c r="P30" s="140" t="s">
        <v>1297</v>
      </c>
      <c r="Q30" s="140"/>
      <c r="R30" s="140"/>
      <c r="S30" s="140"/>
      <c r="T30" s="140"/>
      <c r="U30" s="140"/>
      <c r="V30" s="140"/>
      <c r="W30" s="140"/>
      <c r="X30" s="140"/>
      <c r="Y30" s="140"/>
      <c r="Z30" s="140"/>
      <c r="AA30" s="140"/>
      <c r="AB30" s="140"/>
      <c r="AC30" s="140"/>
      <c r="AD30" s="140"/>
      <c r="AE30" s="140"/>
      <c r="AF30" s="140"/>
      <c r="AG30" s="140"/>
      <c r="AH30" s="140"/>
      <c r="AI30" s="140"/>
      <c r="AJ30" s="140"/>
      <c r="AK30" s="116" t="s">
        <v>50</v>
      </c>
    </row>
    <row r="31" spans="5:37" ht="75">
      <c r="E31" s="33" t="s">
        <v>337</v>
      </c>
      <c r="F31" s="79">
        <v>44719</v>
      </c>
      <c r="G31" s="33">
        <v>218483</v>
      </c>
      <c r="H31" s="33" t="s">
        <v>1285</v>
      </c>
      <c r="I31" s="191" t="s">
        <v>1286</v>
      </c>
      <c r="J31" s="33" t="s">
        <v>394</v>
      </c>
      <c r="K31" s="33"/>
      <c r="L31" s="33"/>
      <c r="M31" s="33"/>
      <c r="N31" s="33"/>
      <c r="O31" s="118"/>
      <c r="P31" s="119" t="s">
        <v>1298</v>
      </c>
      <c r="Q31" s="140"/>
      <c r="R31" s="140"/>
      <c r="S31" s="140"/>
      <c r="T31" s="140"/>
      <c r="U31" s="140"/>
      <c r="V31" s="140"/>
      <c r="W31" s="140"/>
      <c r="X31" s="140"/>
      <c r="Y31" s="140"/>
      <c r="Z31" s="140"/>
      <c r="AA31" s="140"/>
      <c r="AB31" s="140"/>
      <c r="AC31" s="140"/>
      <c r="AD31" s="140"/>
      <c r="AE31" s="140"/>
      <c r="AF31" s="140"/>
      <c r="AG31" s="140"/>
      <c r="AH31" s="140"/>
      <c r="AI31" s="140"/>
      <c r="AJ31" s="140"/>
      <c r="AK31" s="116" t="s">
        <v>50</v>
      </c>
    </row>
    <row r="32" spans="5:37" ht="60">
      <c r="E32" s="33" t="s">
        <v>338</v>
      </c>
      <c r="F32" s="79">
        <v>44719</v>
      </c>
      <c r="G32" s="33">
        <v>218631</v>
      </c>
      <c r="H32" s="33" t="s">
        <v>1287</v>
      </c>
      <c r="I32" s="191" t="s">
        <v>1288</v>
      </c>
      <c r="J32" s="33" t="s">
        <v>394</v>
      </c>
      <c r="K32" s="33"/>
      <c r="L32" s="33"/>
      <c r="M32" s="33"/>
      <c r="N32" s="33"/>
      <c r="O32" s="33"/>
      <c r="P32" s="87" t="s">
        <v>1289</v>
      </c>
      <c r="Q32" s="180" t="s">
        <v>1016</v>
      </c>
      <c r="R32" s="180"/>
      <c r="S32" s="180"/>
      <c r="T32" s="180"/>
      <c r="U32" s="180"/>
      <c r="V32" s="180"/>
      <c r="W32" s="180"/>
      <c r="X32" s="180"/>
      <c r="Y32" s="180"/>
      <c r="Z32" s="180"/>
      <c r="AA32" s="180"/>
      <c r="AB32" s="180"/>
      <c r="AC32" s="180"/>
      <c r="AD32" s="180"/>
      <c r="AE32" s="180"/>
      <c r="AF32" s="180"/>
      <c r="AG32" s="180"/>
      <c r="AH32" s="180"/>
      <c r="AI32" s="180"/>
      <c r="AJ32" s="180"/>
      <c r="AK32" s="88" t="s">
        <v>50</v>
      </c>
    </row>
    <row r="33" spans="5:37">
      <c r="E33" s="33" t="s">
        <v>337</v>
      </c>
      <c r="F33" s="79">
        <v>44719</v>
      </c>
      <c r="G33" s="33">
        <v>218856</v>
      </c>
      <c r="H33" s="33" t="s">
        <v>673</v>
      </c>
      <c r="I33" s="191" t="s">
        <v>1299</v>
      </c>
      <c r="J33" s="88" t="s">
        <v>394</v>
      </c>
      <c r="K33" s="116"/>
      <c r="L33" s="116"/>
      <c r="M33" s="116"/>
      <c r="N33" s="116"/>
      <c r="O33" s="88"/>
      <c r="P33" s="33" t="s">
        <v>50</v>
      </c>
      <c r="Q33" s="33"/>
      <c r="R33" s="33"/>
      <c r="S33" s="33"/>
      <c r="T33" s="33"/>
      <c r="U33" s="33"/>
      <c r="V33" s="33"/>
      <c r="W33" s="33"/>
      <c r="X33" s="33"/>
      <c r="Y33" s="33"/>
      <c r="Z33" s="33"/>
      <c r="AA33" s="33"/>
      <c r="AB33" s="33"/>
      <c r="AC33" s="33"/>
      <c r="AD33" s="33"/>
      <c r="AE33" s="33"/>
      <c r="AF33" s="33"/>
      <c r="AG33" s="33"/>
      <c r="AH33" s="33"/>
      <c r="AI33" s="33"/>
      <c r="AJ33" s="33"/>
      <c r="AK33" s="88" t="s">
        <v>50</v>
      </c>
    </row>
    <row r="34" spans="5:37" ht="30">
      <c r="E34" s="86" t="s">
        <v>337</v>
      </c>
      <c r="F34" s="85">
        <v>44719</v>
      </c>
      <c r="G34" s="86">
        <v>218887</v>
      </c>
      <c r="H34" s="86" t="s">
        <v>1300</v>
      </c>
      <c r="I34" s="241" t="s">
        <v>1301</v>
      </c>
      <c r="J34" s="111" t="s">
        <v>394</v>
      </c>
      <c r="K34" s="118"/>
      <c r="L34" s="118"/>
      <c r="M34" s="118"/>
      <c r="N34" s="118"/>
      <c r="O34" s="118"/>
      <c r="P34" s="180" t="s">
        <v>1302</v>
      </c>
      <c r="Q34" s="119" t="s">
        <v>1312</v>
      </c>
      <c r="R34" s="153"/>
      <c r="S34" s="153"/>
      <c r="T34" s="153"/>
      <c r="U34" s="153"/>
      <c r="V34" s="153"/>
      <c r="W34" s="153"/>
      <c r="X34" s="153"/>
      <c r="Y34" s="153"/>
      <c r="Z34" s="153"/>
      <c r="AA34" s="153"/>
      <c r="AB34" s="153"/>
      <c r="AC34" s="153"/>
      <c r="AD34" s="153"/>
      <c r="AE34" s="153"/>
      <c r="AF34" s="153"/>
      <c r="AG34" s="153"/>
      <c r="AH34" s="153"/>
      <c r="AI34" s="153"/>
      <c r="AJ34" s="153"/>
      <c r="AK34" s="253" t="s">
        <v>50</v>
      </c>
    </row>
    <row r="35" spans="5:37" ht="60">
      <c r="E35" s="33" t="s">
        <v>338</v>
      </c>
      <c r="F35" s="79">
        <v>44719</v>
      </c>
      <c r="G35" s="33">
        <v>218947</v>
      </c>
      <c r="H35" s="33" t="s">
        <v>1303</v>
      </c>
      <c r="I35" s="191" t="s">
        <v>1288</v>
      </c>
      <c r="J35" s="111" t="s">
        <v>394</v>
      </c>
      <c r="K35" s="31"/>
      <c r="L35" s="31"/>
      <c r="M35" s="31"/>
      <c r="N35" s="31"/>
      <c r="O35" s="33"/>
      <c r="P35" s="33"/>
      <c r="Q35" s="87" t="s">
        <v>1003</v>
      </c>
      <c r="R35" s="87" t="s">
        <v>50</v>
      </c>
      <c r="S35" s="87"/>
      <c r="T35" s="87"/>
      <c r="U35" s="87"/>
      <c r="V35" s="87"/>
      <c r="W35" s="87"/>
      <c r="X35" s="87"/>
      <c r="Y35" s="87"/>
      <c r="Z35" s="87"/>
      <c r="AA35" s="87"/>
      <c r="AB35" s="87"/>
      <c r="AC35" s="87"/>
      <c r="AD35" s="87"/>
      <c r="AE35" s="87"/>
      <c r="AF35" s="87"/>
      <c r="AG35" s="87"/>
      <c r="AH35" s="87"/>
      <c r="AI35" s="87"/>
      <c r="AJ35" s="87"/>
      <c r="AK35" s="88" t="s">
        <v>50</v>
      </c>
    </row>
    <row r="36" spans="5:37" ht="60">
      <c r="E36" s="33" t="s">
        <v>338</v>
      </c>
      <c r="F36" s="79">
        <v>44720</v>
      </c>
      <c r="G36" s="33">
        <v>219014</v>
      </c>
      <c r="H36" s="33" t="s">
        <v>823</v>
      </c>
      <c r="I36" s="191" t="s">
        <v>778</v>
      </c>
      <c r="J36" s="33" t="s">
        <v>394</v>
      </c>
      <c r="K36" s="33"/>
      <c r="L36" s="33"/>
      <c r="M36" s="33"/>
      <c r="N36" s="33"/>
      <c r="O36" s="86"/>
      <c r="P36" s="137" t="s">
        <v>1003</v>
      </c>
      <c r="Q36" s="140" t="s">
        <v>50</v>
      </c>
      <c r="R36" s="87"/>
      <c r="S36" s="87"/>
      <c r="T36" s="87"/>
      <c r="U36" s="87"/>
      <c r="V36" s="87"/>
      <c r="W36" s="87"/>
      <c r="X36" s="87"/>
      <c r="Y36" s="87"/>
      <c r="Z36" s="87"/>
      <c r="AA36" s="87"/>
      <c r="AB36" s="87"/>
      <c r="AC36" s="87"/>
      <c r="AD36" s="87"/>
      <c r="AE36" s="87"/>
      <c r="AF36" s="87"/>
      <c r="AG36" s="87"/>
      <c r="AH36" s="87"/>
      <c r="AI36" s="87"/>
      <c r="AJ36" s="87"/>
      <c r="AK36" s="33" t="s">
        <v>50</v>
      </c>
    </row>
    <row r="37" spans="5:37" ht="60">
      <c r="E37" s="33" t="s">
        <v>333</v>
      </c>
      <c r="F37" s="79">
        <v>44720</v>
      </c>
      <c r="G37" s="33">
        <v>218401</v>
      </c>
      <c r="H37" s="33" t="s">
        <v>1276</v>
      </c>
      <c r="I37" s="191" t="s">
        <v>359</v>
      </c>
      <c r="J37" s="118" t="s">
        <v>394</v>
      </c>
      <c r="K37" s="179"/>
      <c r="L37" s="179"/>
      <c r="M37" s="179"/>
      <c r="N37" s="179"/>
      <c r="O37" s="118"/>
      <c r="P37" s="180" t="s">
        <v>1003</v>
      </c>
      <c r="Q37" s="87"/>
      <c r="R37" s="87" t="s">
        <v>50</v>
      </c>
      <c r="S37" s="87" t="s">
        <v>50</v>
      </c>
      <c r="T37" s="87"/>
      <c r="U37" s="87"/>
      <c r="V37" s="87"/>
      <c r="W37" s="87"/>
      <c r="X37" s="87"/>
      <c r="Y37" s="87"/>
      <c r="Z37" s="87"/>
      <c r="AA37" s="87"/>
      <c r="AB37" s="87"/>
      <c r="AC37" s="87"/>
      <c r="AD37" s="87"/>
      <c r="AE37" s="87"/>
      <c r="AF37" s="87"/>
      <c r="AG37" s="87"/>
      <c r="AH37" s="87"/>
      <c r="AI37" s="87"/>
      <c r="AJ37" s="87"/>
      <c r="AK37" s="33" t="s">
        <v>50</v>
      </c>
    </row>
    <row r="38" spans="5:37" ht="60">
      <c r="E38" s="33" t="s">
        <v>342</v>
      </c>
      <c r="F38" s="79">
        <v>44720</v>
      </c>
      <c r="G38" s="33">
        <v>219129</v>
      </c>
      <c r="H38" s="33" t="s">
        <v>853</v>
      </c>
      <c r="I38" s="191" t="s">
        <v>1128</v>
      </c>
      <c r="J38" s="31"/>
      <c r="K38" s="31"/>
      <c r="L38" s="31"/>
      <c r="M38" s="31"/>
      <c r="N38" s="31"/>
      <c r="O38" s="31"/>
      <c r="P38" s="219"/>
      <c r="Q38" s="87" t="s">
        <v>1003</v>
      </c>
      <c r="R38" s="87"/>
      <c r="S38" s="87"/>
      <c r="T38" s="87" t="s">
        <v>394</v>
      </c>
      <c r="U38" s="87"/>
      <c r="V38" s="87"/>
      <c r="W38" s="87"/>
      <c r="X38" s="87"/>
      <c r="Y38" s="87" t="s">
        <v>1395</v>
      </c>
      <c r="Z38" s="87"/>
      <c r="AA38" s="87" t="s">
        <v>1412</v>
      </c>
      <c r="AB38" s="87" t="s">
        <v>394</v>
      </c>
      <c r="AC38" s="87" t="s">
        <v>50</v>
      </c>
      <c r="AD38" s="87"/>
      <c r="AE38" s="87"/>
      <c r="AF38" s="87"/>
      <c r="AG38" s="87"/>
      <c r="AH38" s="87"/>
      <c r="AI38" s="87"/>
      <c r="AJ38" s="87"/>
      <c r="AK38" s="33" t="s">
        <v>50</v>
      </c>
    </row>
    <row r="39" spans="5:37" ht="75">
      <c r="E39" s="33" t="s">
        <v>338</v>
      </c>
      <c r="F39" s="79">
        <v>44720</v>
      </c>
      <c r="G39" s="33">
        <v>219024</v>
      </c>
      <c r="H39" s="33" t="s">
        <v>1241</v>
      </c>
      <c r="I39" s="191" t="s">
        <v>778</v>
      </c>
      <c r="J39" s="33" t="s">
        <v>394</v>
      </c>
      <c r="K39" s="33"/>
      <c r="L39" s="33"/>
      <c r="M39" s="33"/>
      <c r="N39" s="33"/>
      <c r="O39" s="33"/>
      <c r="P39" s="207"/>
      <c r="Q39" s="87" t="s">
        <v>1327</v>
      </c>
      <c r="R39" s="87"/>
      <c r="S39" s="87"/>
      <c r="T39" s="87"/>
      <c r="U39" s="87"/>
      <c r="V39" s="87"/>
      <c r="W39" s="87"/>
      <c r="X39" s="87"/>
      <c r="Y39" s="87"/>
      <c r="Z39" s="87"/>
      <c r="AA39" s="87"/>
      <c r="AB39" s="87"/>
      <c r="AC39" s="87"/>
      <c r="AD39" s="87"/>
      <c r="AE39" s="87"/>
      <c r="AF39" s="87"/>
      <c r="AG39" s="87"/>
      <c r="AH39" s="87"/>
      <c r="AI39" s="87"/>
      <c r="AJ39" s="87"/>
      <c r="AK39" s="33" t="s">
        <v>50</v>
      </c>
    </row>
    <row r="40" spans="5:37" ht="60">
      <c r="E40" s="33" t="s">
        <v>338</v>
      </c>
      <c r="F40" s="79">
        <v>44720</v>
      </c>
      <c r="G40" s="33">
        <v>219057</v>
      </c>
      <c r="H40" s="33" t="s">
        <v>1306</v>
      </c>
      <c r="I40" s="191" t="s">
        <v>778</v>
      </c>
      <c r="J40" s="118" t="s">
        <v>394</v>
      </c>
      <c r="K40" s="118"/>
      <c r="L40" s="118"/>
      <c r="M40" s="118"/>
      <c r="N40" s="118"/>
      <c r="O40" s="118"/>
      <c r="P40" s="251"/>
      <c r="Q40" s="87" t="s">
        <v>1016</v>
      </c>
      <c r="R40" s="87"/>
      <c r="S40" s="87"/>
      <c r="T40" s="87"/>
      <c r="U40" s="87"/>
      <c r="V40" s="87"/>
      <c r="W40" s="87"/>
      <c r="X40" s="87"/>
      <c r="Y40" s="87"/>
      <c r="Z40" s="87"/>
      <c r="AA40" s="87"/>
      <c r="AB40" s="87"/>
      <c r="AC40" s="87"/>
      <c r="AD40" s="87"/>
      <c r="AE40" s="87"/>
      <c r="AF40" s="87"/>
      <c r="AG40" s="87"/>
      <c r="AH40" s="87"/>
      <c r="AI40" s="87"/>
      <c r="AJ40" s="87"/>
      <c r="AK40" s="33" t="s">
        <v>50</v>
      </c>
    </row>
    <row r="41" spans="5:37" ht="60">
      <c r="E41" s="33" t="s">
        <v>338</v>
      </c>
      <c r="F41" s="79">
        <v>44720</v>
      </c>
      <c r="G41" s="34" t="s">
        <v>1309</v>
      </c>
      <c r="H41" s="33" t="s">
        <v>1307</v>
      </c>
      <c r="I41" s="191" t="s">
        <v>1308</v>
      </c>
      <c r="J41" s="31"/>
      <c r="K41" s="31"/>
      <c r="L41" s="31"/>
      <c r="M41" s="31"/>
      <c r="N41" s="31"/>
      <c r="O41" s="179"/>
      <c r="P41" s="252"/>
      <c r="Q41" s="31"/>
      <c r="R41" s="31"/>
      <c r="S41" s="31"/>
      <c r="T41" s="31"/>
      <c r="U41" s="31"/>
      <c r="V41" s="31"/>
      <c r="W41" s="31"/>
      <c r="X41" s="31"/>
      <c r="Y41" s="119" t="s">
        <v>1003</v>
      </c>
      <c r="Z41" s="119"/>
      <c r="AA41" s="119"/>
      <c r="AB41" s="119"/>
      <c r="AC41" s="119"/>
      <c r="AD41" s="119"/>
      <c r="AE41" s="119"/>
      <c r="AF41" s="119"/>
      <c r="AG41" s="119" t="s">
        <v>50</v>
      </c>
      <c r="AH41" s="119"/>
      <c r="AI41" s="119"/>
      <c r="AJ41" s="119"/>
      <c r="AK41" s="33" t="s">
        <v>50</v>
      </c>
    </row>
    <row r="42" spans="5:37" ht="75">
      <c r="E42" s="33" t="s">
        <v>337</v>
      </c>
      <c r="F42" s="79">
        <v>44720</v>
      </c>
      <c r="G42" s="33">
        <v>219221</v>
      </c>
      <c r="H42" s="33" t="s">
        <v>1310</v>
      </c>
      <c r="I42" s="191" t="s">
        <v>1311</v>
      </c>
      <c r="J42" s="33" t="s">
        <v>394</v>
      </c>
      <c r="K42" s="33"/>
      <c r="L42" s="33"/>
      <c r="M42" s="33"/>
      <c r="N42" s="33"/>
      <c r="O42" s="33"/>
      <c r="P42" s="33"/>
      <c r="Q42" s="87" t="s">
        <v>1298</v>
      </c>
      <c r="R42" s="87"/>
      <c r="S42" s="87"/>
      <c r="T42" s="87"/>
      <c r="U42" s="87"/>
      <c r="V42" s="87"/>
      <c r="W42" s="87"/>
      <c r="X42" s="87"/>
      <c r="Y42" s="87"/>
      <c r="Z42" s="87"/>
      <c r="AA42" s="87"/>
      <c r="AB42" s="87"/>
      <c r="AC42" s="87"/>
      <c r="AD42" s="87"/>
      <c r="AE42" s="87"/>
      <c r="AF42" s="87"/>
      <c r="AG42" s="87"/>
      <c r="AH42" s="87"/>
      <c r="AI42" s="87"/>
      <c r="AJ42" s="87"/>
      <c r="AK42" s="33" t="s">
        <v>50</v>
      </c>
    </row>
    <row r="43" spans="5:37" ht="60">
      <c r="E43" s="33" t="s">
        <v>337</v>
      </c>
      <c r="F43" s="79">
        <v>44720</v>
      </c>
      <c r="G43" s="33">
        <v>219292</v>
      </c>
      <c r="H43" s="33" t="s">
        <v>197</v>
      </c>
      <c r="I43" s="191" t="s">
        <v>1335</v>
      </c>
      <c r="J43" s="33" t="s">
        <v>394</v>
      </c>
      <c r="K43" s="33"/>
      <c r="L43" s="33"/>
      <c r="M43" s="33"/>
      <c r="N43" s="33"/>
      <c r="O43" s="33"/>
      <c r="P43" s="33"/>
      <c r="Q43" s="87" t="s">
        <v>1003</v>
      </c>
      <c r="R43" s="87"/>
      <c r="S43" s="87"/>
      <c r="T43" s="87"/>
      <c r="U43" s="87"/>
      <c r="V43" s="87"/>
      <c r="W43" s="87"/>
      <c r="X43" s="87"/>
      <c r="Y43" s="87"/>
      <c r="Z43" s="87"/>
      <c r="AA43" s="87"/>
      <c r="AB43" s="87"/>
      <c r="AC43" s="87"/>
      <c r="AD43" s="87"/>
      <c r="AE43" s="87"/>
      <c r="AF43" s="87"/>
      <c r="AG43" s="87"/>
      <c r="AH43" s="87"/>
      <c r="AI43" s="87"/>
      <c r="AJ43" s="87"/>
      <c r="AK43" s="33" t="s">
        <v>50</v>
      </c>
    </row>
    <row r="44" spans="5:37" ht="30">
      <c r="E44" s="33" t="s">
        <v>338</v>
      </c>
      <c r="F44" s="79">
        <v>44720</v>
      </c>
      <c r="G44" s="33">
        <v>219272</v>
      </c>
      <c r="H44" s="33" t="s">
        <v>236</v>
      </c>
      <c r="I44" s="191" t="s">
        <v>1128</v>
      </c>
      <c r="J44" s="31"/>
      <c r="K44" s="33"/>
      <c r="L44" s="33"/>
      <c r="M44" s="33"/>
      <c r="N44" s="207"/>
      <c r="O44" s="33"/>
      <c r="P44" s="33"/>
      <c r="Q44" s="87" t="s">
        <v>1336</v>
      </c>
      <c r="R44" s="87"/>
      <c r="S44" s="87"/>
      <c r="T44" s="87" t="s">
        <v>50</v>
      </c>
      <c r="U44" s="87"/>
      <c r="V44" s="87"/>
      <c r="W44" s="87"/>
      <c r="X44" s="87"/>
      <c r="Y44" s="87"/>
      <c r="Z44" s="87"/>
      <c r="AA44" s="87"/>
      <c r="AB44" s="87"/>
      <c r="AC44" s="87"/>
      <c r="AD44" s="87"/>
      <c r="AE44" s="87"/>
      <c r="AF44" s="87"/>
      <c r="AG44" s="87"/>
      <c r="AH44" s="87"/>
      <c r="AI44" s="87"/>
      <c r="AJ44" s="87"/>
      <c r="AK44" s="33" t="s">
        <v>50</v>
      </c>
    </row>
    <row r="45" spans="5:37">
      <c r="E45" s="33" t="s">
        <v>338</v>
      </c>
      <c r="F45" s="79">
        <v>44722</v>
      </c>
      <c r="G45" s="33">
        <v>219726</v>
      </c>
      <c r="H45" s="33" t="s">
        <v>1345</v>
      </c>
      <c r="I45" s="191" t="s">
        <v>1128</v>
      </c>
      <c r="J45" s="33" t="s">
        <v>394</v>
      </c>
      <c r="O45" s="31"/>
      <c r="P45" s="31"/>
      <c r="Q45" s="31"/>
      <c r="R45" s="31"/>
      <c r="S45" s="33" t="s">
        <v>725</v>
      </c>
      <c r="T45" s="33"/>
      <c r="U45" s="33"/>
      <c r="V45" s="33"/>
      <c r="W45" s="33"/>
      <c r="X45" s="33"/>
      <c r="Y45" s="33"/>
      <c r="Z45" s="33"/>
      <c r="AA45" s="33"/>
      <c r="AB45" s="33"/>
      <c r="AC45" s="33"/>
      <c r="AD45" s="33"/>
      <c r="AE45" s="33"/>
      <c r="AF45" s="33"/>
      <c r="AG45" s="33"/>
      <c r="AH45" s="33"/>
      <c r="AI45" s="33"/>
      <c r="AJ45" s="33"/>
      <c r="AK45" s="33" t="s">
        <v>50</v>
      </c>
    </row>
    <row r="46" spans="5:37" ht="75">
      <c r="E46" s="33" t="s">
        <v>338</v>
      </c>
      <c r="F46" s="79">
        <v>44722</v>
      </c>
      <c r="G46" s="33">
        <v>219665</v>
      </c>
      <c r="H46" s="33" t="s">
        <v>391</v>
      </c>
      <c r="I46" s="191" t="s">
        <v>1346</v>
      </c>
      <c r="J46" s="111" t="s">
        <v>394</v>
      </c>
      <c r="K46" s="33"/>
      <c r="L46" s="33"/>
      <c r="M46" s="33"/>
      <c r="N46" s="33"/>
      <c r="O46" s="33"/>
      <c r="P46" s="33"/>
      <c r="Q46" s="33"/>
      <c r="R46" s="33"/>
      <c r="S46" s="87" t="s">
        <v>1348</v>
      </c>
      <c r="T46" s="87"/>
      <c r="U46" s="87"/>
      <c r="V46" s="87"/>
      <c r="W46" s="87"/>
      <c r="X46" s="87"/>
      <c r="Y46" s="87"/>
      <c r="Z46" s="87"/>
      <c r="AA46" s="87"/>
      <c r="AB46" s="87"/>
      <c r="AC46" s="87"/>
      <c r="AD46" s="87"/>
      <c r="AE46" s="87"/>
      <c r="AF46" s="87"/>
      <c r="AG46" s="87"/>
      <c r="AH46" s="87"/>
      <c r="AI46" s="87"/>
      <c r="AJ46" s="87"/>
      <c r="AK46" s="88" t="s">
        <v>50</v>
      </c>
    </row>
    <row r="47" spans="5:37">
      <c r="E47" s="33" t="s">
        <v>342</v>
      </c>
      <c r="F47" s="79">
        <v>44722</v>
      </c>
      <c r="G47" s="33">
        <v>219396</v>
      </c>
      <c r="H47" s="33" t="s">
        <v>882</v>
      </c>
      <c r="I47" s="191" t="s">
        <v>1128</v>
      </c>
      <c r="J47" s="154" t="s">
        <v>394</v>
      </c>
      <c r="K47" s="206"/>
      <c r="O47" s="31"/>
      <c r="P47" s="31"/>
      <c r="Q47" s="31"/>
      <c r="R47" s="31"/>
      <c r="S47" s="31" t="s">
        <v>1350</v>
      </c>
      <c r="T47" s="31"/>
      <c r="U47" s="33" t="s">
        <v>1365</v>
      </c>
      <c r="V47" s="33"/>
      <c r="W47" s="33" t="s">
        <v>50</v>
      </c>
      <c r="X47" s="33"/>
      <c r="Y47" s="33"/>
      <c r="Z47" s="33"/>
      <c r="AA47" s="33"/>
      <c r="AB47" s="33"/>
      <c r="AC47" s="33"/>
      <c r="AD47" s="33"/>
      <c r="AE47" s="33"/>
      <c r="AF47" s="33"/>
      <c r="AG47" s="33"/>
      <c r="AH47" s="33"/>
      <c r="AI47" s="33"/>
      <c r="AJ47" s="33"/>
      <c r="AK47" s="33" t="s">
        <v>50</v>
      </c>
    </row>
    <row r="48" spans="5:37" ht="45">
      <c r="E48" s="33" t="s">
        <v>337</v>
      </c>
      <c r="F48" s="79">
        <v>44722</v>
      </c>
      <c r="G48" s="33">
        <v>219627</v>
      </c>
      <c r="H48" s="33" t="s">
        <v>683</v>
      </c>
      <c r="I48" s="191" t="s">
        <v>1240</v>
      </c>
      <c r="J48" s="207"/>
      <c r="K48" s="31"/>
      <c r="O48" s="31"/>
      <c r="P48" s="31"/>
      <c r="Q48" s="31"/>
      <c r="R48" s="31"/>
      <c r="S48" s="240" t="s">
        <v>1353</v>
      </c>
      <c r="T48" s="240"/>
      <c r="U48" s="240"/>
      <c r="V48" s="240"/>
      <c r="W48" s="240"/>
      <c r="X48" s="240"/>
      <c r="Y48" s="34"/>
      <c r="Z48" s="34"/>
      <c r="AA48" s="34"/>
      <c r="AB48" s="34"/>
      <c r="AC48" s="34"/>
      <c r="AD48" s="34"/>
      <c r="AE48" s="34"/>
      <c r="AF48" s="34"/>
      <c r="AG48" s="34"/>
      <c r="AH48" s="34"/>
      <c r="AI48" s="34"/>
      <c r="AJ48" s="34"/>
      <c r="AK48" s="33" t="s">
        <v>50</v>
      </c>
    </row>
    <row r="49" spans="5:37" ht="75">
      <c r="E49" s="33" t="s">
        <v>337</v>
      </c>
      <c r="F49" s="79">
        <v>44722</v>
      </c>
      <c r="G49" s="33">
        <v>219602</v>
      </c>
      <c r="H49" s="33" t="s">
        <v>346</v>
      </c>
      <c r="I49" s="191" t="s">
        <v>1282</v>
      </c>
      <c r="J49" s="207" t="s">
        <v>394</v>
      </c>
      <c r="K49" s="31"/>
      <c r="O49" s="33"/>
      <c r="P49" s="33"/>
      <c r="Q49" s="33"/>
      <c r="R49" s="33"/>
      <c r="S49" s="87" t="s">
        <v>1348</v>
      </c>
      <c r="T49" s="87"/>
      <c r="U49" s="87"/>
      <c r="V49" s="87"/>
      <c r="W49" s="87"/>
      <c r="X49" s="87"/>
      <c r="Y49" s="87"/>
      <c r="Z49" s="87"/>
      <c r="AA49" s="87"/>
      <c r="AB49" s="87"/>
      <c r="AC49" s="87"/>
      <c r="AD49" s="87"/>
      <c r="AE49" s="87"/>
      <c r="AF49" s="87"/>
      <c r="AG49" s="87"/>
      <c r="AH49" s="87"/>
      <c r="AI49" s="87"/>
      <c r="AJ49" s="87"/>
      <c r="AK49" s="33" t="s">
        <v>50</v>
      </c>
    </row>
    <row r="50" spans="5:37" ht="60">
      <c r="E50" s="33" t="s">
        <v>337</v>
      </c>
      <c r="F50" s="79">
        <v>44722</v>
      </c>
      <c r="G50" s="33">
        <v>219624</v>
      </c>
      <c r="H50" s="33" t="s">
        <v>486</v>
      </c>
      <c r="I50" s="33" t="s">
        <v>1282</v>
      </c>
      <c r="J50" s="207" t="s">
        <v>394</v>
      </c>
      <c r="K50" s="33"/>
      <c r="L50" s="33"/>
      <c r="M50" s="33"/>
      <c r="N50" s="33"/>
      <c r="O50" s="33"/>
      <c r="P50" s="33"/>
      <c r="Q50" s="33"/>
      <c r="R50" s="33"/>
      <c r="S50" s="87" t="s">
        <v>1349</v>
      </c>
      <c r="T50" s="87" t="s">
        <v>1356</v>
      </c>
      <c r="U50" s="87"/>
      <c r="V50" s="87"/>
      <c r="W50" s="87"/>
      <c r="X50" s="87"/>
      <c r="Y50" s="87"/>
      <c r="Z50" s="87"/>
      <c r="AA50" s="87"/>
      <c r="AB50" s="87"/>
      <c r="AC50" s="87"/>
      <c r="AD50" s="87"/>
      <c r="AE50" s="87"/>
      <c r="AF50" s="87"/>
      <c r="AG50" s="87"/>
      <c r="AH50" s="87"/>
      <c r="AI50" s="87"/>
      <c r="AJ50" s="87"/>
      <c r="AK50" s="33" t="s">
        <v>50</v>
      </c>
    </row>
    <row r="51" spans="5:37">
      <c r="E51" s="33" t="s">
        <v>338</v>
      </c>
      <c r="F51" s="79">
        <v>44722</v>
      </c>
      <c r="G51" s="33">
        <v>219727</v>
      </c>
      <c r="H51" s="33" t="s">
        <v>805</v>
      </c>
      <c r="I51" s="191" t="s">
        <v>1240</v>
      </c>
      <c r="J51" s="207" t="s">
        <v>394</v>
      </c>
      <c r="K51" s="31"/>
      <c r="L51" s="31"/>
      <c r="M51" s="31"/>
      <c r="N51" s="31"/>
      <c r="O51" s="31"/>
      <c r="P51" s="31"/>
      <c r="Q51" s="31"/>
      <c r="R51" s="31"/>
      <c r="S51" s="31" t="s">
        <v>725</v>
      </c>
      <c r="T51" s="31"/>
      <c r="U51" s="31"/>
      <c r="V51" s="31"/>
      <c r="W51" s="31"/>
      <c r="X51" s="31"/>
      <c r="Y51" s="33"/>
      <c r="Z51" s="33"/>
      <c r="AA51" s="33"/>
      <c r="AB51" s="33"/>
      <c r="AC51" s="33"/>
      <c r="AD51" s="33"/>
      <c r="AE51" s="33"/>
      <c r="AF51" s="33"/>
      <c r="AG51" s="33"/>
      <c r="AH51" s="33"/>
      <c r="AI51" s="33"/>
      <c r="AJ51" s="33"/>
      <c r="AK51" s="33" t="s">
        <v>50</v>
      </c>
    </row>
    <row r="52" spans="5:37" ht="60">
      <c r="E52" s="33" t="s">
        <v>337</v>
      </c>
      <c r="F52" s="79">
        <v>44722</v>
      </c>
      <c r="G52" s="33">
        <v>219902</v>
      </c>
      <c r="H52" s="33" t="s">
        <v>47</v>
      </c>
      <c r="I52" s="191" t="s">
        <v>1347</v>
      </c>
      <c r="J52" s="207" t="s">
        <v>394</v>
      </c>
      <c r="K52" s="33"/>
      <c r="L52" s="33"/>
      <c r="M52" s="33"/>
      <c r="N52" s="33"/>
      <c r="O52" s="33"/>
      <c r="P52" s="33"/>
      <c r="Q52" s="33"/>
      <c r="R52" s="33"/>
      <c r="S52" s="87" t="s">
        <v>1349</v>
      </c>
      <c r="T52" s="87" t="s">
        <v>1354</v>
      </c>
      <c r="U52" s="87"/>
      <c r="V52" s="87"/>
      <c r="W52" s="87"/>
      <c r="X52" s="87"/>
      <c r="Y52" s="87"/>
      <c r="Z52" s="87"/>
      <c r="AA52" s="87"/>
      <c r="AB52" s="87"/>
      <c r="AC52" s="87"/>
      <c r="AD52" s="87"/>
      <c r="AE52" s="87"/>
      <c r="AF52" s="87"/>
      <c r="AG52" s="87"/>
      <c r="AH52" s="87"/>
      <c r="AI52" s="87"/>
      <c r="AJ52" s="87"/>
      <c r="AK52" s="33" t="s">
        <v>50</v>
      </c>
    </row>
    <row r="53" spans="5:37" ht="45">
      <c r="E53" s="33" t="s">
        <v>338</v>
      </c>
      <c r="F53" s="79">
        <v>44723</v>
      </c>
      <c r="G53" s="33">
        <v>220136</v>
      </c>
      <c r="H53" s="33" t="s">
        <v>1352</v>
      </c>
      <c r="I53" s="191" t="s">
        <v>1240</v>
      </c>
      <c r="J53" s="33" t="s">
        <v>394</v>
      </c>
      <c r="K53" s="255"/>
      <c r="L53" s="31"/>
      <c r="M53" s="31"/>
      <c r="N53" s="31"/>
      <c r="O53" s="31"/>
      <c r="P53" s="33"/>
      <c r="Q53" s="33"/>
      <c r="R53" s="33"/>
      <c r="S53" s="33"/>
      <c r="T53" s="33" t="s">
        <v>1350</v>
      </c>
      <c r="U53" s="87" t="s">
        <v>1357</v>
      </c>
      <c r="V53" s="87"/>
      <c r="W53" s="87"/>
      <c r="X53" s="87"/>
      <c r="Y53" s="87"/>
      <c r="Z53" s="87"/>
      <c r="AA53" s="87"/>
      <c r="AB53" s="87"/>
      <c r="AC53" s="87"/>
      <c r="AD53" s="87"/>
      <c r="AE53" s="87"/>
      <c r="AF53" s="87"/>
      <c r="AG53" s="87"/>
      <c r="AH53" s="87"/>
      <c r="AI53" s="87"/>
      <c r="AJ53" s="87"/>
      <c r="AK53" s="33" t="s">
        <v>50</v>
      </c>
    </row>
    <row r="54" spans="5:37">
      <c r="E54" s="33" t="s">
        <v>337</v>
      </c>
      <c r="F54" s="79">
        <v>44723</v>
      </c>
      <c r="G54" s="33">
        <v>220296</v>
      </c>
      <c r="H54" s="33" t="s">
        <v>1355</v>
      </c>
      <c r="I54" s="33" t="s">
        <v>1128</v>
      </c>
      <c r="J54" s="33" t="s">
        <v>394</v>
      </c>
      <c r="K54" s="67"/>
      <c r="L54" s="31"/>
      <c r="M54" s="31"/>
      <c r="N54" s="31"/>
      <c r="O54" s="31"/>
      <c r="P54" s="33"/>
      <c r="Q54" s="33"/>
      <c r="R54" s="33"/>
      <c r="S54" s="33"/>
      <c r="T54" s="33"/>
      <c r="U54" s="33"/>
      <c r="V54" s="33" t="s">
        <v>50</v>
      </c>
      <c r="W54" s="33"/>
      <c r="X54" s="33"/>
      <c r="Y54" s="33"/>
      <c r="Z54" s="33"/>
      <c r="AA54" s="33"/>
      <c r="AB54" s="33"/>
      <c r="AC54" s="33"/>
      <c r="AD54" s="33"/>
      <c r="AE54" s="33"/>
      <c r="AF54" s="33"/>
      <c r="AG54" s="33"/>
      <c r="AH54" s="33"/>
      <c r="AI54" s="33"/>
      <c r="AJ54" s="33"/>
      <c r="AK54" s="33" t="s">
        <v>50</v>
      </c>
    </row>
    <row r="55" spans="5:37">
      <c r="E55" s="33" t="s">
        <v>338</v>
      </c>
      <c r="F55" s="79">
        <v>44725</v>
      </c>
      <c r="G55" s="33">
        <v>220553</v>
      </c>
      <c r="H55" s="33" t="s">
        <v>1352</v>
      </c>
      <c r="I55" s="33" t="s">
        <v>1282</v>
      </c>
      <c r="J55" s="33" t="s">
        <v>394</v>
      </c>
      <c r="P55" s="33"/>
      <c r="Q55" s="33"/>
      <c r="R55" s="33"/>
      <c r="S55" s="33"/>
      <c r="T55" s="33"/>
      <c r="U55" s="33" t="s">
        <v>1358</v>
      </c>
      <c r="V55" s="33"/>
      <c r="W55" s="33"/>
      <c r="X55" s="33"/>
      <c r="Y55" s="33"/>
      <c r="Z55" s="33"/>
      <c r="AA55" s="33"/>
      <c r="AB55" s="33"/>
      <c r="AC55" s="33"/>
      <c r="AD55" s="33"/>
      <c r="AE55" s="33"/>
      <c r="AF55" s="33"/>
      <c r="AG55" s="33"/>
      <c r="AH55" s="33"/>
      <c r="AI55" s="33"/>
      <c r="AJ55" s="33"/>
      <c r="AK55" s="33" t="s">
        <v>50</v>
      </c>
    </row>
    <row r="56" spans="5:37">
      <c r="E56" s="33" t="s">
        <v>833</v>
      </c>
      <c r="F56" s="79">
        <v>44725</v>
      </c>
      <c r="G56" s="33">
        <v>220676</v>
      </c>
      <c r="H56" s="33" t="s">
        <v>1359</v>
      </c>
      <c r="I56" s="33" t="s">
        <v>1360</v>
      </c>
      <c r="J56" s="33" t="s">
        <v>394</v>
      </c>
      <c r="P56" s="31"/>
      <c r="Q56" s="31"/>
      <c r="R56" s="31"/>
      <c r="S56" s="31"/>
      <c r="T56" s="31"/>
      <c r="U56" s="33" t="s">
        <v>1361</v>
      </c>
      <c r="V56" s="33"/>
      <c r="W56" s="33"/>
      <c r="X56" s="33"/>
      <c r="Y56" s="33" t="s">
        <v>1394</v>
      </c>
      <c r="Z56" s="33" t="s">
        <v>50</v>
      </c>
      <c r="AA56" s="33"/>
      <c r="AB56" s="33"/>
      <c r="AC56" s="33"/>
      <c r="AD56" s="33"/>
      <c r="AE56" s="33"/>
      <c r="AF56" s="33"/>
      <c r="AG56" s="33"/>
      <c r="AH56" s="33"/>
      <c r="AI56" s="33"/>
      <c r="AJ56" s="33"/>
      <c r="AK56" s="33" t="s">
        <v>50</v>
      </c>
    </row>
    <row r="57" spans="5:37" ht="75">
      <c r="E57" s="33" t="s">
        <v>833</v>
      </c>
      <c r="F57" s="79">
        <v>44725</v>
      </c>
      <c r="G57" s="33">
        <v>220304</v>
      </c>
      <c r="H57" s="33" t="s">
        <v>1362</v>
      </c>
      <c r="I57" s="33" t="s">
        <v>1363</v>
      </c>
      <c r="J57" s="33" t="s">
        <v>394</v>
      </c>
      <c r="P57" s="31"/>
      <c r="Q57" s="31"/>
      <c r="R57" s="31"/>
      <c r="S57" s="31"/>
      <c r="T57" s="31"/>
      <c r="U57" s="87" t="s">
        <v>1366</v>
      </c>
      <c r="V57" s="87"/>
      <c r="W57" s="87"/>
      <c r="X57" s="87" t="s">
        <v>1379</v>
      </c>
      <c r="Y57" s="87"/>
      <c r="Z57" s="87"/>
      <c r="AA57" s="87"/>
      <c r="AB57" s="87"/>
      <c r="AC57" s="87"/>
      <c r="AD57" s="87"/>
      <c r="AE57" s="87"/>
      <c r="AF57" s="87"/>
      <c r="AG57" s="87"/>
      <c r="AH57" s="87"/>
      <c r="AI57" s="87"/>
      <c r="AJ57" s="87"/>
      <c r="AK57" s="33" t="s">
        <v>50</v>
      </c>
    </row>
    <row r="58" spans="5:37">
      <c r="E58" s="33" t="s">
        <v>337</v>
      </c>
      <c r="F58" s="79">
        <v>44725</v>
      </c>
      <c r="G58" s="33">
        <v>221098</v>
      </c>
      <c r="H58" s="33" t="s">
        <v>1364</v>
      </c>
      <c r="I58" s="33" t="s">
        <v>1205</v>
      </c>
      <c r="J58" s="33"/>
      <c r="P58" s="31"/>
      <c r="Q58" s="31"/>
      <c r="R58" s="31"/>
      <c r="S58" s="31"/>
      <c r="T58" s="31"/>
      <c r="U58" s="33"/>
      <c r="V58" s="33" t="s">
        <v>394</v>
      </c>
      <c r="W58" s="33"/>
      <c r="X58" s="33" t="s">
        <v>1379</v>
      </c>
      <c r="Y58" s="33"/>
      <c r="Z58" s="33"/>
      <c r="AA58" s="33"/>
      <c r="AB58" s="33"/>
      <c r="AC58" s="33"/>
      <c r="AD58" s="33"/>
      <c r="AE58" s="33"/>
      <c r="AF58" s="33"/>
      <c r="AG58" s="33"/>
      <c r="AH58" s="33"/>
      <c r="AI58" s="33"/>
      <c r="AJ58" s="33"/>
      <c r="AK58" s="33" t="s">
        <v>50</v>
      </c>
    </row>
    <row r="59" spans="5:37">
      <c r="E59" s="33" t="s">
        <v>342</v>
      </c>
      <c r="F59" s="79">
        <v>44725</v>
      </c>
      <c r="G59" s="33">
        <v>220574</v>
      </c>
      <c r="H59" s="33" t="s">
        <v>638</v>
      </c>
      <c r="I59" s="33" t="s">
        <v>1240</v>
      </c>
      <c r="J59" s="33" t="s">
        <v>394</v>
      </c>
      <c r="P59" s="31"/>
      <c r="Q59" s="31"/>
      <c r="R59" s="31"/>
      <c r="S59" s="31"/>
      <c r="T59" s="31"/>
      <c r="U59" s="33" t="s">
        <v>1365</v>
      </c>
      <c r="V59" s="33"/>
      <c r="W59" s="33"/>
      <c r="X59" s="33" t="s">
        <v>1379</v>
      </c>
      <c r="Y59" s="33"/>
      <c r="Z59" s="33"/>
      <c r="AA59" s="33"/>
      <c r="AB59" s="33"/>
      <c r="AC59" s="33"/>
      <c r="AD59" s="33"/>
      <c r="AE59" s="33"/>
      <c r="AF59" s="33"/>
      <c r="AG59" s="33"/>
      <c r="AH59" s="33"/>
      <c r="AI59" s="33"/>
      <c r="AJ59" s="33"/>
      <c r="AK59" s="33" t="s">
        <v>50</v>
      </c>
    </row>
    <row r="60" spans="5:37">
      <c r="E60" s="33" t="s">
        <v>338</v>
      </c>
      <c r="F60" s="79">
        <v>44726</v>
      </c>
      <c r="G60" s="33">
        <v>220512</v>
      </c>
      <c r="H60" s="33" t="s">
        <v>798</v>
      </c>
      <c r="I60" s="33" t="s">
        <v>1205</v>
      </c>
      <c r="J60" s="33" t="s">
        <v>394</v>
      </c>
      <c r="P60" s="31"/>
      <c r="Q60" s="31"/>
      <c r="R60" s="31"/>
      <c r="S60" s="31"/>
      <c r="T60" s="31"/>
      <c r="U60" s="111" t="s">
        <v>1365</v>
      </c>
      <c r="V60" s="111" t="s">
        <v>1376</v>
      </c>
      <c r="W60" s="111"/>
      <c r="X60" s="111"/>
      <c r="Y60" s="111"/>
      <c r="Z60" s="111"/>
      <c r="AA60" s="111"/>
      <c r="AB60" s="111"/>
      <c r="AC60" s="111"/>
      <c r="AD60" s="111"/>
      <c r="AE60" s="111"/>
      <c r="AF60" s="111"/>
      <c r="AG60" s="111"/>
      <c r="AH60" s="111"/>
      <c r="AI60" s="111"/>
      <c r="AJ60" s="111"/>
      <c r="AK60" s="33" t="s">
        <v>1375</v>
      </c>
    </row>
    <row r="61" spans="5:37" ht="75">
      <c r="E61" s="33" t="s">
        <v>338</v>
      </c>
      <c r="F61" s="79">
        <v>44726</v>
      </c>
      <c r="G61" s="33">
        <v>221220</v>
      </c>
      <c r="H61" s="33" t="s">
        <v>1161</v>
      </c>
      <c r="I61" s="33" t="s">
        <v>1128</v>
      </c>
      <c r="J61" s="33" t="s">
        <v>394</v>
      </c>
      <c r="P61" s="31"/>
      <c r="Q61" s="31"/>
      <c r="R61" s="31"/>
      <c r="S61" s="31"/>
      <c r="T61" s="31"/>
      <c r="U61" s="87" t="s">
        <v>1366</v>
      </c>
      <c r="V61" s="87" t="s">
        <v>686</v>
      </c>
      <c r="W61" s="87"/>
      <c r="X61" s="87" t="s">
        <v>1379</v>
      </c>
      <c r="Y61" s="87"/>
      <c r="Z61" s="87"/>
      <c r="AA61" s="87"/>
      <c r="AB61" s="87"/>
      <c r="AC61" s="87"/>
      <c r="AD61" s="87"/>
      <c r="AE61" s="87"/>
      <c r="AF61" s="87"/>
      <c r="AG61" s="87"/>
      <c r="AH61" s="87"/>
      <c r="AI61" s="87"/>
      <c r="AJ61" s="87"/>
      <c r="AK61" s="33" t="s">
        <v>50</v>
      </c>
    </row>
    <row r="62" spans="5:37" ht="75">
      <c r="E62" s="33" t="s">
        <v>338</v>
      </c>
      <c r="F62" s="79">
        <v>44726</v>
      </c>
      <c r="G62" s="33">
        <v>221190</v>
      </c>
      <c r="H62" s="33" t="s">
        <v>1367</v>
      </c>
      <c r="I62" s="33" t="s">
        <v>1195</v>
      </c>
      <c r="J62" s="33" t="s">
        <v>394</v>
      </c>
      <c r="P62" s="31"/>
      <c r="Q62" s="31"/>
      <c r="R62" s="31"/>
      <c r="S62" s="31"/>
      <c r="T62" s="31"/>
      <c r="U62" s="111" t="s">
        <v>1368</v>
      </c>
      <c r="V62" s="87" t="s">
        <v>1366</v>
      </c>
      <c r="W62" s="87" t="s">
        <v>1377</v>
      </c>
      <c r="X62" s="87"/>
      <c r="Y62" s="87"/>
      <c r="Z62" s="87"/>
      <c r="AA62" s="87"/>
      <c r="AB62" s="87"/>
      <c r="AC62" s="87"/>
      <c r="AD62" s="87"/>
      <c r="AE62" s="87"/>
      <c r="AF62" s="87"/>
      <c r="AG62" s="87"/>
      <c r="AH62" s="87"/>
      <c r="AI62" s="87"/>
      <c r="AJ62" s="87"/>
      <c r="AK62" s="33" t="s">
        <v>50</v>
      </c>
    </row>
    <row r="63" spans="5:37" ht="75">
      <c r="E63" s="33" t="s">
        <v>338</v>
      </c>
      <c r="F63" s="79">
        <v>44726</v>
      </c>
      <c r="G63" s="33">
        <v>221201</v>
      </c>
      <c r="H63" s="33" t="s">
        <v>1241</v>
      </c>
      <c r="I63" s="33" t="s">
        <v>778</v>
      </c>
      <c r="J63" s="33" t="s">
        <v>394</v>
      </c>
      <c r="P63" s="31"/>
      <c r="Q63" s="31"/>
      <c r="R63" s="31"/>
      <c r="S63" s="31"/>
      <c r="T63" s="31"/>
      <c r="U63" s="87" t="s">
        <v>1366</v>
      </c>
      <c r="V63" s="87"/>
      <c r="W63" s="87" t="s">
        <v>50</v>
      </c>
      <c r="X63" s="87"/>
      <c r="Y63" s="87"/>
      <c r="Z63" s="87"/>
      <c r="AA63" s="87"/>
      <c r="AB63" s="87"/>
      <c r="AC63" s="87"/>
      <c r="AD63" s="87"/>
      <c r="AE63" s="87"/>
      <c r="AF63" s="87"/>
      <c r="AG63" s="87"/>
      <c r="AH63" s="87"/>
      <c r="AI63" s="87"/>
      <c r="AJ63" s="87"/>
      <c r="AK63" s="33" t="s">
        <v>50</v>
      </c>
    </row>
    <row r="64" spans="5:37">
      <c r="E64" s="33" t="s">
        <v>833</v>
      </c>
      <c r="F64" s="79">
        <v>44726</v>
      </c>
      <c r="G64" s="33">
        <v>221038</v>
      </c>
      <c r="H64" s="33" t="s">
        <v>574</v>
      </c>
      <c r="I64" s="33" t="s">
        <v>1369</v>
      </c>
      <c r="J64" s="33"/>
      <c r="P64" s="31"/>
      <c r="Q64" s="31"/>
      <c r="R64" s="31"/>
      <c r="S64" s="31"/>
      <c r="T64" s="31"/>
      <c r="U64" s="33"/>
      <c r="V64" s="33"/>
      <c r="W64" s="33"/>
      <c r="X64" s="33"/>
      <c r="Y64" s="33" t="s">
        <v>50</v>
      </c>
      <c r="Z64" s="33"/>
      <c r="AA64" s="33"/>
      <c r="AB64" s="33"/>
      <c r="AC64" s="33"/>
      <c r="AD64" s="33"/>
      <c r="AE64" s="33"/>
      <c r="AF64" s="33"/>
      <c r="AG64" s="33"/>
      <c r="AH64" s="33"/>
      <c r="AI64" s="33"/>
      <c r="AJ64" s="33"/>
      <c r="AK64" s="33" t="s">
        <v>50</v>
      </c>
    </row>
    <row r="65" spans="5:37">
      <c r="E65" s="33" t="s">
        <v>833</v>
      </c>
      <c r="F65" s="79">
        <v>44726</v>
      </c>
      <c r="G65" s="33">
        <v>221103</v>
      </c>
      <c r="H65" s="33" t="s">
        <v>1370</v>
      </c>
      <c r="I65" s="33" t="s">
        <v>1369</v>
      </c>
      <c r="J65" s="33"/>
      <c r="P65" s="31"/>
      <c r="Q65" s="31"/>
      <c r="R65" s="31"/>
      <c r="S65" s="31"/>
      <c r="T65" s="31"/>
      <c r="U65" s="31"/>
      <c r="V65" s="31"/>
      <c r="W65" s="31"/>
      <c r="X65" s="31"/>
      <c r="Y65" s="31"/>
      <c r="Z65" s="31"/>
      <c r="AA65" s="31"/>
      <c r="AB65" s="31"/>
      <c r="AC65" s="31"/>
      <c r="AD65" s="33"/>
      <c r="AE65" s="33"/>
      <c r="AF65" s="33"/>
      <c r="AG65" s="33"/>
      <c r="AH65" s="33" t="s">
        <v>50</v>
      </c>
      <c r="AI65" s="33"/>
      <c r="AJ65" s="33"/>
      <c r="AK65" s="33" t="s">
        <v>50</v>
      </c>
    </row>
    <row r="66" spans="5:37">
      <c r="E66" s="111" t="s">
        <v>833</v>
      </c>
      <c r="F66" s="157">
        <v>44726</v>
      </c>
      <c r="G66" s="111">
        <v>221105</v>
      </c>
      <c r="H66" s="111" t="s">
        <v>1370</v>
      </c>
      <c r="I66" s="111" t="s">
        <v>1369</v>
      </c>
      <c r="J66" s="33"/>
      <c r="P66" s="31"/>
      <c r="Q66" s="31"/>
      <c r="R66" s="31"/>
      <c r="S66" s="31"/>
      <c r="T66" s="31"/>
      <c r="U66" s="33"/>
      <c r="V66" s="33"/>
      <c r="W66" s="111"/>
      <c r="X66" s="111"/>
      <c r="Y66" s="111" t="s">
        <v>50</v>
      </c>
      <c r="Z66" s="111"/>
      <c r="AA66" s="111"/>
      <c r="AB66" s="111"/>
      <c r="AC66" s="111"/>
      <c r="AD66" s="111"/>
      <c r="AE66" s="111"/>
      <c r="AF66" s="111"/>
      <c r="AG66" s="111"/>
      <c r="AH66" s="111"/>
      <c r="AI66" s="111"/>
      <c r="AJ66" s="111"/>
      <c r="AK66" s="111" t="s">
        <v>50</v>
      </c>
    </row>
    <row r="67" spans="5:37" ht="30">
      <c r="E67" s="111" t="s">
        <v>833</v>
      </c>
      <c r="F67" s="157">
        <v>44726</v>
      </c>
      <c r="G67" s="111">
        <v>221314</v>
      </c>
      <c r="H67" s="111" t="s">
        <v>1371</v>
      </c>
      <c r="I67" s="111" t="s">
        <v>1369</v>
      </c>
      <c r="J67" s="33"/>
      <c r="P67" s="31"/>
      <c r="Q67" s="31"/>
      <c r="R67" s="31"/>
      <c r="S67" s="31"/>
      <c r="T67" s="31"/>
      <c r="U67" s="31"/>
      <c r="V67" s="179"/>
      <c r="W67" s="111"/>
      <c r="X67" s="111"/>
      <c r="Y67" s="111"/>
      <c r="Z67" s="111"/>
      <c r="AA67" s="87" t="s">
        <v>1413</v>
      </c>
      <c r="AB67" s="140"/>
      <c r="AC67" s="140"/>
      <c r="AD67" s="140"/>
      <c r="AE67" s="140"/>
      <c r="AF67" s="140"/>
      <c r="AG67" s="140"/>
      <c r="AH67" s="140"/>
      <c r="AI67" s="140"/>
      <c r="AJ67" s="140"/>
      <c r="AK67" s="111" t="s">
        <v>50</v>
      </c>
    </row>
    <row r="68" spans="5:37" ht="75">
      <c r="E68" s="33" t="s">
        <v>833</v>
      </c>
      <c r="F68" s="79">
        <v>44726</v>
      </c>
      <c r="G68" s="33">
        <v>221442</v>
      </c>
      <c r="H68" s="33" t="s">
        <v>1372</v>
      </c>
      <c r="I68" s="33" t="s">
        <v>1373</v>
      </c>
      <c r="J68" s="33" t="s">
        <v>394</v>
      </c>
      <c r="P68" s="31"/>
      <c r="Q68" s="31"/>
      <c r="R68" s="31"/>
      <c r="S68" s="31"/>
      <c r="T68" s="219"/>
      <c r="U68" s="31"/>
      <c r="V68" s="87" t="s">
        <v>1366</v>
      </c>
      <c r="W68" s="87" t="s">
        <v>394</v>
      </c>
      <c r="X68" s="87"/>
      <c r="Y68" s="87" t="s">
        <v>1392</v>
      </c>
      <c r="Z68" s="87" t="s">
        <v>50</v>
      </c>
      <c r="AA68" s="87"/>
      <c r="AB68" s="87"/>
      <c r="AC68" s="87"/>
      <c r="AD68" s="87"/>
      <c r="AE68" s="87"/>
      <c r="AF68" s="87"/>
      <c r="AG68" s="87"/>
      <c r="AH68" s="87"/>
      <c r="AI68" s="87"/>
      <c r="AJ68" s="87"/>
      <c r="AK68" s="33" t="s">
        <v>50</v>
      </c>
    </row>
    <row r="69" spans="5:37">
      <c r="E69" s="33" t="s">
        <v>337</v>
      </c>
      <c r="F69" s="79">
        <v>44726</v>
      </c>
      <c r="G69" s="33">
        <v>221472</v>
      </c>
      <c r="H69" s="33" t="s">
        <v>1374</v>
      </c>
      <c r="I69" s="33" t="s">
        <v>1207</v>
      </c>
      <c r="J69" s="33" t="s">
        <v>394</v>
      </c>
      <c r="P69" s="31"/>
      <c r="Q69" s="31"/>
      <c r="R69" s="31"/>
      <c r="S69" s="31"/>
      <c r="T69" s="31"/>
      <c r="U69" s="33"/>
      <c r="V69" s="33" t="s">
        <v>725</v>
      </c>
      <c r="W69" s="33"/>
      <c r="X69" s="33" t="s">
        <v>1379</v>
      </c>
      <c r="Y69" s="33"/>
      <c r="Z69" s="33"/>
      <c r="AA69" s="33"/>
      <c r="AB69" s="33"/>
      <c r="AC69" s="33"/>
      <c r="AD69" s="33"/>
      <c r="AE69" s="33"/>
      <c r="AF69" s="33"/>
      <c r="AG69" s="33"/>
      <c r="AH69" s="33"/>
      <c r="AI69" s="33"/>
      <c r="AJ69" s="33"/>
      <c r="AK69" s="33" t="s">
        <v>50</v>
      </c>
    </row>
    <row r="70" spans="5:37">
      <c r="E70" s="33" t="s">
        <v>337</v>
      </c>
      <c r="F70" s="79">
        <v>44726</v>
      </c>
      <c r="G70" s="33">
        <v>221493</v>
      </c>
      <c r="H70" s="33" t="s">
        <v>784</v>
      </c>
      <c r="I70" s="33" t="s">
        <v>1240</v>
      </c>
      <c r="J70" s="33" t="s">
        <v>394</v>
      </c>
      <c r="P70" s="31"/>
      <c r="Q70" s="31"/>
      <c r="R70" s="31"/>
      <c r="S70" s="31"/>
      <c r="T70" s="31"/>
      <c r="U70" s="33"/>
      <c r="V70" s="33" t="s">
        <v>725</v>
      </c>
      <c r="W70" s="33"/>
      <c r="X70" s="33" t="s">
        <v>1379</v>
      </c>
      <c r="Y70" s="33"/>
      <c r="Z70" s="33"/>
      <c r="AA70" s="33"/>
      <c r="AB70" s="33"/>
      <c r="AC70" s="33"/>
      <c r="AD70" s="33"/>
      <c r="AE70" s="33"/>
      <c r="AF70" s="33"/>
      <c r="AG70" s="33"/>
      <c r="AH70" s="33"/>
      <c r="AI70" s="33"/>
      <c r="AJ70" s="33"/>
      <c r="AK70" s="33" t="s">
        <v>50</v>
      </c>
    </row>
    <row r="71" spans="5:37" ht="90">
      <c r="E71" s="33" t="s">
        <v>338</v>
      </c>
      <c r="F71" s="79">
        <v>44727</v>
      </c>
      <c r="G71" s="33">
        <v>221785</v>
      </c>
      <c r="H71" s="33" t="s">
        <v>1193</v>
      </c>
      <c r="I71" s="33" t="s">
        <v>1128</v>
      </c>
      <c r="J71" s="33" t="s">
        <v>394</v>
      </c>
      <c r="P71" s="31"/>
      <c r="Q71" s="31"/>
      <c r="R71" s="31"/>
      <c r="S71" s="31"/>
      <c r="T71" s="31"/>
      <c r="U71" s="33"/>
      <c r="V71" s="33"/>
      <c r="W71" s="87" t="s">
        <v>1366</v>
      </c>
      <c r="X71" s="87" t="s">
        <v>1378</v>
      </c>
      <c r="Y71" s="87"/>
      <c r="Z71" s="87"/>
      <c r="AA71" s="87"/>
      <c r="AB71" s="87"/>
      <c r="AC71" s="87"/>
      <c r="AD71" s="87"/>
      <c r="AE71" s="87"/>
      <c r="AF71" s="87"/>
      <c r="AG71" s="87"/>
      <c r="AH71" s="87"/>
      <c r="AI71" s="87"/>
      <c r="AJ71" s="87"/>
      <c r="AK71" s="33" t="s">
        <v>50</v>
      </c>
    </row>
    <row r="72" spans="5:37" ht="45">
      <c r="E72" s="33" t="s">
        <v>338</v>
      </c>
      <c r="F72" s="79">
        <v>44727</v>
      </c>
      <c r="G72" s="33">
        <v>221677</v>
      </c>
      <c r="H72" s="33" t="s">
        <v>236</v>
      </c>
      <c r="I72" s="33" t="s">
        <v>1128</v>
      </c>
      <c r="J72" s="33" t="s">
        <v>394</v>
      </c>
      <c r="P72" s="31"/>
      <c r="Q72" s="31"/>
      <c r="R72" s="31"/>
      <c r="S72" s="31"/>
      <c r="T72" s="31"/>
      <c r="U72" s="33"/>
      <c r="V72" s="33"/>
      <c r="W72" s="73" t="s">
        <v>725</v>
      </c>
      <c r="X72" s="73"/>
      <c r="Y72" s="87" t="s">
        <v>1398</v>
      </c>
      <c r="Z72" s="87"/>
      <c r="AA72" s="87"/>
      <c r="AB72" s="87" t="s">
        <v>50</v>
      </c>
      <c r="AC72" s="87" t="s">
        <v>50</v>
      </c>
      <c r="AD72" s="87"/>
      <c r="AE72" s="87"/>
      <c r="AF72" s="87"/>
      <c r="AG72" s="87"/>
      <c r="AH72" s="87"/>
      <c r="AI72" s="87"/>
      <c r="AJ72" s="87"/>
      <c r="AK72" s="87" t="s">
        <v>1431</v>
      </c>
    </row>
    <row r="73" spans="5:37" ht="60">
      <c r="E73" s="33" t="s">
        <v>338</v>
      </c>
      <c r="F73" s="79">
        <v>44727</v>
      </c>
      <c r="G73" s="33">
        <v>221748</v>
      </c>
      <c r="H73" s="33" t="s">
        <v>411</v>
      </c>
      <c r="I73" s="33" t="s">
        <v>778</v>
      </c>
      <c r="J73" s="33" t="s">
        <v>394</v>
      </c>
      <c r="P73" s="31"/>
      <c r="Q73" s="31"/>
      <c r="R73" s="31"/>
      <c r="S73" s="31"/>
      <c r="T73" s="31"/>
      <c r="U73" s="33"/>
      <c r="V73" s="33"/>
      <c r="W73" s="33" t="s">
        <v>1350</v>
      </c>
      <c r="X73" s="33"/>
      <c r="Y73" s="87" t="s">
        <v>1397</v>
      </c>
      <c r="Z73" s="87"/>
      <c r="AA73" s="87"/>
      <c r="AB73" s="87"/>
      <c r="AC73" s="87"/>
      <c r="AD73" s="87"/>
      <c r="AE73" s="87"/>
      <c r="AF73" s="87"/>
      <c r="AG73" s="87"/>
      <c r="AH73" s="87"/>
      <c r="AI73" s="87"/>
      <c r="AJ73" s="87"/>
      <c r="AK73" s="33" t="s">
        <v>50</v>
      </c>
    </row>
    <row r="74" spans="5:37">
      <c r="E74" s="33" t="s">
        <v>338</v>
      </c>
      <c r="F74" s="79">
        <v>44727</v>
      </c>
      <c r="G74" s="33">
        <v>221757</v>
      </c>
      <c r="H74" s="33" t="s">
        <v>1044</v>
      </c>
      <c r="I74" s="33" t="s">
        <v>1311</v>
      </c>
      <c r="J74" s="33" t="s">
        <v>394</v>
      </c>
      <c r="P74" s="31"/>
      <c r="Q74" s="31"/>
      <c r="R74" s="31"/>
      <c r="S74" s="31"/>
      <c r="T74" s="31"/>
      <c r="U74" s="33"/>
      <c r="V74" s="33"/>
      <c r="W74" s="33" t="s">
        <v>725</v>
      </c>
      <c r="X74" s="33" t="s">
        <v>1379</v>
      </c>
      <c r="Y74" s="33"/>
      <c r="Z74" s="33"/>
      <c r="AA74" s="33"/>
      <c r="AB74" s="33"/>
      <c r="AC74" s="33"/>
      <c r="AD74" s="33"/>
      <c r="AE74" s="33"/>
      <c r="AF74" s="33"/>
      <c r="AG74" s="33"/>
      <c r="AH74" s="33"/>
      <c r="AI74" s="33"/>
      <c r="AJ74" s="33"/>
      <c r="AK74" s="33" t="s">
        <v>50</v>
      </c>
    </row>
    <row r="75" spans="5:37" ht="90">
      <c r="E75" s="33" t="s">
        <v>338</v>
      </c>
      <c r="F75" s="79">
        <v>44728</v>
      </c>
      <c r="G75" s="33">
        <v>221993</v>
      </c>
      <c r="H75" s="33" t="s">
        <v>1010</v>
      </c>
      <c r="I75" s="33" t="s">
        <v>1380</v>
      </c>
      <c r="J75" s="33"/>
      <c r="U75" s="33"/>
      <c r="V75" s="33"/>
      <c r="W75" s="33"/>
      <c r="X75" s="87" t="s">
        <v>1366</v>
      </c>
      <c r="Y75" s="87" t="s">
        <v>50</v>
      </c>
      <c r="Z75" s="87"/>
      <c r="AA75" s="87"/>
      <c r="AB75" s="87"/>
      <c r="AC75" s="87"/>
      <c r="AD75" s="87"/>
      <c r="AE75" s="87"/>
      <c r="AF75" s="87"/>
      <c r="AG75" s="87"/>
      <c r="AH75" s="87"/>
      <c r="AI75" s="87"/>
      <c r="AJ75" s="87"/>
      <c r="AK75" s="33" t="s">
        <v>50</v>
      </c>
    </row>
    <row r="76" spans="5:37" ht="90">
      <c r="E76" s="33" t="s">
        <v>338</v>
      </c>
      <c r="F76" s="79">
        <v>44728</v>
      </c>
      <c r="G76" s="33">
        <v>222012</v>
      </c>
      <c r="H76" s="33" t="s">
        <v>1381</v>
      </c>
      <c r="I76" s="33" t="s">
        <v>924</v>
      </c>
      <c r="J76" s="33"/>
      <c r="U76" s="33"/>
      <c r="V76" s="33"/>
      <c r="W76" s="33"/>
      <c r="X76" s="87" t="s">
        <v>1366</v>
      </c>
      <c r="Y76" s="87" t="s">
        <v>1396</v>
      </c>
      <c r="Z76" s="87"/>
      <c r="AA76" s="87"/>
      <c r="AB76" s="87"/>
      <c r="AC76" s="87"/>
      <c r="AD76" s="87"/>
      <c r="AE76" s="87"/>
      <c r="AF76" s="87"/>
      <c r="AG76" s="87"/>
      <c r="AH76" s="87"/>
      <c r="AI76" s="87"/>
      <c r="AJ76" s="87"/>
      <c r="AK76" s="33" t="s">
        <v>50</v>
      </c>
    </row>
    <row r="77" spans="5:37" ht="30">
      <c r="E77" s="33" t="s">
        <v>338</v>
      </c>
      <c r="F77" s="79">
        <v>44728</v>
      </c>
      <c r="G77" s="260">
        <v>222171</v>
      </c>
      <c r="H77" s="33" t="s">
        <v>1382</v>
      </c>
      <c r="I77" s="33" t="s">
        <v>1240</v>
      </c>
      <c r="J77" s="33"/>
      <c r="U77" s="31"/>
      <c r="V77" s="31"/>
      <c r="W77" s="31"/>
      <c r="X77" s="88" t="s">
        <v>1383</v>
      </c>
      <c r="Y77" s="87" t="s">
        <v>1393</v>
      </c>
      <c r="Z77" s="87"/>
      <c r="AA77" s="87" t="s">
        <v>1410</v>
      </c>
      <c r="AB77" s="87"/>
      <c r="AC77" s="87"/>
      <c r="AD77" s="87"/>
      <c r="AE77" s="87"/>
      <c r="AF77" s="87"/>
      <c r="AG77" s="87"/>
      <c r="AH77" s="87"/>
      <c r="AI77" s="87"/>
      <c r="AJ77" s="87"/>
      <c r="AK77" s="33" t="s">
        <v>50</v>
      </c>
    </row>
    <row r="78" spans="5:37" ht="30">
      <c r="E78" s="33" t="s">
        <v>338</v>
      </c>
      <c r="F78" s="79">
        <v>44729</v>
      </c>
      <c r="G78" s="33">
        <v>222438</v>
      </c>
      <c r="H78" s="33" t="s">
        <v>1384</v>
      </c>
      <c r="I78" s="33" t="s">
        <v>1240</v>
      </c>
      <c r="J78" s="33"/>
      <c r="S78">
        <v>221493</v>
      </c>
      <c r="U78" s="31"/>
      <c r="V78" s="31"/>
      <c r="W78" s="33"/>
      <c r="X78" s="88" t="s">
        <v>1383</v>
      </c>
      <c r="Y78" s="87" t="s">
        <v>1399</v>
      </c>
      <c r="Z78" s="87"/>
      <c r="AA78" s="87" t="s">
        <v>50</v>
      </c>
      <c r="AB78" s="87"/>
      <c r="AC78" s="87"/>
      <c r="AD78" s="87"/>
      <c r="AE78" s="87"/>
      <c r="AF78" s="87"/>
      <c r="AG78" s="87"/>
      <c r="AH78" s="87"/>
      <c r="AI78" s="87"/>
      <c r="AJ78" s="87"/>
      <c r="AK78" s="33" t="s">
        <v>50</v>
      </c>
    </row>
    <row r="79" spans="5:37">
      <c r="E79" s="33" t="s">
        <v>337</v>
      </c>
      <c r="F79" s="79">
        <v>44729</v>
      </c>
      <c r="G79" s="33">
        <v>222453</v>
      </c>
      <c r="H79" s="33" t="s">
        <v>1385</v>
      </c>
      <c r="I79" s="33" t="s">
        <v>778</v>
      </c>
      <c r="J79" s="33"/>
      <c r="S79" s="31">
        <v>221190</v>
      </c>
      <c r="U79" s="31"/>
      <c r="V79" s="31"/>
      <c r="W79" s="33"/>
      <c r="X79" s="33"/>
      <c r="Y79" s="88" t="s">
        <v>725</v>
      </c>
      <c r="Z79" s="88" t="s">
        <v>1401</v>
      </c>
      <c r="AA79" s="88"/>
      <c r="AB79" s="88"/>
      <c r="AC79" s="88"/>
      <c r="AD79" s="88"/>
      <c r="AE79" s="88"/>
      <c r="AF79" s="88"/>
      <c r="AG79" s="88"/>
      <c r="AH79" s="88"/>
      <c r="AI79" s="88"/>
      <c r="AJ79" s="88"/>
      <c r="AK79" s="33" t="s">
        <v>50</v>
      </c>
    </row>
    <row r="80" spans="5:37" ht="150">
      <c r="E80" s="33" t="s">
        <v>338</v>
      </c>
      <c r="F80" s="79">
        <v>44729</v>
      </c>
      <c r="G80" s="33">
        <v>222502</v>
      </c>
      <c r="H80" s="33" t="s">
        <v>147</v>
      </c>
      <c r="I80" s="33" t="s">
        <v>1386</v>
      </c>
      <c r="J80" s="33"/>
      <c r="S80" s="31">
        <v>221220</v>
      </c>
      <c r="U80" s="31"/>
      <c r="V80" s="31"/>
      <c r="W80" s="33"/>
      <c r="X80" s="33"/>
      <c r="Y80" s="119" t="s">
        <v>1390</v>
      </c>
      <c r="Z80" s="140" t="s">
        <v>1401</v>
      </c>
      <c r="AA80" s="140"/>
      <c r="AB80" s="140"/>
      <c r="AC80" s="140"/>
      <c r="AD80" s="140"/>
      <c r="AE80" s="140"/>
      <c r="AF80" s="140"/>
      <c r="AG80" s="140"/>
      <c r="AH80" s="140"/>
      <c r="AI80" s="140"/>
      <c r="AJ80" s="140"/>
      <c r="AK80" s="116" t="s">
        <v>50</v>
      </c>
    </row>
    <row r="81" spans="5:38" ht="90">
      <c r="E81" s="33" t="s">
        <v>833</v>
      </c>
      <c r="F81" s="79">
        <v>44729</v>
      </c>
      <c r="G81" s="33">
        <v>222234</v>
      </c>
      <c r="H81" s="33" t="s">
        <v>1387</v>
      </c>
      <c r="I81" s="33" t="s">
        <v>1388</v>
      </c>
      <c r="J81" s="33"/>
      <c r="S81" s="31">
        <v>220574</v>
      </c>
      <c r="U81" s="31"/>
      <c r="V81" s="31"/>
      <c r="W81" s="31"/>
      <c r="X81" s="31"/>
      <c r="Y81" s="87" t="s">
        <v>1389</v>
      </c>
      <c r="Z81" s="87"/>
      <c r="AA81" s="87" t="s">
        <v>1411</v>
      </c>
      <c r="AB81" s="87"/>
      <c r="AC81" s="87"/>
      <c r="AD81" s="87"/>
      <c r="AE81" s="87" t="s">
        <v>1454</v>
      </c>
      <c r="AF81" s="140"/>
      <c r="AG81" s="140"/>
      <c r="AH81" s="140"/>
      <c r="AI81" s="140"/>
      <c r="AJ81" s="140"/>
      <c r="AK81" s="116" t="s">
        <v>50</v>
      </c>
      <c r="AL81" t="s">
        <v>1457</v>
      </c>
    </row>
    <row r="82" spans="5:38">
      <c r="E82" s="33" t="s">
        <v>833</v>
      </c>
      <c r="F82" s="79">
        <v>44729</v>
      </c>
      <c r="G82" s="33">
        <v>222305</v>
      </c>
      <c r="H82" s="33" t="s">
        <v>1391</v>
      </c>
      <c r="I82" s="33" t="s">
        <v>1388</v>
      </c>
      <c r="J82" s="33"/>
      <c r="S82" s="31">
        <v>219727</v>
      </c>
      <c r="U82" s="31"/>
      <c r="V82" s="31"/>
      <c r="W82" s="118"/>
      <c r="X82" s="118"/>
      <c r="Y82" s="88" t="s">
        <v>725</v>
      </c>
      <c r="Z82" s="88"/>
      <c r="AA82" s="88" t="s">
        <v>50</v>
      </c>
      <c r="AB82" s="88"/>
      <c r="AC82" s="88"/>
      <c r="AD82" s="88"/>
      <c r="AE82" s="88"/>
      <c r="AF82" s="116"/>
      <c r="AG82" s="116"/>
      <c r="AH82" s="116"/>
      <c r="AI82" s="116"/>
      <c r="AJ82" s="116"/>
      <c r="AK82" s="116" t="s">
        <v>50</v>
      </c>
    </row>
    <row r="83" spans="5:38">
      <c r="E83" s="33" t="s">
        <v>337</v>
      </c>
      <c r="F83" s="79">
        <v>44730</v>
      </c>
      <c r="G83" s="33">
        <v>222694</v>
      </c>
      <c r="H83" s="33" t="s">
        <v>673</v>
      </c>
      <c r="I83" s="33" t="s">
        <v>1400</v>
      </c>
      <c r="J83" s="33"/>
      <c r="S83" s="31">
        <v>219627</v>
      </c>
      <c r="U83" s="179"/>
      <c r="V83" s="179"/>
      <c r="W83" s="33"/>
      <c r="X83" s="33"/>
      <c r="Y83" s="87" t="s">
        <v>725</v>
      </c>
      <c r="Z83" s="87" t="s">
        <v>1401</v>
      </c>
      <c r="AA83" s="87"/>
      <c r="AB83" s="87"/>
      <c r="AC83" s="87"/>
      <c r="AD83" s="87"/>
      <c r="AE83" s="87"/>
      <c r="AF83" s="87"/>
      <c r="AG83" s="87"/>
      <c r="AH83" s="87"/>
      <c r="AI83" s="87"/>
      <c r="AJ83" s="87"/>
      <c r="AK83" s="88" t="s">
        <v>50</v>
      </c>
    </row>
    <row r="84" spans="5:38" ht="30">
      <c r="E84" s="33" t="s">
        <v>338</v>
      </c>
      <c r="F84" s="79">
        <v>44730</v>
      </c>
      <c r="G84" s="261">
        <v>222477</v>
      </c>
      <c r="H84" s="33" t="s">
        <v>525</v>
      </c>
      <c r="I84" s="33" t="s">
        <v>1011</v>
      </c>
      <c r="J84" s="118" t="s">
        <v>394</v>
      </c>
      <c r="S84" s="31">
        <v>219726</v>
      </c>
      <c r="U84" s="31"/>
      <c r="V84" s="31"/>
      <c r="W84" s="69"/>
      <c r="X84" s="69"/>
      <c r="Y84" s="87" t="s">
        <v>1393</v>
      </c>
      <c r="Z84" s="87"/>
      <c r="AA84" s="87"/>
      <c r="AB84" s="87" t="s">
        <v>1424</v>
      </c>
      <c r="AC84" s="87"/>
      <c r="AD84" s="140"/>
      <c r="AE84" s="87"/>
      <c r="AF84" s="140" t="s">
        <v>1466</v>
      </c>
      <c r="AG84" s="140"/>
      <c r="AH84" s="140"/>
      <c r="AI84" s="140"/>
      <c r="AJ84" s="140"/>
      <c r="AK84" s="116" t="s">
        <v>50</v>
      </c>
      <c r="AL84" s="258" t="s">
        <v>1423</v>
      </c>
    </row>
    <row r="85" spans="5:38">
      <c r="E85" s="33" t="s">
        <v>337</v>
      </c>
      <c r="F85" s="79">
        <v>44730</v>
      </c>
      <c r="G85" s="33">
        <v>222925</v>
      </c>
      <c r="H85" s="33" t="s">
        <v>1402</v>
      </c>
      <c r="I85" s="33" t="s">
        <v>1400</v>
      </c>
      <c r="J85" s="118" t="s">
        <v>394</v>
      </c>
      <c r="W85" s="33"/>
      <c r="X85" s="33"/>
      <c r="Y85" s="33"/>
      <c r="Z85" s="33" t="s">
        <v>1401</v>
      </c>
      <c r="AA85" s="33"/>
      <c r="AB85" s="33"/>
      <c r="AC85" s="33"/>
      <c r="AD85" s="33"/>
      <c r="AE85" s="33"/>
      <c r="AF85" s="33"/>
      <c r="AG85" s="33"/>
      <c r="AH85" s="33"/>
      <c r="AI85" s="33"/>
      <c r="AJ85" s="33"/>
      <c r="AK85" s="88" t="s">
        <v>50</v>
      </c>
    </row>
    <row r="86" spans="5:38">
      <c r="E86" s="111" t="s">
        <v>337</v>
      </c>
      <c r="F86" s="157">
        <v>44730</v>
      </c>
      <c r="G86" s="154">
        <v>222950</v>
      </c>
      <c r="H86" s="154" t="s">
        <v>1403</v>
      </c>
      <c r="I86" s="111" t="s">
        <v>329</v>
      </c>
      <c r="J86" s="118" t="s">
        <v>394</v>
      </c>
      <c r="W86" s="33"/>
      <c r="X86" s="33"/>
      <c r="Y86" s="33"/>
      <c r="Z86" s="33" t="s">
        <v>725</v>
      </c>
      <c r="AA86" s="33"/>
      <c r="AB86" s="33" t="s">
        <v>1427</v>
      </c>
      <c r="AC86" s="33"/>
      <c r="AD86" s="33"/>
      <c r="AE86" s="33"/>
      <c r="AF86" s="33"/>
      <c r="AG86" s="33"/>
      <c r="AH86" s="33"/>
      <c r="AI86" s="33"/>
      <c r="AJ86" s="33"/>
      <c r="AK86" s="88" t="s">
        <v>50</v>
      </c>
    </row>
    <row r="87" spans="5:38" ht="90">
      <c r="E87" s="33" t="s">
        <v>833</v>
      </c>
      <c r="F87" s="79">
        <v>44730</v>
      </c>
      <c r="G87" s="33">
        <v>222695</v>
      </c>
      <c r="H87" s="33" t="s">
        <v>1404</v>
      </c>
      <c r="I87" s="33" t="s">
        <v>1405</v>
      </c>
      <c r="J87" s="118" t="s">
        <v>394</v>
      </c>
      <c r="W87" s="31"/>
      <c r="X87" s="31"/>
      <c r="Y87" s="33"/>
      <c r="Z87" s="33"/>
      <c r="AA87" s="33"/>
      <c r="AB87" s="33"/>
      <c r="AC87" s="33"/>
      <c r="AD87" s="87" t="s">
        <v>1366</v>
      </c>
      <c r="AE87" s="87"/>
      <c r="AF87" s="87" t="s">
        <v>1447</v>
      </c>
      <c r="AG87" s="87" t="s">
        <v>50</v>
      </c>
      <c r="AH87" s="87"/>
      <c r="AI87" s="87"/>
      <c r="AJ87" s="87"/>
      <c r="AK87" s="88" t="s">
        <v>50</v>
      </c>
    </row>
    <row r="88" spans="5:38" ht="90">
      <c r="E88" s="33" t="s">
        <v>833</v>
      </c>
      <c r="F88" s="79">
        <v>44730</v>
      </c>
      <c r="G88" s="33">
        <v>222615</v>
      </c>
      <c r="H88" s="33" t="s">
        <v>1407</v>
      </c>
      <c r="I88" s="33" t="s">
        <v>1406</v>
      </c>
      <c r="J88" s="118" t="s">
        <v>394</v>
      </c>
      <c r="W88" s="31"/>
      <c r="X88" s="31"/>
      <c r="Y88" s="33"/>
      <c r="Z88" s="33"/>
      <c r="AA88" s="33"/>
      <c r="AB88" s="33"/>
      <c r="AC88" s="87" t="s">
        <v>1366</v>
      </c>
      <c r="AD88" s="87"/>
      <c r="AE88" s="87"/>
      <c r="AF88" s="87" t="s">
        <v>1447</v>
      </c>
      <c r="AG88" s="87" t="s">
        <v>1470</v>
      </c>
      <c r="AH88" s="87" t="s">
        <v>50</v>
      </c>
      <c r="AI88" s="87"/>
      <c r="AJ88" s="87"/>
      <c r="AK88" s="88" t="s">
        <v>50</v>
      </c>
    </row>
    <row r="89" spans="5:38" ht="90">
      <c r="E89" s="33" t="s">
        <v>833</v>
      </c>
      <c r="F89" s="79">
        <v>44730</v>
      </c>
      <c r="G89" s="33">
        <v>222847</v>
      </c>
      <c r="H89" s="33" t="s">
        <v>1408</v>
      </c>
      <c r="I89" s="33" t="s">
        <v>1409</v>
      </c>
      <c r="J89" s="118" t="s">
        <v>394</v>
      </c>
      <c r="W89" s="33"/>
      <c r="X89" s="33"/>
      <c r="Y89" s="33"/>
      <c r="Z89" s="87" t="s">
        <v>1366</v>
      </c>
      <c r="AA89" s="140" t="s">
        <v>50</v>
      </c>
      <c r="AB89" s="140"/>
      <c r="AC89" s="140"/>
      <c r="AD89" s="140"/>
      <c r="AE89" s="140"/>
      <c r="AF89" s="140"/>
      <c r="AG89" s="140"/>
      <c r="AH89" s="140"/>
      <c r="AI89" s="140"/>
      <c r="AJ89" s="140"/>
      <c r="AK89" s="116" t="s">
        <v>50</v>
      </c>
    </row>
    <row r="90" spans="5:38" ht="90">
      <c r="E90" s="33" t="s">
        <v>342</v>
      </c>
      <c r="F90" s="79">
        <v>44732</v>
      </c>
      <c r="G90" s="33">
        <v>223218</v>
      </c>
      <c r="H90" s="33" t="s">
        <v>1414</v>
      </c>
      <c r="I90" s="33" t="s">
        <v>1128</v>
      </c>
      <c r="J90" s="118" t="s">
        <v>394</v>
      </c>
      <c r="W90" s="33"/>
      <c r="X90" s="33"/>
      <c r="Y90" s="33"/>
      <c r="Z90" s="33"/>
      <c r="AA90" s="87" t="s">
        <v>1366</v>
      </c>
      <c r="AB90" s="87" t="s">
        <v>50</v>
      </c>
      <c r="AC90" s="87"/>
      <c r="AD90" s="87"/>
      <c r="AE90" s="87"/>
      <c r="AF90" s="87"/>
      <c r="AG90" s="87"/>
      <c r="AH90" s="87"/>
      <c r="AI90" s="87"/>
      <c r="AJ90" s="87"/>
      <c r="AK90" s="88" t="s">
        <v>50</v>
      </c>
    </row>
    <row r="91" spans="5:38">
      <c r="E91" s="33" t="s">
        <v>338</v>
      </c>
      <c r="F91" s="79">
        <v>44732</v>
      </c>
      <c r="G91" s="33">
        <v>223616</v>
      </c>
      <c r="H91" s="33" t="s">
        <v>861</v>
      </c>
      <c r="I91" s="33" t="s">
        <v>1128</v>
      </c>
      <c r="J91" s="118" t="s">
        <v>394</v>
      </c>
      <c r="W91" s="33"/>
      <c r="X91" s="33"/>
      <c r="Y91" s="33"/>
      <c r="Z91" s="33"/>
      <c r="AA91" s="33" t="s">
        <v>1415</v>
      </c>
      <c r="AB91" s="33" t="s">
        <v>50</v>
      </c>
      <c r="AC91" s="33"/>
      <c r="AD91" s="33"/>
      <c r="AE91" s="33"/>
      <c r="AF91" s="33"/>
      <c r="AG91" s="33"/>
      <c r="AH91" s="33"/>
      <c r="AI91" s="33"/>
      <c r="AJ91" s="33"/>
      <c r="AK91" s="88" t="s">
        <v>50</v>
      </c>
    </row>
    <row r="92" spans="5:38">
      <c r="E92" s="33" t="s">
        <v>338</v>
      </c>
      <c r="F92" s="79">
        <v>44732</v>
      </c>
      <c r="G92" s="33">
        <v>223631</v>
      </c>
      <c r="H92" s="33" t="s">
        <v>1310</v>
      </c>
      <c r="I92" s="33" t="s">
        <v>1128</v>
      </c>
      <c r="J92" s="118" t="s">
        <v>394</v>
      </c>
      <c r="W92" s="33"/>
      <c r="X92" s="118"/>
      <c r="Y92" s="118"/>
      <c r="Z92" s="118"/>
      <c r="AA92" s="118" t="s">
        <v>1415</v>
      </c>
      <c r="AB92" s="118" t="s">
        <v>50</v>
      </c>
      <c r="AC92" s="111"/>
      <c r="AD92" s="111"/>
      <c r="AE92" s="111"/>
      <c r="AF92" s="111"/>
      <c r="AG92" s="111"/>
      <c r="AH92" s="111"/>
      <c r="AI92" s="111"/>
      <c r="AJ92" s="111"/>
      <c r="AK92" s="116" t="s">
        <v>50</v>
      </c>
    </row>
    <row r="93" spans="5:38" ht="105">
      <c r="E93" s="33" t="s">
        <v>338</v>
      </c>
      <c r="F93" s="79">
        <v>44732</v>
      </c>
      <c r="G93" s="33">
        <v>223405</v>
      </c>
      <c r="H93" s="33" t="s">
        <v>1416</v>
      </c>
      <c r="I93" s="33" t="s">
        <v>1128</v>
      </c>
      <c r="J93" s="118" t="s">
        <v>394</v>
      </c>
      <c r="W93" s="31"/>
      <c r="X93" s="33"/>
      <c r="Y93" s="33"/>
      <c r="Z93" s="33"/>
      <c r="AA93" s="87" t="s">
        <v>1418</v>
      </c>
      <c r="AB93" s="87"/>
      <c r="AC93" s="87" t="s">
        <v>1440</v>
      </c>
      <c r="AD93" s="87"/>
      <c r="AE93" s="87"/>
      <c r="AF93" s="87"/>
      <c r="AG93" s="87"/>
      <c r="AH93" s="87"/>
      <c r="AI93" s="87"/>
      <c r="AJ93" s="87"/>
      <c r="AK93" s="88" t="s">
        <v>50</v>
      </c>
    </row>
    <row r="94" spans="5:38" ht="30">
      <c r="E94" s="33" t="s">
        <v>338</v>
      </c>
      <c r="F94" s="79">
        <v>44732</v>
      </c>
      <c r="G94" s="33">
        <v>223234</v>
      </c>
      <c r="H94" s="33" t="s">
        <v>1300</v>
      </c>
      <c r="I94" s="33" t="s">
        <v>1128</v>
      </c>
      <c r="J94" s="118" t="s">
        <v>394</v>
      </c>
      <c r="W94" s="31"/>
      <c r="X94" s="33"/>
      <c r="Y94" s="33"/>
      <c r="Z94" s="33"/>
      <c r="AA94" s="87" t="s">
        <v>1417</v>
      </c>
      <c r="AB94" s="87" t="s">
        <v>394</v>
      </c>
      <c r="AC94" s="87" t="s">
        <v>50</v>
      </c>
      <c r="AD94" s="87" t="s">
        <v>394</v>
      </c>
      <c r="AE94" s="87" t="s">
        <v>394</v>
      </c>
      <c r="AF94" s="87"/>
      <c r="AG94" s="87" t="s">
        <v>1471</v>
      </c>
      <c r="AH94" s="87"/>
      <c r="AI94" s="87"/>
      <c r="AJ94" s="87"/>
      <c r="AK94" s="87" t="s">
        <v>1480</v>
      </c>
    </row>
    <row r="95" spans="5:38" ht="90">
      <c r="E95" s="33" t="s">
        <v>338</v>
      </c>
      <c r="F95" s="79">
        <v>44732</v>
      </c>
      <c r="G95" s="33">
        <v>223192</v>
      </c>
      <c r="H95" s="33" t="s">
        <v>1419</v>
      </c>
      <c r="I95" s="33" t="s">
        <v>1400</v>
      </c>
      <c r="J95" s="118" t="s">
        <v>394</v>
      </c>
      <c r="W95" s="33"/>
      <c r="X95" s="33"/>
      <c r="Y95" s="33"/>
      <c r="Z95" s="33"/>
      <c r="AA95" s="87" t="s">
        <v>1366</v>
      </c>
      <c r="AB95" s="87" t="s">
        <v>50</v>
      </c>
      <c r="AC95" s="87"/>
      <c r="AD95" s="87"/>
      <c r="AE95" s="87"/>
      <c r="AF95" s="87"/>
      <c r="AG95" s="87"/>
      <c r="AH95" s="87"/>
      <c r="AI95" s="87"/>
      <c r="AJ95" s="87"/>
      <c r="AK95" s="88" t="s">
        <v>50</v>
      </c>
    </row>
    <row r="96" spans="5:38" ht="90">
      <c r="E96" s="33" t="s">
        <v>338</v>
      </c>
      <c r="F96" s="79">
        <v>44732</v>
      </c>
      <c r="G96" s="33">
        <v>223354</v>
      </c>
      <c r="H96" s="33" t="s">
        <v>826</v>
      </c>
      <c r="I96" s="33" t="s">
        <v>1400</v>
      </c>
      <c r="J96" s="118" t="s">
        <v>394</v>
      </c>
      <c r="W96" s="33"/>
      <c r="X96" s="86"/>
      <c r="Y96" s="86"/>
      <c r="Z96" s="86"/>
      <c r="AA96" s="107" t="s">
        <v>1366</v>
      </c>
      <c r="AB96" s="140" t="s">
        <v>50</v>
      </c>
      <c r="AC96" s="140"/>
      <c r="AD96" s="140"/>
      <c r="AE96" s="140"/>
      <c r="AF96" s="140"/>
      <c r="AG96" s="140"/>
      <c r="AH96" s="140"/>
      <c r="AI96" s="140"/>
      <c r="AJ96" s="140"/>
      <c r="AK96" s="116" t="s">
        <v>50</v>
      </c>
    </row>
    <row r="97" spans="5:37" ht="90">
      <c r="E97" s="33" t="s">
        <v>337</v>
      </c>
      <c r="F97" s="79">
        <v>44732</v>
      </c>
      <c r="G97" s="33">
        <v>223644</v>
      </c>
      <c r="H97" s="33" t="s">
        <v>1416</v>
      </c>
      <c r="I97" s="33" t="s">
        <v>1420</v>
      </c>
      <c r="J97" s="111" t="s">
        <v>394</v>
      </c>
      <c r="W97" s="118"/>
      <c r="X97" s="118"/>
      <c r="Y97" s="118"/>
      <c r="Z97" s="118"/>
      <c r="AA97" s="119" t="s">
        <v>1366</v>
      </c>
      <c r="AB97" s="140" t="s">
        <v>50</v>
      </c>
      <c r="AC97" s="140"/>
      <c r="AD97" s="140"/>
      <c r="AE97" s="140"/>
      <c r="AF97" s="140"/>
      <c r="AG97" s="140"/>
      <c r="AH97" s="140"/>
      <c r="AI97" s="140"/>
      <c r="AJ97" s="140"/>
      <c r="AK97" s="116" t="s">
        <v>50</v>
      </c>
    </row>
    <row r="98" spans="5:37" ht="30">
      <c r="E98" s="33" t="s">
        <v>337</v>
      </c>
      <c r="F98" s="79">
        <v>44732</v>
      </c>
      <c r="G98" s="33">
        <v>223678</v>
      </c>
      <c r="H98" s="33" t="s">
        <v>1204</v>
      </c>
      <c r="I98" s="33" t="s">
        <v>1128</v>
      </c>
      <c r="J98" s="111" t="s">
        <v>394</v>
      </c>
      <c r="W98" s="33"/>
      <c r="X98" s="33"/>
      <c r="Y98" s="33"/>
      <c r="Z98" s="33"/>
      <c r="AA98" s="87" t="s">
        <v>1421</v>
      </c>
      <c r="AB98" s="87"/>
      <c r="AC98" s="87"/>
      <c r="AD98" s="87"/>
      <c r="AE98" s="87"/>
      <c r="AF98" s="87"/>
      <c r="AG98" s="87"/>
      <c r="AH98" s="87"/>
      <c r="AI98" s="87"/>
      <c r="AJ98" s="87"/>
      <c r="AK98" s="88" t="s">
        <v>50</v>
      </c>
    </row>
    <row r="99" spans="5:37" ht="90">
      <c r="E99" s="33" t="s">
        <v>337</v>
      </c>
      <c r="F99" s="117">
        <v>44734</v>
      </c>
      <c r="G99" s="118">
        <v>223867</v>
      </c>
      <c r="H99" s="118" t="s">
        <v>1141</v>
      </c>
      <c r="I99" s="118" t="s">
        <v>1439</v>
      </c>
      <c r="J99" s="111" t="s">
        <v>394</v>
      </c>
      <c r="W99" s="31"/>
      <c r="X99" s="33"/>
      <c r="Y99" s="33"/>
      <c r="Z99" s="33"/>
      <c r="AA99" s="33"/>
      <c r="AB99" s="119" t="s">
        <v>1366</v>
      </c>
      <c r="AC99" s="119" t="s">
        <v>1366</v>
      </c>
      <c r="AD99" s="140" t="s">
        <v>1445</v>
      </c>
      <c r="AE99" s="140"/>
      <c r="AF99" s="140"/>
      <c r="AG99" s="140"/>
      <c r="AH99" s="140"/>
      <c r="AI99" s="140"/>
      <c r="AJ99" s="140"/>
      <c r="AK99" s="116" t="s">
        <v>50</v>
      </c>
    </row>
    <row r="100" spans="5:37" ht="30">
      <c r="E100" s="33" t="s">
        <v>338</v>
      </c>
      <c r="F100" s="79">
        <v>44733</v>
      </c>
      <c r="G100" s="33">
        <v>223574</v>
      </c>
      <c r="H100" s="33" t="s">
        <v>236</v>
      </c>
      <c r="I100" s="33" t="s">
        <v>1128</v>
      </c>
      <c r="J100" s="33" t="s">
        <v>394</v>
      </c>
      <c r="W100" s="33"/>
      <c r="X100" s="33"/>
      <c r="Y100" s="33"/>
      <c r="Z100" s="33"/>
      <c r="AA100" s="33"/>
      <c r="AB100" s="87" t="s">
        <v>1430</v>
      </c>
      <c r="AC100" s="87"/>
      <c r="AD100" s="87"/>
      <c r="AE100" s="87"/>
      <c r="AF100" s="87"/>
      <c r="AG100" s="87"/>
      <c r="AH100" s="87"/>
      <c r="AI100" s="87"/>
      <c r="AJ100" s="87"/>
      <c r="AK100" s="88" t="s">
        <v>50</v>
      </c>
    </row>
    <row r="101" spans="5:37" ht="105">
      <c r="E101" s="33" t="s">
        <v>338</v>
      </c>
      <c r="F101" s="79">
        <v>44733</v>
      </c>
      <c r="G101" s="33">
        <v>223645</v>
      </c>
      <c r="H101" s="33" t="s">
        <v>1416</v>
      </c>
      <c r="I101" s="33" t="s">
        <v>1422</v>
      </c>
      <c r="J101" s="33"/>
      <c r="W101" s="31"/>
      <c r="X101" s="33"/>
      <c r="Y101" s="33"/>
      <c r="Z101" s="33"/>
      <c r="AA101" s="33"/>
      <c r="AB101" s="33" t="s">
        <v>1410</v>
      </c>
      <c r="AC101" s="33"/>
      <c r="AD101" s="119" t="s">
        <v>1448</v>
      </c>
      <c r="AE101" s="119"/>
      <c r="AF101" s="119"/>
      <c r="AG101" s="119"/>
      <c r="AH101" s="119"/>
      <c r="AI101" s="119"/>
      <c r="AJ101" s="119"/>
      <c r="AK101" s="33" t="s">
        <v>50</v>
      </c>
    </row>
    <row r="102" spans="5:37">
      <c r="E102" s="33" t="s">
        <v>337</v>
      </c>
      <c r="F102" s="79">
        <v>44733</v>
      </c>
      <c r="G102" s="33">
        <v>223800</v>
      </c>
      <c r="H102" s="33" t="s">
        <v>1044</v>
      </c>
      <c r="I102" s="33" t="s">
        <v>1311</v>
      </c>
      <c r="J102" s="33" t="s">
        <v>394</v>
      </c>
      <c r="W102" s="31"/>
      <c r="X102" s="33"/>
      <c r="Y102" s="33"/>
      <c r="Z102" s="33"/>
      <c r="AA102" s="33"/>
      <c r="AB102" s="33" t="s">
        <v>1425</v>
      </c>
      <c r="AC102" s="33" t="s">
        <v>1442</v>
      </c>
      <c r="AD102" s="33"/>
      <c r="AE102" s="33"/>
      <c r="AF102" s="33"/>
      <c r="AG102" s="33"/>
      <c r="AH102" s="33"/>
      <c r="AI102" s="33"/>
      <c r="AJ102" s="33"/>
      <c r="AK102" s="33" t="s">
        <v>50</v>
      </c>
    </row>
    <row r="103" spans="5:37" ht="90">
      <c r="E103" s="33" t="s">
        <v>337</v>
      </c>
      <c r="F103" s="79">
        <v>44733</v>
      </c>
      <c r="G103" s="33">
        <v>223849</v>
      </c>
      <c r="H103" s="33" t="s">
        <v>1426</v>
      </c>
      <c r="I103" s="33" t="s">
        <v>1400</v>
      </c>
      <c r="J103" s="118" t="s">
        <v>394</v>
      </c>
      <c r="W103" s="31"/>
      <c r="X103" s="33"/>
      <c r="Y103" s="33"/>
      <c r="Z103" s="33"/>
      <c r="AA103" s="33"/>
      <c r="AB103" s="87" t="s">
        <v>1366</v>
      </c>
      <c r="AC103" s="87" t="s">
        <v>50</v>
      </c>
      <c r="AD103" s="87"/>
      <c r="AE103" s="87" t="s">
        <v>400</v>
      </c>
      <c r="AF103" s="87"/>
      <c r="AG103" s="87"/>
      <c r="AH103" s="87"/>
      <c r="AI103" s="87"/>
      <c r="AJ103" s="87"/>
      <c r="AK103" s="87" t="s">
        <v>1456</v>
      </c>
    </row>
    <row r="104" spans="5:37" ht="30">
      <c r="E104" s="33" t="s">
        <v>338</v>
      </c>
      <c r="F104" s="79">
        <v>44733</v>
      </c>
      <c r="G104" s="33">
        <v>224022</v>
      </c>
      <c r="H104" s="33" t="s">
        <v>798</v>
      </c>
      <c r="I104" s="33" t="s">
        <v>1428</v>
      </c>
      <c r="J104" s="45" t="s">
        <v>394</v>
      </c>
      <c r="W104" s="31"/>
      <c r="X104" s="31"/>
      <c r="Y104" s="31"/>
      <c r="Z104" s="31"/>
      <c r="AA104" s="31"/>
      <c r="AB104" s="87" t="s">
        <v>1429</v>
      </c>
      <c r="AC104" s="87"/>
      <c r="AD104" s="87" t="s">
        <v>394</v>
      </c>
      <c r="AE104" s="87" t="s">
        <v>394</v>
      </c>
      <c r="AF104" s="87" t="s">
        <v>394</v>
      </c>
      <c r="AG104" s="87" t="s">
        <v>1471</v>
      </c>
      <c r="AH104" s="87" t="s">
        <v>1447</v>
      </c>
      <c r="AI104" s="87"/>
      <c r="AJ104" s="87"/>
      <c r="AK104" s="88" t="s">
        <v>50</v>
      </c>
    </row>
    <row r="105" spans="5:37" ht="105">
      <c r="E105" s="33" t="s">
        <v>338</v>
      </c>
      <c r="F105" s="79">
        <v>44734</v>
      </c>
      <c r="G105" s="33">
        <v>224258</v>
      </c>
      <c r="H105" s="33" t="s">
        <v>348</v>
      </c>
      <c r="I105" s="33" t="s">
        <v>924</v>
      </c>
      <c r="J105" s="45" t="s">
        <v>394</v>
      </c>
      <c r="W105" s="118"/>
      <c r="X105" s="118"/>
      <c r="Y105" s="118"/>
      <c r="Z105" s="118"/>
      <c r="AA105" s="118"/>
      <c r="AB105" s="118"/>
      <c r="AC105" s="119" t="s">
        <v>1438</v>
      </c>
      <c r="AD105" s="140"/>
      <c r="AE105" s="140"/>
      <c r="AF105" s="140"/>
      <c r="AG105" s="140"/>
      <c r="AH105" s="140"/>
      <c r="AI105" s="140"/>
      <c r="AJ105" s="140"/>
      <c r="AK105" s="111" t="s">
        <v>50</v>
      </c>
    </row>
    <row r="106" spans="5:37" ht="30">
      <c r="E106" s="33" t="s">
        <v>338</v>
      </c>
      <c r="F106" s="79">
        <v>44734</v>
      </c>
      <c r="G106" s="33">
        <v>224267</v>
      </c>
      <c r="H106" s="33" t="s">
        <v>1433</v>
      </c>
      <c r="I106" s="33" t="s">
        <v>1128</v>
      </c>
      <c r="J106" s="33"/>
      <c r="W106" s="31"/>
      <c r="X106" s="31"/>
      <c r="Y106" s="31"/>
      <c r="Z106" s="31"/>
      <c r="AA106" s="31"/>
      <c r="AB106" s="33"/>
      <c r="AC106" s="33" t="s">
        <v>1410</v>
      </c>
      <c r="AD106" s="33"/>
      <c r="AE106" s="33"/>
      <c r="AF106" s="87" t="s">
        <v>1472</v>
      </c>
      <c r="AG106" s="87"/>
      <c r="AH106" s="87" t="s">
        <v>50</v>
      </c>
      <c r="AI106" s="87"/>
      <c r="AJ106" s="87"/>
      <c r="AK106" s="33" t="s">
        <v>50</v>
      </c>
    </row>
    <row r="107" spans="5:37" ht="120">
      <c r="E107" s="33" t="s">
        <v>337</v>
      </c>
      <c r="F107" s="79">
        <v>44734</v>
      </c>
      <c r="G107" s="33">
        <v>224188</v>
      </c>
      <c r="H107" s="33" t="s">
        <v>1241</v>
      </c>
      <c r="I107" s="33" t="s">
        <v>1400</v>
      </c>
      <c r="J107" s="154"/>
      <c r="W107" s="31"/>
      <c r="X107" s="118"/>
      <c r="Y107" s="118"/>
      <c r="Z107" s="118"/>
      <c r="AA107" s="118"/>
      <c r="AB107" s="118"/>
      <c r="AC107" s="119" t="s">
        <v>1441</v>
      </c>
      <c r="AD107" s="119"/>
      <c r="AE107" s="119"/>
      <c r="AF107" s="119"/>
      <c r="AG107" s="119"/>
      <c r="AH107" s="119"/>
      <c r="AI107" s="119"/>
      <c r="AJ107" s="119"/>
      <c r="AK107" s="126" t="s">
        <v>50</v>
      </c>
    </row>
    <row r="108" spans="5:37">
      <c r="E108" s="33" t="s">
        <v>337</v>
      </c>
      <c r="F108" s="117">
        <v>44734</v>
      </c>
      <c r="G108" s="118">
        <v>224381</v>
      </c>
      <c r="H108" s="118" t="s">
        <v>1242</v>
      </c>
      <c r="I108" s="118" t="s">
        <v>1400</v>
      </c>
      <c r="J108" s="154"/>
      <c r="W108" s="31"/>
      <c r="X108" s="33"/>
      <c r="Y108" s="33"/>
      <c r="Z108" s="33"/>
      <c r="AA108" s="33"/>
      <c r="AB108" s="33"/>
      <c r="AC108" s="87" t="s">
        <v>725</v>
      </c>
      <c r="AD108" s="87" t="s">
        <v>1447</v>
      </c>
      <c r="AE108" s="87"/>
      <c r="AF108" s="87"/>
      <c r="AG108" s="87"/>
      <c r="AH108" s="87"/>
      <c r="AI108" s="87"/>
      <c r="AJ108" s="87"/>
      <c r="AK108" s="88" t="s">
        <v>50</v>
      </c>
    </row>
    <row r="109" spans="5:37" ht="90">
      <c r="E109" s="33" t="s">
        <v>337</v>
      </c>
      <c r="F109" s="79">
        <v>44734</v>
      </c>
      <c r="G109" s="33">
        <v>224436</v>
      </c>
      <c r="H109" s="33" t="s">
        <v>1434</v>
      </c>
      <c r="I109" s="33" t="s">
        <v>1435</v>
      </c>
      <c r="J109" s="33"/>
      <c r="W109" s="31"/>
      <c r="X109" s="31"/>
      <c r="Y109" s="33"/>
      <c r="Z109" s="33"/>
      <c r="AA109" s="33"/>
      <c r="AB109" s="33"/>
      <c r="AC109" s="87" t="s">
        <v>1366</v>
      </c>
      <c r="AD109" s="87"/>
      <c r="AE109" s="87"/>
      <c r="AF109" s="87"/>
      <c r="AG109" s="87"/>
      <c r="AH109" s="87"/>
      <c r="AI109" s="87"/>
      <c r="AJ109" s="87"/>
      <c r="AK109" s="33" t="s">
        <v>50</v>
      </c>
    </row>
    <row r="110" spans="5:37" ht="30">
      <c r="E110" s="33" t="s">
        <v>833</v>
      </c>
      <c r="F110" s="79">
        <v>44734</v>
      </c>
      <c r="G110" s="33">
        <v>222923</v>
      </c>
      <c r="H110" s="33" t="s">
        <v>1362</v>
      </c>
      <c r="I110" s="33" t="s">
        <v>1436</v>
      </c>
      <c r="J110" s="33"/>
      <c r="W110" s="31"/>
      <c r="X110" s="31"/>
      <c r="Y110" s="31"/>
      <c r="Z110" s="31"/>
      <c r="AA110" s="31"/>
      <c r="AB110" s="31"/>
      <c r="AC110" s="87" t="s">
        <v>1437</v>
      </c>
      <c r="AD110" s="87" t="s">
        <v>394</v>
      </c>
      <c r="AE110" s="87"/>
      <c r="AF110" s="87"/>
      <c r="AG110" s="87"/>
      <c r="AH110" s="87" t="s">
        <v>50</v>
      </c>
      <c r="AI110" s="87"/>
      <c r="AJ110" s="87"/>
      <c r="AK110" s="33" t="s">
        <v>50</v>
      </c>
    </row>
    <row r="111" spans="5:37" ht="30">
      <c r="E111" s="111" t="s">
        <v>337</v>
      </c>
      <c r="F111" s="79">
        <v>44734</v>
      </c>
      <c r="G111" s="33">
        <v>224625</v>
      </c>
      <c r="H111" s="33" t="s">
        <v>1443</v>
      </c>
      <c r="I111" s="33" t="s">
        <v>1400</v>
      </c>
      <c r="J111" s="33" t="s">
        <v>394</v>
      </c>
      <c r="X111" s="33"/>
      <c r="Y111" s="33"/>
      <c r="Z111" s="33"/>
      <c r="AA111" s="33"/>
      <c r="AB111" s="33"/>
      <c r="AC111" s="33"/>
      <c r="AD111" s="87" t="s">
        <v>1446</v>
      </c>
      <c r="AE111" s="87"/>
      <c r="AF111" s="87"/>
      <c r="AG111" s="87"/>
      <c r="AH111" s="87"/>
      <c r="AI111" s="87"/>
      <c r="AJ111" s="87"/>
      <c r="AK111" s="33" t="s">
        <v>50</v>
      </c>
    </row>
    <row r="112" spans="5:37">
      <c r="E112" s="45" t="s">
        <v>337</v>
      </c>
      <c r="F112" s="117">
        <v>44735</v>
      </c>
      <c r="G112" s="118">
        <v>224565</v>
      </c>
      <c r="H112" s="118" t="s">
        <v>348</v>
      </c>
      <c r="I112" s="118" t="s">
        <v>1444</v>
      </c>
      <c r="J112" s="33" t="s">
        <v>394</v>
      </c>
      <c r="X112" s="31"/>
      <c r="Y112" s="33"/>
      <c r="Z112" s="33"/>
      <c r="AA112" s="33"/>
      <c r="AB112" s="33"/>
      <c r="AC112" s="33"/>
      <c r="AD112" s="88" t="s">
        <v>394</v>
      </c>
      <c r="AE112" s="88"/>
      <c r="AF112" s="88"/>
      <c r="AG112" s="88"/>
      <c r="AH112" s="88"/>
      <c r="AI112" s="88"/>
      <c r="AJ112" s="88"/>
      <c r="AK112" s="33" t="s">
        <v>50</v>
      </c>
    </row>
    <row r="113" spans="5:37">
      <c r="E113" s="33" t="s">
        <v>337</v>
      </c>
      <c r="F113" s="79">
        <v>44735</v>
      </c>
      <c r="G113" s="33">
        <v>224810</v>
      </c>
      <c r="H113" s="33" t="s">
        <v>861</v>
      </c>
      <c r="I113" s="33" t="s">
        <v>1449</v>
      </c>
      <c r="J113" s="73" t="s">
        <v>394</v>
      </c>
      <c r="X113" s="31"/>
      <c r="Y113" s="33"/>
      <c r="Z113" s="33"/>
      <c r="AA113" s="33"/>
      <c r="AB113" s="33"/>
      <c r="AC113" s="33"/>
      <c r="AD113" s="88" t="s">
        <v>394</v>
      </c>
      <c r="AE113" s="88"/>
      <c r="AF113" s="88"/>
      <c r="AG113" s="88"/>
      <c r="AH113" s="88"/>
      <c r="AI113" s="88"/>
      <c r="AJ113" s="88"/>
      <c r="AK113" s="33" t="s">
        <v>50</v>
      </c>
    </row>
    <row r="114" spans="5:37">
      <c r="E114" s="33" t="s">
        <v>337</v>
      </c>
      <c r="F114" s="79">
        <v>44735</v>
      </c>
      <c r="G114" s="33">
        <v>224851</v>
      </c>
      <c r="H114" s="33" t="s">
        <v>823</v>
      </c>
      <c r="I114" s="33" t="s">
        <v>1450</v>
      </c>
      <c r="J114" s="73" t="s">
        <v>394</v>
      </c>
      <c r="X114" s="31"/>
      <c r="Y114" s="31"/>
      <c r="Z114" s="31"/>
      <c r="AA114" s="31"/>
      <c r="AB114" s="31"/>
      <c r="AC114" s="31"/>
      <c r="AD114" s="87" t="s">
        <v>1451</v>
      </c>
      <c r="AE114" s="87" t="s">
        <v>819</v>
      </c>
      <c r="AF114" s="87"/>
      <c r="AG114" s="87"/>
      <c r="AH114" s="87" t="s">
        <v>1447</v>
      </c>
      <c r="AI114" s="87" t="s">
        <v>1549</v>
      </c>
      <c r="AJ114" s="87"/>
      <c r="AK114" s="33" t="s">
        <v>50</v>
      </c>
    </row>
    <row r="115" spans="5:37" ht="30">
      <c r="E115" s="33" t="s">
        <v>337</v>
      </c>
      <c r="F115" s="79">
        <v>44735</v>
      </c>
      <c r="G115" s="33">
        <v>224821</v>
      </c>
      <c r="H115" s="33" t="s">
        <v>1452</v>
      </c>
      <c r="I115" s="33" t="s">
        <v>1453</v>
      </c>
      <c r="J115" s="73" t="s">
        <v>394</v>
      </c>
      <c r="X115" s="31"/>
      <c r="Y115" s="31"/>
      <c r="Z115" s="31"/>
      <c r="AA115" s="31"/>
      <c r="AB115" s="33"/>
      <c r="AC115" s="33"/>
      <c r="AD115" s="87" t="s">
        <v>1383</v>
      </c>
      <c r="AE115" s="87" t="s">
        <v>1455</v>
      </c>
      <c r="AF115" s="87" t="s">
        <v>1447</v>
      </c>
      <c r="AG115" s="87" t="s">
        <v>50</v>
      </c>
      <c r="AH115" s="87"/>
      <c r="AI115" s="87"/>
      <c r="AJ115" s="87"/>
      <c r="AK115" s="33" t="s">
        <v>50</v>
      </c>
    </row>
    <row r="116" spans="5:37">
      <c r="E116" s="33" t="s">
        <v>337</v>
      </c>
      <c r="F116" s="79">
        <v>44736</v>
      </c>
      <c r="G116" s="33">
        <v>224810</v>
      </c>
      <c r="H116" s="33" t="s">
        <v>861</v>
      </c>
      <c r="I116" s="33" t="s">
        <v>1453</v>
      </c>
      <c r="J116" s="73" t="s">
        <v>394</v>
      </c>
      <c r="X116" s="31"/>
      <c r="Y116" s="33"/>
      <c r="Z116" s="33"/>
      <c r="AA116" s="33"/>
      <c r="AB116" s="33"/>
      <c r="AC116" s="33"/>
      <c r="AD116" s="33"/>
      <c r="AE116" s="88" t="s">
        <v>394</v>
      </c>
      <c r="AF116" s="88"/>
      <c r="AG116" s="88"/>
      <c r="AH116" s="88"/>
      <c r="AI116" s="88"/>
      <c r="AJ116" s="88"/>
      <c r="AK116" s="33" t="s">
        <v>50</v>
      </c>
    </row>
    <row r="117" spans="5:37">
      <c r="E117" s="33" t="s">
        <v>338</v>
      </c>
      <c r="F117" s="79">
        <v>44737</v>
      </c>
      <c r="G117" s="33">
        <v>225442</v>
      </c>
      <c r="H117" s="33" t="s">
        <v>1345</v>
      </c>
      <c r="I117" s="33" t="s">
        <v>1458</v>
      </c>
      <c r="J117" s="33" t="s">
        <v>394</v>
      </c>
      <c r="Y117" s="31"/>
      <c r="Z117" s="31"/>
      <c r="AA117" s="31"/>
      <c r="AB117" s="31"/>
      <c r="AC117" s="31"/>
      <c r="AD117" s="33"/>
      <c r="AE117" s="33" t="s">
        <v>819</v>
      </c>
      <c r="AF117" s="33"/>
      <c r="AG117" s="33" t="s">
        <v>1473</v>
      </c>
      <c r="AH117" s="33"/>
      <c r="AI117" s="88" t="s">
        <v>1466</v>
      </c>
      <c r="AJ117" s="88" t="s">
        <v>50</v>
      </c>
      <c r="AK117" s="33" t="s">
        <v>50</v>
      </c>
    </row>
    <row r="118" spans="5:37" ht="30">
      <c r="E118" s="33" t="s">
        <v>338</v>
      </c>
      <c r="F118" s="79">
        <v>44737</v>
      </c>
      <c r="G118" s="33">
        <v>225295</v>
      </c>
      <c r="H118" s="33" t="s">
        <v>1459</v>
      </c>
      <c r="I118" s="33" t="s">
        <v>1453</v>
      </c>
      <c r="J118" s="33" t="s">
        <v>394</v>
      </c>
      <c r="Y118" s="31"/>
      <c r="Z118" s="31"/>
      <c r="AA118" s="31"/>
      <c r="AB118" s="31"/>
      <c r="AC118" s="31"/>
      <c r="AD118" s="33"/>
      <c r="AE118" s="33" t="s">
        <v>819</v>
      </c>
      <c r="AF118" s="33"/>
      <c r="AG118" s="87" t="s">
        <v>1472</v>
      </c>
      <c r="AH118" s="87" t="s">
        <v>50</v>
      </c>
      <c r="AI118" s="87"/>
      <c r="AJ118" s="87"/>
      <c r="AK118" s="33" t="s">
        <v>50</v>
      </c>
    </row>
    <row r="119" spans="5:37">
      <c r="E119" s="33" t="s">
        <v>337</v>
      </c>
      <c r="F119" s="79">
        <v>44737</v>
      </c>
      <c r="G119" s="33">
        <v>224928</v>
      </c>
      <c r="H119" s="33" t="s">
        <v>673</v>
      </c>
      <c r="I119" s="33" t="s">
        <v>1460</v>
      </c>
      <c r="J119" s="33" t="s">
        <v>394</v>
      </c>
      <c r="Y119" s="31"/>
      <c r="Z119" s="31"/>
      <c r="AA119" s="31"/>
      <c r="AB119" s="31"/>
      <c r="AC119" s="31"/>
      <c r="AD119" s="33"/>
      <c r="AE119" s="87" t="s">
        <v>394</v>
      </c>
      <c r="AF119" s="88"/>
      <c r="AG119" s="154"/>
      <c r="AH119" s="154"/>
      <c r="AI119" s="154" t="s">
        <v>50</v>
      </c>
      <c r="AJ119" s="154"/>
      <c r="AK119" s="33" t="s">
        <v>50</v>
      </c>
    </row>
    <row r="120" spans="5:37" ht="45">
      <c r="E120" s="33" t="s">
        <v>337</v>
      </c>
      <c r="F120" s="79">
        <v>44737</v>
      </c>
      <c r="G120" s="33">
        <v>224948</v>
      </c>
      <c r="H120" s="33" t="s">
        <v>860</v>
      </c>
      <c r="I120" s="33" t="s">
        <v>1453</v>
      </c>
      <c r="J120" s="33" t="s">
        <v>394</v>
      </c>
      <c r="Y120" s="31"/>
      <c r="Z120" s="31"/>
      <c r="AA120" s="31"/>
      <c r="AB120" s="31"/>
      <c r="AC120" s="31"/>
      <c r="AD120" s="33"/>
      <c r="AE120" s="87" t="s">
        <v>394</v>
      </c>
      <c r="AF120" s="88"/>
      <c r="AG120" s="87" t="s">
        <v>1485</v>
      </c>
      <c r="AH120" s="87" t="s">
        <v>50</v>
      </c>
      <c r="AI120" s="87"/>
      <c r="AJ120" s="87"/>
      <c r="AK120" s="33" t="s">
        <v>50</v>
      </c>
    </row>
    <row r="121" spans="5:37" ht="30">
      <c r="E121" s="33" t="s">
        <v>337</v>
      </c>
      <c r="F121" s="79">
        <v>44737</v>
      </c>
      <c r="G121" s="33">
        <v>224974</v>
      </c>
      <c r="H121" s="33" t="s">
        <v>1242</v>
      </c>
      <c r="I121" s="33" t="s">
        <v>1453</v>
      </c>
      <c r="J121" s="33" t="s">
        <v>394</v>
      </c>
      <c r="Y121" s="31"/>
      <c r="Z121" s="31"/>
      <c r="AA121" s="31"/>
      <c r="AB121" s="31"/>
      <c r="AC121" s="33"/>
      <c r="AD121" s="33"/>
      <c r="AE121" s="87" t="s">
        <v>1461</v>
      </c>
      <c r="AF121" s="116"/>
      <c r="AG121" s="87" t="s">
        <v>1356</v>
      </c>
      <c r="AH121" s="87"/>
      <c r="AI121" s="87"/>
      <c r="AJ121" s="87"/>
      <c r="AK121" s="33" t="s">
        <v>50</v>
      </c>
    </row>
    <row r="122" spans="5:37" ht="45">
      <c r="E122" s="207" t="s">
        <v>337</v>
      </c>
      <c r="F122" s="79">
        <v>44737</v>
      </c>
      <c r="G122" s="33">
        <v>225119</v>
      </c>
      <c r="H122" s="33" t="s">
        <v>1462</v>
      </c>
      <c r="I122" s="33" t="s">
        <v>1463</v>
      </c>
      <c r="J122" s="33" t="s">
        <v>394</v>
      </c>
      <c r="Y122" s="33"/>
      <c r="Z122" s="33"/>
      <c r="AA122" s="207"/>
      <c r="AB122" s="33"/>
      <c r="AC122" s="33"/>
      <c r="AD122" s="33"/>
      <c r="AE122" s="87" t="s">
        <v>394</v>
      </c>
      <c r="AF122" s="88"/>
      <c r="AG122" s="87" t="s">
        <v>1474</v>
      </c>
      <c r="AH122" s="87"/>
      <c r="AI122" s="87"/>
      <c r="AJ122" s="87"/>
      <c r="AK122" s="33" t="s">
        <v>50</v>
      </c>
    </row>
    <row r="123" spans="5:37">
      <c r="E123" s="33" t="s">
        <v>342</v>
      </c>
      <c r="F123" s="79">
        <v>44737</v>
      </c>
      <c r="G123" s="33">
        <v>225440</v>
      </c>
      <c r="H123" s="33" t="s">
        <v>1464</v>
      </c>
      <c r="I123" s="33" t="s">
        <v>1453</v>
      </c>
      <c r="J123" s="33" t="s">
        <v>394</v>
      </c>
      <c r="Y123" s="31"/>
      <c r="Z123" s="31"/>
      <c r="AA123" s="219"/>
      <c r="AB123" s="31"/>
      <c r="AC123" s="31"/>
      <c r="AD123" s="31"/>
      <c r="AE123" s="87" t="s">
        <v>394</v>
      </c>
      <c r="AF123" s="88"/>
      <c r="AG123" s="87" t="s">
        <v>394</v>
      </c>
      <c r="AH123" s="87" t="s">
        <v>394</v>
      </c>
      <c r="AI123" s="87" t="s">
        <v>394</v>
      </c>
      <c r="AJ123" s="87" t="s">
        <v>50</v>
      </c>
      <c r="AK123" s="33" t="s">
        <v>50</v>
      </c>
    </row>
    <row r="124" spans="5:37" ht="30">
      <c r="E124" s="33" t="s">
        <v>337</v>
      </c>
      <c r="F124" s="79">
        <v>44737</v>
      </c>
      <c r="G124" s="33">
        <v>225545</v>
      </c>
      <c r="H124" s="33" t="s">
        <v>1044</v>
      </c>
      <c r="I124" s="33" t="s">
        <v>1453</v>
      </c>
      <c r="J124" s="33" t="s">
        <v>394</v>
      </c>
      <c r="Y124" s="67"/>
      <c r="Z124" s="67"/>
      <c r="AA124" s="67"/>
      <c r="AB124" s="31"/>
      <c r="AC124" s="31"/>
      <c r="AD124" s="33"/>
      <c r="AE124" s="87" t="s">
        <v>1465</v>
      </c>
      <c r="AF124" s="88"/>
      <c r="AG124" s="87"/>
      <c r="AH124" s="87" t="s">
        <v>1502</v>
      </c>
      <c r="AI124" s="87"/>
      <c r="AJ124" s="87"/>
      <c r="AK124" s="33" t="s">
        <v>50</v>
      </c>
    </row>
    <row r="125" spans="5:37" ht="30">
      <c r="E125" s="33" t="s">
        <v>338</v>
      </c>
      <c r="F125" s="79">
        <v>44739</v>
      </c>
      <c r="G125" s="33">
        <v>225725</v>
      </c>
      <c r="H125" s="33" t="s">
        <v>236</v>
      </c>
      <c r="I125" s="33" t="s">
        <v>1435</v>
      </c>
      <c r="J125" s="33" t="s">
        <v>394</v>
      </c>
      <c r="AB125" s="31"/>
      <c r="AC125" s="31"/>
      <c r="AD125" s="33"/>
      <c r="AE125" s="87"/>
      <c r="AF125" s="33"/>
      <c r="AG125" s="87" t="s">
        <v>1383</v>
      </c>
      <c r="AH125" s="87" t="s">
        <v>50</v>
      </c>
      <c r="AI125" s="87"/>
      <c r="AJ125" s="87"/>
      <c r="AK125" s="33" t="s">
        <v>50</v>
      </c>
    </row>
    <row r="126" spans="5:37">
      <c r="E126" s="33" t="s">
        <v>833</v>
      </c>
      <c r="F126" s="79">
        <v>44739</v>
      </c>
      <c r="G126" s="33">
        <v>225628</v>
      </c>
      <c r="H126" s="33" t="s">
        <v>1468</v>
      </c>
      <c r="I126" s="33" t="s">
        <v>1469</v>
      </c>
      <c r="J126" s="33" t="s">
        <v>394</v>
      </c>
      <c r="AB126" s="33"/>
      <c r="AC126" s="33"/>
      <c r="AD126" s="33"/>
      <c r="AE126" s="87"/>
      <c r="AF126" s="33"/>
      <c r="AG126" s="87" t="s">
        <v>394</v>
      </c>
      <c r="AH126" s="87" t="s">
        <v>50</v>
      </c>
      <c r="AI126" s="87"/>
      <c r="AJ126" s="87"/>
      <c r="AK126" s="33" t="s">
        <v>50</v>
      </c>
    </row>
    <row r="127" spans="5:37" ht="30">
      <c r="E127" s="33" t="s">
        <v>337</v>
      </c>
      <c r="F127" s="79">
        <v>44739</v>
      </c>
      <c r="G127" s="33">
        <v>225927</v>
      </c>
      <c r="H127" s="33" t="s">
        <v>1475</v>
      </c>
      <c r="I127" s="33" t="s">
        <v>1476</v>
      </c>
      <c r="J127" s="73" t="s">
        <v>1478</v>
      </c>
      <c r="AB127" s="31"/>
      <c r="AC127" s="31"/>
      <c r="AD127" s="33"/>
      <c r="AE127" s="33"/>
      <c r="AF127" s="33"/>
      <c r="AG127" s="87" t="s">
        <v>1477</v>
      </c>
      <c r="AH127" s="87" t="s">
        <v>1503</v>
      </c>
      <c r="AI127" s="87" t="s">
        <v>50</v>
      </c>
      <c r="AJ127" s="87"/>
      <c r="AK127" s="33" t="s">
        <v>50</v>
      </c>
    </row>
    <row r="128" spans="5:37" ht="30">
      <c r="E128" s="33" t="s">
        <v>337</v>
      </c>
      <c r="F128" s="79">
        <v>44739</v>
      </c>
      <c r="G128" s="33">
        <v>225819</v>
      </c>
      <c r="H128" s="33" t="s">
        <v>1479</v>
      </c>
      <c r="I128" s="33" t="s">
        <v>1207</v>
      </c>
      <c r="J128" s="259" t="s">
        <v>394</v>
      </c>
      <c r="AB128" s="118"/>
      <c r="AC128" s="118"/>
      <c r="AD128" s="33"/>
      <c r="AE128" s="33"/>
      <c r="AF128" s="33"/>
      <c r="AG128" s="87" t="s">
        <v>394</v>
      </c>
      <c r="AH128" s="87" t="s">
        <v>1498</v>
      </c>
      <c r="AI128" s="87"/>
      <c r="AJ128" s="87"/>
      <c r="AK128" s="33" t="s">
        <v>50</v>
      </c>
    </row>
    <row r="129" spans="5:37">
      <c r="E129" s="31" t="s">
        <v>337</v>
      </c>
      <c r="F129" s="75">
        <v>44739</v>
      </c>
      <c r="G129" s="31">
        <v>224326</v>
      </c>
      <c r="H129" s="31" t="s">
        <v>1370</v>
      </c>
      <c r="I129" s="31" t="s">
        <v>1484</v>
      </c>
      <c r="J129" s="259" t="s">
        <v>1481</v>
      </c>
      <c r="AA129" s="31"/>
      <c r="AB129" s="31"/>
      <c r="AC129" s="31"/>
      <c r="AD129" s="31"/>
      <c r="AE129" s="31"/>
      <c r="AF129" s="31"/>
      <c r="AG129" s="31"/>
      <c r="AH129" s="31"/>
      <c r="AI129" s="31"/>
      <c r="AJ129" s="31"/>
      <c r="AK129" s="31" t="s">
        <v>49</v>
      </c>
    </row>
    <row r="130" spans="5:37" ht="30">
      <c r="E130" s="33" t="s">
        <v>338</v>
      </c>
      <c r="F130" s="79">
        <v>44739</v>
      </c>
      <c r="G130" s="33">
        <v>226439</v>
      </c>
      <c r="H130" s="33" t="s">
        <v>1483</v>
      </c>
      <c r="I130" s="33" t="s">
        <v>1482</v>
      </c>
      <c r="J130" s="259" t="s">
        <v>394</v>
      </c>
      <c r="AA130" s="31"/>
      <c r="AB130" s="31"/>
      <c r="AC130" s="31"/>
      <c r="AD130" s="118"/>
      <c r="AE130" s="118"/>
      <c r="AF130" s="118"/>
      <c r="AG130" s="87" t="s">
        <v>1472</v>
      </c>
      <c r="AH130" s="87"/>
      <c r="AI130" s="87" t="s">
        <v>50</v>
      </c>
      <c r="AJ130" s="87"/>
      <c r="AK130" s="88" t="s">
        <v>50</v>
      </c>
    </row>
    <row r="131" spans="5:37" ht="30">
      <c r="E131" s="33" t="s">
        <v>337</v>
      </c>
      <c r="F131" s="79">
        <v>44741</v>
      </c>
      <c r="G131" s="33">
        <v>226675</v>
      </c>
      <c r="H131" s="33" t="s">
        <v>1017</v>
      </c>
      <c r="I131" s="33" t="s">
        <v>1521</v>
      </c>
      <c r="J131" s="33" t="s">
        <v>394</v>
      </c>
      <c r="AA131" s="31"/>
      <c r="AB131" s="31"/>
      <c r="AC131" s="31"/>
      <c r="AD131" s="33"/>
      <c r="AE131" s="33"/>
      <c r="AF131" s="33"/>
      <c r="AG131" s="33"/>
      <c r="AH131" s="87" t="s">
        <v>1517</v>
      </c>
      <c r="AI131" s="87" t="s">
        <v>394</v>
      </c>
      <c r="AJ131" s="87" t="s">
        <v>50</v>
      </c>
      <c r="AK131" s="88" t="s">
        <v>50</v>
      </c>
    </row>
    <row r="132" spans="5:37">
      <c r="E132" s="33" t="s">
        <v>337</v>
      </c>
      <c r="F132" s="79">
        <v>44741</v>
      </c>
      <c r="G132" s="33">
        <v>226556</v>
      </c>
      <c r="H132" s="33" t="s">
        <v>1241</v>
      </c>
      <c r="I132" s="33" t="s">
        <v>1128</v>
      </c>
      <c r="J132" s="33" t="s">
        <v>394</v>
      </c>
      <c r="AA132" s="31"/>
      <c r="AB132" s="31"/>
      <c r="AC132" s="31"/>
      <c r="AD132" s="33"/>
      <c r="AE132" s="33"/>
      <c r="AF132" s="33"/>
      <c r="AG132" s="33"/>
      <c r="AH132" s="88" t="s">
        <v>1499</v>
      </c>
      <c r="AI132" s="88" t="s">
        <v>1533</v>
      </c>
      <c r="AJ132" s="88"/>
      <c r="AK132" s="88" t="s">
        <v>50</v>
      </c>
    </row>
    <row r="133" spans="5:37" ht="30">
      <c r="E133" s="33" t="s">
        <v>337</v>
      </c>
      <c r="F133" s="79">
        <v>44741</v>
      </c>
      <c r="G133" s="33">
        <v>226593</v>
      </c>
      <c r="H133" s="33" t="s">
        <v>380</v>
      </c>
      <c r="I133" s="33" t="s">
        <v>1500</v>
      </c>
      <c r="J133" s="33" t="s">
        <v>394</v>
      </c>
      <c r="AA133" s="31"/>
      <c r="AB133" s="31"/>
      <c r="AC133" s="31"/>
      <c r="AD133" s="33"/>
      <c r="AE133" s="33"/>
      <c r="AF133" s="33"/>
      <c r="AG133" s="33"/>
      <c r="AH133" s="87" t="s">
        <v>1501</v>
      </c>
      <c r="AI133" s="87" t="s">
        <v>50</v>
      </c>
      <c r="AJ133" s="87"/>
      <c r="AK133" s="88" t="s">
        <v>50</v>
      </c>
    </row>
    <row r="134" spans="5:37">
      <c r="E134" s="111" t="s">
        <v>337</v>
      </c>
      <c r="F134" s="117">
        <v>44741</v>
      </c>
      <c r="G134" s="118">
        <v>225997</v>
      </c>
      <c r="H134" s="118" t="s">
        <v>1505</v>
      </c>
      <c r="I134" s="118" t="s">
        <v>1506</v>
      </c>
      <c r="J134" s="33" t="s">
        <v>394</v>
      </c>
      <c r="AA134" s="31"/>
      <c r="AB134" s="31"/>
      <c r="AC134" s="31"/>
      <c r="AD134" s="31"/>
      <c r="AE134" s="33"/>
      <c r="AF134" s="33"/>
      <c r="AG134" s="33"/>
      <c r="AH134" s="88" t="s">
        <v>1466</v>
      </c>
      <c r="AI134" s="88"/>
      <c r="AJ134" s="88"/>
      <c r="AK134" s="88" t="s">
        <v>50</v>
      </c>
    </row>
    <row r="135" spans="5:37" ht="30">
      <c r="E135" s="33" t="s">
        <v>338</v>
      </c>
      <c r="F135" s="79">
        <v>44741</v>
      </c>
      <c r="G135" s="33">
        <v>225943</v>
      </c>
      <c r="H135" s="33" t="s">
        <v>137</v>
      </c>
      <c r="I135" s="33" t="s">
        <v>1128</v>
      </c>
      <c r="J135" s="33" t="s">
        <v>394</v>
      </c>
      <c r="AA135" s="31"/>
      <c r="AB135" s="31"/>
      <c r="AC135" s="31"/>
      <c r="AD135" s="31"/>
      <c r="AE135" s="33"/>
      <c r="AF135" s="33"/>
      <c r="AG135" s="33"/>
      <c r="AH135" s="87" t="s">
        <v>1507</v>
      </c>
      <c r="AI135" s="87" t="s">
        <v>1447</v>
      </c>
      <c r="AJ135" s="87"/>
      <c r="AK135" s="88" t="s">
        <v>50</v>
      </c>
    </row>
    <row r="136" spans="5:37">
      <c r="E136" s="33" t="s">
        <v>338</v>
      </c>
      <c r="F136" s="79">
        <v>44741</v>
      </c>
      <c r="G136" s="33">
        <v>226936</v>
      </c>
      <c r="H136" s="33" t="s">
        <v>1508</v>
      </c>
      <c r="I136" s="33" t="s">
        <v>1509</v>
      </c>
      <c r="J136" s="33" t="s">
        <v>394</v>
      </c>
      <c r="AA136" s="33"/>
      <c r="AB136" s="33"/>
      <c r="AC136" s="33"/>
      <c r="AD136" s="33"/>
      <c r="AE136" s="33"/>
      <c r="AF136" s="33"/>
      <c r="AG136" s="33"/>
      <c r="AH136" s="88" t="s">
        <v>1515</v>
      </c>
      <c r="AI136" s="88"/>
      <c r="AJ136" s="88"/>
      <c r="AK136" s="88" t="s">
        <v>50</v>
      </c>
    </row>
    <row r="137" spans="5:37">
      <c r="E137" s="33" t="s">
        <v>1119</v>
      </c>
      <c r="F137" s="117">
        <v>44741</v>
      </c>
      <c r="G137" s="118">
        <v>226863</v>
      </c>
      <c r="H137" s="118" t="s">
        <v>1510</v>
      </c>
      <c r="I137" s="118" t="s">
        <v>1511</v>
      </c>
      <c r="J137" s="111" t="s">
        <v>394</v>
      </c>
      <c r="AA137" s="31"/>
      <c r="AB137" s="31"/>
      <c r="AC137" s="31"/>
      <c r="AD137" s="31"/>
      <c r="AE137" s="33"/>
      <c r="AF137" s="33"/>
      <c r="AG137" s="33"/>
      <c r="AH137" s="88" t="s">
        <v>1466</v>
      </c>
      <c r="AI137" s="88"/>
      <c r="AJ137" s="88"/>
      <c r="AK137" s="88" t="s">
        <v>50</v>
      </c>
    </row>
    <row r="138" spans="5:37" ht="30">
      <c r="E138" s="207" t="s">
        <v>1119</v>
      </c>
      <c r="F138" s="79">
        <v>44741</v>
      </c>
      <c r="G138" s="33">
        <v>226964</v>
      </c>
      <c r="H138" s="33" t="s">
        <v>506</v>
      </c>
      <c r="I138" s="33" t="s">
        <v>1512</v>
      </c>
      <c r="J138" s="33" t="s">
        <v>394</v>
      </c>
      <c r="AA138" s="219"/>
      <c r="AB138" s="31"/>
      <c r="AC138" s="31"/>
      <c r="AD138" s="31"/>
      <c r="AE138" s="33"/>
      <c r="AF138" s="33"/>
      <c r="AG138" s="33"/>
      <c r="AH138" s="87" t="s">
        <v>1513</v>
      </c>
      <c r="AI138" s="87"/>
      <c r="AJ138" s="87"/>
      <c r="AK138" s="88" t="s">
        <v>50</v>
      </c>
    </row>
    <row r="139" spans="5:37">
      <c r="E139" s="33" t="s">
        <v>337</v>
      </c>
      <c r="F139" s="79">
        <v>44741</v>
      </c>
      <c r="G139" s="33">
        <v>227155</v>
      </c>
      <c r="H139" s="33" t="s">
        <v>1514</v>
      </c>
      <c r="I139" s="33" t="s">
        <v>1428</v>
      </c>
      <c r="J139" s="33" t="s">
        <v>394</v>
      </c>
      <c r="AA139" s="219"/>
      <c r="AB139" s="31"/>
      <c r="AC139" s="31"/>
      <c r="AD139" s="33"/>
      <c r="AE139" s="33"/>
      <c r="AF139" s="33"/>
      <c r="AG139" s="33"/>
      <c r="AH139" s="88" t="s">
        <v>1466</v>
      </c>
      <c r="AI139" s="88" t="s">
        <v>1532</v>
      </c>
      <c r="AJ139" s="88"/>
      <c r="AK139" s="88" t="s">
        <v>50</v>
      </c>
    </row>
    <row r="140" spans="5:37">
      <c r="E140" s="33" t="s">
        <v>337</v>
      </c>
      <c r="F140" s="79">
        <v>44741</v>
      </c>
      <c r="G140" s="33">
        <v>227143</v>
      </c>
      <c r="H140" s="33" t="s">
        <v>1193</v>
      </c>
      <c r="I140" s="33" t="s">
        <v>1516</v>
      </c>
      <c r="J140" s="33" t="s">
        <v>394</v>
      </c>
      <c r="AA140" s="219"/>
      <c r="AB140" s="31"/>
      <c r="AC140" s="31"/>
      <c r="AD140" s="33"/>
      <c r="AE140" s="33"/>
      <c r="AF140" s="33"/>
      <c r="AG140" s="33"/>
      <c r="AH140" s="88" t="s">
        <v>1466</v>
      </c>
      <c r="AI140" s="88" t="s">
        <v>1470</v>
      </c>
      <c r="AJ140" s="88"/>
      <c r="AK140" s="88" t="s">
        <v>50</v>
      </c>
    </row>
    <row r="141" spans="5:37">
      <c r="E141" s="33" t="s">
        <v>337</v>
      </c>
      <c r="F141" s="79">
        <v>44741</v>
      </c>
      <c r="G141" s="33">
        <v>225934</v>
      </c>
      <c r="H141" s="33" t="s">
        <v>137</v>
      </c>
      <c r="I141" s="33" t="s">
        <v>1128</v>
      </c>
      <c r="J141" s="111" t="s">
        <v>394</v>
      </c>
      <c r="AB141" s="31"/>
      <c r="AC141" s="31"/>
      <c r="AD141" s="33"/>
      <c r="AE141" s="33"/>
      <c r="AF141" s="33"/>
      <c r="AG141" s="33"/>
      <c r="AH141" s="116" t="s">
        <v>1410</v>
      </c>
      <c r="AI141" s="116" t="s">
        <v>1447</v>
      </c>
      <c r="AJ141" s="116"/>
      <c r="AK141" s="116" t="s">
        <v>50</v>
      </c>
    </row>
    <row r="142" spans="5:37">
      <c r="E142" s="33" t="s">
        <v>338</v>
      </c>
      <c r="F142" s="79">
        <v>44742</v>
      </c>
      <c r="G142" s="33">
        <v>227322</v>
      </c>
      <c r="H142" s="33" t="s">
        <v>1520</v>
      </c>
      <c r="I142" s="33" t="s">
        <v>1518</v>
      </c>
      <c r="J142" s="111" t="s">
        <v>394</v>
      </c>
      <c r="AB142" s="31"/>
      <c r="AC142" s="31"/>
      <c r="AD142" s="118"/>
      <c r="AE142" s="118"/>
      <c r="AF142" s="118"/>
      <c r="AG142" s="118"/>
      <c r="AH142" s="116" t="s">
        <v>1519</v>
      </c>
      <c r="AI142" s="116" t="s">
        <v>1470</v>
      </c>
      <c r="AJ142" s="116"/>
      <c r="AK142" s="116" t="s">
        <v>50</v>
      </c>
    </row>
    <row r="143" spans="5:37">
      <c r="E143" s="111" t="s">
        <v>833</v>
      </c>
      <c r="F143" s="157">
        <v>44742</v>
      </c>
      <c r="G143" s="111">
        <v>225977</v>
      </c>
      <c r="H143" s="111" t="s">
        <v>1155</v>
      </c>
      <c r="I143" s="111" t="s">
        <v>1506</v>
      </c>
      <c r="J143" s="111" t="s">
        <v>394</v>
      </c>
      <c r="AD143" s="33"/>
      <c r="AE143" s="33"/>
      <c r="AF143" s="33"/>
      <c r="AG143" s="33"/>
      <c r="AH143" s="33"/>
      <c r="AI143" s="109" t="s">
        <v>1534</v>
      </c>
      <c r="AJ143" s="109"/>
      <c r="AK143" s="116" t="s">
        <v>50</v>
      </c>
    </row>
  </sheetData>
  <hyperlinks>
    <hyperlink ref="H12" r:id="rId1" display="https://olympus.mygreatlearning.com/accounts/1/users/3642259" xr:uid="{676C78E1-90CB-414C-92C9-25BA4931EF6A}"/>
    <hyperlink ref="H23" r:id="rId2" display="https://olympus.mygreatlearning.com/accounts/1/users/5050521" xr:uid="{E629079C-D626-4F60-AACF-154FA063BAB8}"/>
    <hyperlink ref="H29" r:id="rId3" display="https://olympus.mygreatlearning.com/accounts/1/users/3560352" xr:uid="{9CFEA39F-EF36-4F29-B1EE-78DCB73BD997}"/>
    <hyperlink ref="H32" r:id="rId4" display="https://olympus.mygreatlearning.com/accounts/1/users/3923852" xr:uid="{78866786-01DF-41A2-8105-B85D3394B4E9}"/>
    <hyperlink ref="H33" r:id="rId5" display="https://olympus.mygreatlearning.com/accounts/1/users/2451331" xr:uid="{674C7503-762F-45AA-9398-1B958D4D5745}"/>
    <hyperlink ref="H45" r:id="rId6" display="https://olympus.mygreatlearning.com/accounts/1/users/2345616" xr:uid="{B204683F-CBFE-4C5C-BD13-AEF48F47263A}"/>
    <hyperlink ref="H77" r:id="rId7" display="https://olympus.mygreatlearning.com/accounts/1/users/3461761" xr:uid="{95C79496-B7C4-4B21-92AC-68CE412FB520}"/>
    <hyperlink ref="H93" r:id="rId8" display="https://olympus.mygreatlearning.com/accounts/1/users/4065363" xr:uid="{80201D4F-B874-4C55-858C-D5C59589BF30}"/>
    <hyperlink ref="H101" r:id="rId9" display="https://olympus.mygreatlearning.com/accounts/1/users/4065363" xr:uid="{9C6B5EA8-CBD2-4B11-B9BF-C337F4F68FDB}"/>
  </hyperlinks>
  <pageMargins left="0.7" right="0.7" top="0.75" bottom="0.75" header="0.3" footer="0.3"/>
  <pageSetup orientation="portrait" horizontalDpi="300" verticalDpi="30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009C-1C57-40C9-9F00-718084ECDB42}">
  <dimension ref="B6:AH120"/>
  <sheetViews>
    <sheetView topLeftCell="C88" zoomScale="96" zoomScaleNormal="96" workbookViewId="0">
      <pane xSplit="11580" topLeftCell="AD1"/>
      <selection activeCell="G97" sqref="G97"/>
      <selection pane="topRight" activeCell="AD110" sqref="AD110"/>
    </sheetView>
  </sheetViews>
  <sheetFormatPr defaultRowHeight="15"/>
  <cols>
    <col min="5" max="5" width="18.7109375" bestFit="1" customWidth="1"/>
    <col min="6" max="6" width="10.28515625" bestFit="1" customWidth="1"/>
    <col min="8" max="8" width="17" customWidth="1"/>
    <col min="9" max="9" width="22" customWidth="1"/>
    <col min="10" max="10" width="13" customWidth="1"/>
    <col min="11" max="11" width="9.7109375" customWidth="1"/>
    <col min="12" max="18" width="13" customWidth="1"/>
    <col min="19" max="23" width="14.5703125" customWidth="1"/>
    <col min="24" max="26" width="19.28515625" customWidth="1"/>
    <col min="27" max="32" width="15.85546875" customWidth="1"/>
    <col min="33" max="33" width="12.85546875" bestFit="1" customWidth="1"/>
    <col min="35" max="35" width="10.42578125" bestFit="1" customWidth="1"/>
  </cols>
  <sheetData>
    <row r="6" spans="5:33">
      <c r="J6" s="225" t="s">
        <v>0</v>
      </c>
      <c r="K6" s="124"/>
      <c r="L6" s="124"/>
      <c r="M6" s="124"/>
      <c r="N6" s="124"/>
      <c r="O6" s="124"/>
      <c r="P6" s="124"/>
      <c r="Q6" s="124"/>
      <c r="R6" s="124"/>
      <c r="S6" s="124"/>
      <c r="T6" s="124"/>
      <c r="U6" s="124"/>
      <c r="V6" s="124"/>
      <c r="W6" s="124"/>
      <c r="X6" s="124"/>
      <c r="Y6" s="124"/>
      <c r="Z6" s="124"/>
      <c r="AA6" s="124"/>
      <c r="AB6" s="124"/>
      <c r="AC6" s="124"/>
      <c r="AD6" s="124"/>
      <c r="AE6" s="124"/>
      <c r="AF6" s="124"/>
    </row>
    <row r="7" spans="5:33" ht="45">
      <c r="E7" s="3" t="s">
        <v>15</v>
      </c>
      <c r="F7" s="262" t="s">
        <v>339</v>
      </c>
      <c r="G7" s="3" t="s">
        <v>256</v>
      </c>
      <c r="H7" s="3" t="s">
        <v>11</v>
      </c>
      <c r="I7" s="3" t="s">
        <v>43</v>
      </c>
      <c r="J7" s="211" t="s">
        <v>258</v>
      </c>
      <c r="K7" s="257">
        <v>44743</v>
      </c>
      <c r="L7" s="257">
        <v>44744</v>
      </c>
      <c r="M7" s="257">
        <v>44746</v>
      </c>
      <c r="N7" s="257">
        <v>44748</v>
      </c>
      <c r="O7" s="257">
        <v>44749</v>
      </c>
      <c r="P7" s="257">
        <v>44750</v>
      </c>
      <c r="Q7" s="257">
        <v>44751</v>
      </c>
      <c r="R7" s="257">
        <v>44753</v>
      </c>
      <c r="S7" s="257">
        <v>44754</v>
      </c>
      <c r="T7" s="257">
        <v>44755</v>
      </c>
      <c r="U7" s="257">
        <v>44756</v>
      </c>
      <c r="V7" s="257">
        <v>44757</v>
      </c>
      <c r="W7" s="257">
        <v>44758</v>
      </c>
      <c r="X7" s="257">
        <v>44760</v>
      </c>
      <c r="Y7" s="257">
        <v>44762</v>
      </c>
      <c r="Z7" s="257">
        <v>44764</v>
      </c>
      <c r="AA7" s="257">
        <v>44765</v>
      </c>
      <c r="AB7" s="257">
        <v>44767</v>
      </c>
      <c r="AC7" s="257">
        <v>44768</v>
      </c>
      <c r="AD7" s="257">
        <v>44769</v>
      </c>
      <c r="AE7" s="257">
        <v>44770</v>
      </c>
      <c r="AF7" s="257">
        <v>44771</v>
      </c>
      <c r="AG7" s="3" t="s">
        <v>257</v>
      </c>
    </row>
    <row r="8" spans="5:33" ht="30">
      <c r="E8" s="33" t="s">
        <v>524</v>
      </c>
      <c r="F8" s="79">
        <v>44743</v>
      </c>
      <c r="G8" s="33">
        <v>227662</v>
      </c>
      <c r="H8" s="33" t="s">
        <v>141</v>
      </c>
      <c r="I8" s="33" t="s">
        <v>1548</v>
      </c>
      <c r="J8" s="191" t="s">
        <v>1142</v>
      </c>
      <c r="K8" s="191" t="s">
        <v>1142</v>
      </c>
      <c r="L8" s="191" t="s">
        <v>1532</v>
      </c>
      <c r="M8" s="191"/>
      <c r="N8" s="191"/>
      <c r="O8" s="191"/>
      <c r="P8" s="191"/>
      <c r="Q8" s="191"/>
      <c r="R8" s="191"/>
      <c r="S8" s="191"/>
      <c r="T8" s="191"/>
      <c r="U8" s="191"/>
      <c r="V8" s="191"/>
      <c r="W8" s="191"/>
      <c r="X8" s="191"/>
      <c r="Y8" s="191"/>
      <c r="Z8" s="191"/>
      <c r="AA8" s="191"/>
      <c r="AB8" s="191"/>
      <c r="AC8" s="191"/>
      <c r="AD8" s="191"/>
      <c r="AE8" s="191"/>
      <c r="AF8" s="191"/>
      <c r="AG8" s="33" t="s">
        <v>50</v>
      </c>
    </row>
    <row r="9" spans="5:33" ht="45">
      <c r="E9" s="33" t="s">
        <v>336</v>
      </c>
      <c r="F9" s="79">
        <v>44743</v>
      </c>
      <c r="G9" s="33">
        <v>227519</v>
      </c>
      <c r="H9" s="33" t="s">
        <v>1550</v>
      </c>
      <c r="I9" s="33" t="s">
        <v>1551</v>
      </c>
      <c r="J9" s="191" t="s">
        <v>394</v>
      </c>
      <c r="K9" s="264" t="s">
        <v>1574</v>
      </c>
      <c r="L9" s="109" t="s">
        <v>366</v>
      </c>
      <c r="M9" s="109"/>
      <c r="N9" s="109"/>
      <c r="O9" s="109"/>
      <c r="P9" s="109"/>
      <c r="Q9" s="109"/>
      <c r="R9" s="109"/>
      <c r="S9" s="109"/>
      <c r="T9" s="109"/>
      <c r="U9" s="109"/>
      <c r="V9" s="109"/>
      <c r="W9" s="109"/>
      <c r="X9" s="109"/>
      <c r="Y9" s="109"/>
      <c r="Z9" s="109"/>
      <c r="AA9" s="109"/>
      <c r="AB9" s="109"/>
      <c r="AC9" s="109"/>
      <c r="AD9" s="109"/>
      <c r="AE9" s="109"/>
      <c r="AF9" s="109"/>
      <c r="AG9" s="154" t="s">
        <v>50</v>
      </c>
    </row>
    <row r="10" spans="5:33">
      <c r="E10" s="33" t="s">
        <v>336</v>
      </c>
      <c r="F10" s="79">
        <v>44743</v>
      </c>
      <c r="G10" s="33">
        <v>227677</v>
      </c>
      <c r="H10" s="33" t="s">
        <v>1426</v>
      </c>
      <c r="I10" s="33" t="s">
        <v>1552</v>
      </c>
      <c r="J10" s="191" t="s">
        <v>394</v>
      </c>
      <c r="K10" s="264" t="s">
        <v>1466</v>
      </c>
      <c r="L10" s="264"/>
      <c r="M10" s="264" t="s">
        <v>394</v>
      </c>
      <c r="N10" s="264" t="s">
        <v>50</v>
      </c>
      <c r="O10" s="264"/>
      <c r="P10" s="264"/>
      <c r="Q10" s="264"/>
      <c r="R10" s="264"/>
      <c r="S10" s="264"/>
      <c r="T10" s="264"/>
      <c r="U10" s="264"/>
      <c r="V10" s="264"/>
      <c r="W10" s="264"/>
      <c r="X10" s="264"/>
      <c r="Y10" s="264"/>
      <c r="Z10" s="264"/>
      <c r="AA10" s="264"/>
      <c r="AB10" s="264"/>
      <c r="AC10" s="264"/>
      <c r="AD10" s="264"/>
      <c r="AE10" s="264"/>
      <c r="AF10" s="264"/>
      <c r="AG10" s="33" t="s">
        <v>50</v>
      </c>
    </row>
    <row r="11" spans="5:33" ht="30">
      <c r="E11" s="33" t="s">
        <v>336</v>
      </c>
      <c r="F11" s="79">
        <v>44743</v>
      </c>
      <c r="G11" s="33">
        <v>227649</v>
      </c>
      <c r="H11" s="33" t="s">
        <v>1520</v>
      </c>
      <c r="I11" s="33"/>
      <c r="J11" s="191" t="s">
        <v>394</v>
      </c>
      <c r="K11" s="264" t="s">
        <v>1466</v>
      </c>
      <c r="L11" s="264"/>
      <c r="M11" s="264" t="s">
        <v>1593</v>
      </c>
      <c r="N11" s="264"/>
      <c r="O11" s="264"/>
      <c r="P11" s="264"/>
      <c r="Q11" s="264"/>
      <c r="R11" s="264"/>
      <c r="S11" s="264"/>
      <c r="T11" s="264"/>
      <c r="U11" s="264"/>
      <c r="V11" s="264"/>
      <c r="W11" s="264"/>
      <c r="X11" s="264"/>
      <c r="Y11" s="264"/>
      <c r="Z11" s="264"/>
      <c r="AA11" s="264"/>
      <c r="AB11" s="264"/>
      <c r="AC11" s="264"/>
      <c r="AD11" s="264"/>
      <c r="AE11" s="264"/>
      <c r="AF11" s="264"/>
      <c r="AG11" s="33" t="s">
        <v>50</v>
      </c>
    </row>
    <row r="12" spans="5:33" ht="30">
      <c r="E12" s="33" t="s">
        <v>336</v>
      </c>
      <c r="F12" s="79">
        <v>44743</v>
      </c>
      <c r="G12" s="33">
        <v>227914</v>
      </c>
      <c r="H12" s="33" t="s">
        <v>1575</v>
      </c>
      <c r="I12" s="33" t="s">
        <v>1576</v>
      </c>
      <c r="J12" s="191" t="s">
        <v>394</v>
      </c>
      <c r="K12" s="264" t="s">
        <v>1466</v>
      </c>
      <c r="L12" s="264"/>
      <c r="M12" s="264" t="s">
        <v>1592</v>
      </c>
      <c r="N12" s="264"/>
      <c r="O12" s="264"/>
      <c r="P12" s="264"/>
      <c r="Q12" s="264"/>
      <c r="R12" s="264"/>
      <c r="S12" s="264"/>
      <c r="T12" s="264"/>
      <c r="U12" s="264"/>
      <c r="V12" s="264"/>
      <c r="W12" s="264"/>
      <c r="X12" s="264"/>
      <c r="Y12" s="264"/>
      <c r="Z12" s="264"/>
      <c r="AA12" s="264"/>
      <c r="AB12" s="264"/>
      <c r="AC12" s="264"/>
      <c r="AD12" s="264"/>
      <c r="AE12" s="264"/>
      <c r="AF12" s="264"/>
      <c r="AG12" s="33" t="s">
        <v>50</v>
      </c>
    </row>
    <row r="13" spans="5:33">
      <c r="E13" s="33" t="s">
        <v>336</v>
      </c>
      <c r="F13" s="79">
        <v>44743</v>
      </c>
      <c r="G13" s="33">
        <v>227834</v>
      </c>
      <c r="H13" s="33" t="s">
        <v>1577</v>
      </c>
      <c r="I13" s="33" t="s">
        <v>1552</v>
      </c>
      <c r="J13" s="191" t="s">
        <v>394</v>
      </c>
      <c r="K13" s="264" t="s">
        <v>1466</v>
      </c>
      <c r="L13" s="88" t="s">
        <v>366</v>
      </c>
      <c r="M13" s="88"/>
      <c r="N13" s="88"/>
      <c r="O13" s="88"/>
      <c r="P13" s="88"/>
      <c r="Q13" s="88"/>
      <c r="R13" s="88"/>
      <c r="S13" s="88"/>
      <c r="T13" s="88"/>
      <c r="U13" s="88"/>
      <c r="V13" s="88"/>
      <c r="W13" s="88"/>
      <c r="X13" s="88"/>
      <c r="Y13" s="88"/>
      <c r="Z13" s="88"/>
      <c r="AA13" s="88"/>
      <c r="AB13" s="88"/>
      <c r="AC13" s="88"/>
      <c r="AD13" s="88"/>
      <c r="AE13" s="88"/>
      <c r="AF13" s="88"/>
      <c r="AG13" s="33" t="s">
        <v>366</v>
      </c>
    </row>
    <row r="14" spans="5:33" ht="45">
      <c r="E14" s="33" t="s">
        <v>336</v>
      </c>
      <c r="F14" s="79">
        <v>44743</v>
      </c>
      <c r="G14" s="33">
        <v>228113</v>
      </c>
      <c r="H14" s="33" t="s">
        <v>1578</v>
      </c>
      <c r="I14" s="33" t="s">
        <v>1579</v>
      </c>
      <c r="J14" s="33"/>
      <c r="K14" s="33"/>
      <c r="L14" s="88" t="s">
        <v>1466</v>
      </c>
      <c r="M14" s="264" t="s">
        <v>1598</v>
      </c>
      <c r="N14" s="264"/>
      <c r="O14" s="264"/>
      <c r="P14" s="264"/>
      <c r="Q14" s="264"/>
      <c r="R14" s="264"/>
      <c r="S14" s="264"/>
      <c r="T14" s="264"/>
      <c r="U14" s="264"/>
      <c r="V14" s="264"/>
      <c r="W14" s="264"/>
      <c r="X14" s="264"/>
      <c r="Y14" s="264"/>
      <c r="Z14" s="264"/>
      <c r="AA14" s="264"/>
      <c r="AB14" s="264"/>
      <c r="AC14" s="264"/>
      <c r="AD14" s="264"/>
      <c r="AE14" s="264"/>
      <c r="AF14" s="264"/>
      <c r="AG14" s="88" t="s">
        <v>50</v>
      </c>
    </row>
    <row r="15" spans="5:33" ht="30">
      <c r="E15" s="33" t="s">
        <v>336</v>
      </c>
      <c r="F15" s="79">
        <v>44744</v>
      </c>
      <c r="G15" s="33">
        <v>227924</v>
      </c>
      <c r="H15" s="33" t="s">
        <v>1580</v>
      </c>
      <c r="I15" s="33" t="s">
        <v>1551</v>
      </c>
      <c r="J15" s="191" t="s">
        <v>394</v>
      </c>
      <c r="K15" s="33"/>
      <c r="L15" s="264" t="s">
        <v>1587</v>
      </c>
      <c r="M15" s="264" t="s">
        <v>1594</v>
      </c>
      <c r="N15" s="264"/>
      <c r="O15" s="264"/>
      <c r="P15" s="264"/>
      <c r="Q15" s="264"/>
      <c r="R15" s="264"/>
      <c r="S15" s="264"/>
      <c r="T15" s="264"/>
      <c r="U15" s="264"/>
      <c r="V15" s="264"/>
      <c r="W15" s="264"/>
      <c r="X15" s="264"/>
      <c r="Y15" s="264"/>
      <c r="Z15" s="264"/>
      <c r="AA15" s="264"/>
      <c r="AB15" s="264"/>
      <c r="AC15" s="264"/>
      <c r="AD15" s="264"/>
      <c r="AE15" s="264"/>
      <c r="AF15" s="264"/>
      <c r="AG15" s="88" t="s">
        <v>50</v>
      </c>
    </row>
    <row r="16" spans="5:33" ht="90">
      <c r="E16" s="33" t="s">
        <v>336</v>
      </c>
      <c r="F16" s="79">
        <v>44744</v>
      </c>
      <c r="G16" s="33">
        <v>227612</v>
      </c>
      <c r="H16" s="33" t="s">
        <v>1581</v>
      </c>
      <c r="I16" s="33" t="s">
        <v>1582</v>
      </c>
      <c r="J16" s="191" t="s">
        <v>394</v>
      </c>
      <c r="K16" s="33"/>
      <c r="L16" s="264" t="s">
        <v>1591</v>
      </c>
      <c r="M16" s="264" t="s">
        <v>50</v>
      </c>
      <c r="N16" s="264"/>
      <c r="O16" s="264"/>
      <c r="P16" s="264"/>
      <c r="Q16" s="264"/>
      <c r="R16" s="264"/>
      <c r="S16" s="264"/>
      <c r="T16" s="264"/>
      <c r="U16" s="264"/>
      <c r="V16" s="264"/>
      <c r="W16" s="264"/>
      <c r="X16" s="264"/>
      <c r="Y16" s="264"/>
      <c r="Z16" s="264"/>
      <c r="AA16" s="264"/>
      <c r="AB16" s="264"/>
      <c r="AC16" s="264"/>
      <c r="AD16" s="264"/>
      <c r="AE16" s="264"/>
      <c r="AF16" s="264"/>
      <c r="AG16" s="88" t="s">
        <v>50</v>
      </c>
    </row>
    <row r="17" spans="5:34" ht="30">
      <c r="E17" s="33" t="s">
        <v>336</v>
      </c>
      <c r="F17" s="79">
        <v>44744</v>
      </c>
      <c r="G17" s="33">
        <v>227616</v>
      </c>
      <c r="H17" s="33" t="s">
        <v>486</v>
      </c>
      <c r="I17" s="191" t="s">
        <v>1583</v>
      </c>
      <c r="J17" s="191" t="s">
        <v>394</v>
      </c>
      <c r="K17" s="33"/>
      <c r="L17" s="264" t="s">
        <v>1466</v>
      </c>
      <c r="M17" s="264" t="s">
        <v>394</v>
      </c>
      <c r="N17" s="264"/>
      <c r="O17" s="264"/>
      <c r="P17" s="264"/>
      <c r="Q17" s="264"/>
      <c r="R17" s="264"/>
      <c r="S17" s="264"/>
      <c r="T17" s="264"/>
      <c r="U17" s="264"/>
      <c r="V17" s="264"/>
      <c r="W17" s="264"/>
      <c r="X17" s="264"/>
      <c r="Y17" s="264"/>
      <c r="Z17" s="264"/>
      <c r="AA17" s="264"/>
      <c r="AB17" s="264"/>
      <c r="AC17" s="264"/>
      <c r="AD17" s="264"/>
      <c r="AE17" s="264"/>
      <c r="AF17" s="264"/>
      <c r="AG17" s="88" t="s">
        <v>50</v>
      </c>
    </row>
    <row r="18" spans="5:34">
      <c r="E18" s="33" t="s">
        <v>336</v>
      </c>
      <c r="F18" s="79">
        <v>44744</v>
      </c>
      <c r="G18" s="33">
        <v>227795</v>
      </c>
      <c r="H18" s="33" t="s">
        <v>1584</v>
      </c>
      <c r="I18" s="33" t="s">
        <v>1600</v>
      </c>
      <c r="J18" s="191" t="s">
        <v>394</v>
      </c>
      <c r="K18" s="33"/>
      <c r="L18" s="264" t="s">
        <v>1410</v>
      </c>
      <c r="M18" s="264" t="s">
        <v>1549</v>
      </c>
      <c r="N18" s="264"/>
      <c r="O18" s="264"/>
      <c r="P18" s="264"/>
      <c r="Q18" s="264"/>
      <c r="R18" s="264"/>
      <c r="S18" s="264"/>
      <c r="T18" s="264"/>
      <c r="U18" s="264"/>
      <c r="V18" s="264"/>
      <c r="W18" s="264"/>
      <c r="X18" s="264"/>
      <c r="Y18" s="264"/>
      <c r="Z18" s="264"/>
      <c r="AA18" s="264"/>
      <c r="AB18" s="264"/>
      <c r="AC18" s="264"/>
      <c r="AD18" s="264"/>
      <c r="AE18" s="264"/>
      <c r="AF18" s="264"/>
      <c r="AG18" s="88" t="s">
        <v>50</v>
      </c>
      <c r="AH18" s="32" t="s">
        <v>1599</v>
      </c>
    </row>
    <row r="19" spans="5:34">
      <c r="E19" s="33" t="s">
        <v>336</v>
      </c>
      <c r="F19" s="79">
        <v>44744</v>
      </c>
      <c r="G19" s="33">
        <v>227996</v>
      </c>
      <c r="H19" s="33" t="s">
        <v>1585</v>
      </c>
      <c r="I19" s="33" t="s">
        <v>1551</v>
      </c>
      <c r="J19" s="191" t="s">
        <v>394</v>
      </c>
      <c r="K19" s="33"/>
      <c r="L19" s="264" t="s">
        <v>1466</v>
      </c>
      <c r="M19" s="264" t="s">
        <v>1594</v>
      </c>
      <c r="N19" s="264"/>
      <c r="O19" s="264"/>
      <c r="P19" s="264"/>
      <c r="Q19" s="264"/>
      <c r="R19" s="264"/>
      <c r="S19" s="264"/>
      <c r="T19" s="264"/>
      <c r="U19" s="264"/>
      <c r="V19" s="264"/>
      <c r="W19" s="264"/>
      <c r="X19" s="264"/>
      <c r="Y19" s="264"/>
      <c r="Z19" s="264"/>
      <c r="AA19" s="264"/>
      <c r="AB19" s="264"/>
      <c r="AC19" s="264"/>
      <c r="AD19" s="264"/>
      <c r="AE19" s="264"/>
      <c r="AF19" s="264"/>
      <c r="AG19" s="88" t="s">
        <v>50</v>
      </c>
    </row>
    <row r="20" spans="5:34" ht="30">
      <c r="E20" s="33" t="s">
        <v>336</v>
      </c>
      <c r="F20" s="79">
        <v>44744</v>
      </c>
      <c r="G20" s="33">
        <v>228053</v>
      </c>
      <c r="H20" s="33" t="s">
        <v>236</v>
      </c>
      <c r="I20" s="33" t="s">
        <v>1586</v>
      </c>
      <c r="J20" s="191" t="s">
        <v>394</v>
      </c>
      <c r="K20" s="33"/>
      <c r="L20" s="264" t="s">
        <v>1590</v>
      </c>
      <c r="M20" s="264"/>
      <c r="N20" s="264"/>
      <c r="O20" s="264"/>
      <c r="P20" s="264"/>
      <c r="Q20" s="264"/>
      <c r="R20" s="264"/>
      <c r="S20" s="264"/>
      <c r="T20" s="264"/>
      <c r="U20" s="264"/>
      <c r="V20" s="264"/>
      <c r="W20" s="264"/>
      <c r="X20" s="264"/>
      <c r="Y20" s="264"/>
      <c r="Z20" s="264"/>
      <c r="AA20" s="264"/>
      <c r="AB20" s="264"/>
      <c r="AC20" s="264"/>
      <c r="AD20" s="264"/>
      <c r="AE20" s="264"/>
      <c r="AF20" s="264"/>
      <c r="AG20" s="88" t="s">
        <v>50</v>
      </c>
    </row>
    <row r="21" spans="5:34">
      <c r="E21" s="33" t="s">
        <v>336</v>
      </c>
      <c r="F21" s="79">
        <v>44744</v>
      </c>
      <c r="G21" s="33">
        <v>228133</v>
      </c>
      <c r="H21" s="33" t="s">
        <v>1588</v>
      </c>
      <c r="I21" s="33" t="s">
        <v>1589</v>
      </c>
      <c r="J21" s="191" t="s">
        <v>394</v>
      </c>
      <c r="K21" s="33"/>
      <c r="L21" s="264" t="s">
        <v>394</v>
      </c>
      <c r="M21" s="264" t="s">
        <v>1594</v>
      </c>
      <c r="N21" s="264"/>
      <c r="O21" s="264"/>
      <c r="P21" s="264"/>
      <c r="Q21" s="264"/>
      <c r="R21" s="264"/>
      <c r="S21" s="264"/>
      <c r="T21" s="264"/>
      <c r="U21" s="264"/>
      <c r="V21" s="264"/>
      <c r="W21" s="264"/>
      <c r="X21" s="264"/>
      <c r="Y21" s="264"/>
      <c r="Z21" s="264"/>
      <c r="AA21" s="264"/>
      <c r="AB21" s="264"/>
      <c r="AC21" s="264"/>
      <c r="AD21" s="264"/>
      <c r="AE21" s="264"/>
      <c r="AF21" s="264"/>
      <c r="AG21" s="88" t="s">
        <v>50</v>
      </c>
    </row>
    <row r="22" spans="5:34" ht="30">
      <c r="E22" s="33" t="s">
        <v>336</v>
      </c>
      <c r="F22" s="79">
        <v>44744</v>
      </c>
      <c r="G22" s="33">
        <v>228077</v>
      </c>
      <c r="H22" s="33" t="s">
        <v>798</v>
      </c>
      <c r="I22" s="33" t="s">
        <v>440</v>
      </c>
      <c r="J22" s="191" t="s">
        <v>394</v>
      </c>
      <c r="K22" s="33"/>
      <c r="L22" s="264" t="s">
        <v>1383</v>
      </c>
      <c r="M22" s="264" t="s">
        <v>1595</v>
      </c>
      <c r="N22" s="264"/>
      <c r="O22" s="264"/>
      <c r="P22" s="264"/>
      <c r="Q22" s="264"/>
      <c r="R22" s="264"/>
      <c r="S22" s="264"/>
      <c r="T22" s="264"/>
      <c r="U22" s="264"/>
      <c r="V22" s="264"/>
      <c r="W22" s="264"/>
      <c r="X22" s="264"/>
      <c r="Y22" s="264"/>
      <c r="Z22" s="264"/>
      <c r="AA22" s="264"/>
      <c r="AB22" s="264"/>
      <c r="AC22" s="264"/>
      <c r="AD22" s="264"/>
      <c r="AE22" s="264"/>
      <c r="AF22" s="264"/>
      <c r="AG22" s="264" t="s">
        <v>50</v>
      </c>
    </row>
    <row r="23" spans="5:34">
      <c r="E23" s="33" t="s">
        <v>336</v>
      </c>
      <c r="F23" s="79">
        <v>44746</v>
      </c>
      <c r="G23" s="33">
        <v>228343</v>
      </c>
      <c r="H23" s="33" t="s">
        <v>1596</v>
      </c>
      <c r="I23" s="33" t="s">
        <v>1597</v>
      </c>
      <c r="J23" s="191" t="s">
        <v>394</v>
      </c>
      <c r="K23" s="33"/>
      <c r="L23" s="33"/>
      <c r="M23" s="264" t="s">
        <v>1466</v>
      </c>
      <c r="N23" s="264" t="s">
        <v>50</v>
      </c>
      <c r="O23" s="264"/>
      <c r="P23" s="264"/>
      <c r="Q23" s="264"/>
      <c r="R23" s="264"/>
      <c r="S23" s="264"/>
      <c r="T23" s="264"/>
      <c r="U23" s="264"/>
      <c r="V23" s="264"/>
      <c r="W23" s="264"/>
      <c r="X23" s="264"/>
      <c r="Y23" s="264"/>
      <c r="Z23" s="264"/>
      <c r="AA23" s="264"/>
      <c r="AB23" s="264"/>
      <c r="AC23" s="264"/>
      <c r="AD23" s="264"/>
      <c r="AE23" s="264"/>
      <c r="AF23" s="264"/>
      <c r="AG23" s="88" t="s">
        <v>50</v>
      </c>
    </row>
    <row r="24" spans="5:34" ht="60">
      <c r="E24" s="33" t="s">
        <v>336</v>
      </c>
      <c r="F24" s="79">
        <v>44746</v>
      </c>
      <c r="G24" s="33">
        <v>228626</v>
      </c>
      <c r="H24" s="33" t="s">
        <v>1601</v>
      </c>
      <c r="I24" s="33" t="s">
        <v>1602</v>
      </c>
      <c r="J24" s="191" t="s">
        <v>394</v>
      </c>
      <c r="K24" s="33"/>
      <c r="L24" s="33"/>
      <c r="M24" s="264" t="s">
        <v>1603</v>
      </c>
      <c r="N24" s="264" t="s">
        <v>50</v>
      </c>
      <c r="O24" s="264"/>
      <c r="P24" s="264"/>
      <c r="Q24" s="264"/>
      <c r="R24" s="264"/>
      <c r="S24" s="264"/>
      <c r="T24" s="264"/>
      <c r="U24" s="264"/>
      <c r="V24" s="264"/>
      <c r="W24" s="264"/>
      <c r="X24" s="264"/>
      <c r="Y24" s="264"/>
      <c r="Z24" s="264"/>
      <c r="AA24" s="264"/>
      <c r="AB24" s="264"/>
      <c r="AC24" s="264"/>
      <c r="AD24" s="264"/>
      <c r="AE24" s="264"/>
      <c r="AF24" s="264"/>
      <c r="AG24" s="88" t="s">
        <v>50</v>
      </c>
    </row>
    <row r="25" spans="5:34" ht="30">
      <c r="E25" s="33" t="s">
        <v>336</v>
      </c>
      <c r="F25" s="79">
        <v>44746</v>
      </c>
      <c r="G25" s="33">
        <v>228667</v>
      </c>
      <c r="H25" s="33" t="s">
        <v>1604</v>
      </c>
      <c r="I25" s="33" t="s">
        <v>1605</v>
      </c>
      <c r="J25" s="191" t="s">
        <v>1606</v>
      </c>
      <c r="K25" s="33"/>
      <c r="L25" s="33"/>
      <c r="M25" s="264" t="s">
        <v>1608</v>
      </c>
      <c r="N25" s="264"/>
      <c r="O25" s="264" t="s">
        <v>394</v>
      </c>
      <c r="P25" s="264" t="s">
        <v>50</v>
      </c>
      <c r="Q25" s="264"/>
      <c r="R25" s="264"/>
      <c r="S25" s="264"/>
      <c r="T25" s="264"/>
      <c r="U25" s="264"/>
      <c r="V25" s="264"/>
      <c r="W25" s="264"/>
      <c r="X25" s="264"/>
      <c r="Y25" s="264"/>
      <c r="Z25" s="264"/>
      <c r="AA25" s="264"/>
      <c r="AB25" s="264"/>
      <c r="AC25" s="264"/>
      <c r="AD25" s="264"/>
      <c r="AE25" s="264"/>
      <c r="AF25" s="264"/>
      <c r="AG25" s="88" t="s">
        <v>50</v>
      </c>
    </row>
    <row r="26" spans="5:34">
      <c r="E26" s="33" t="s">
        <v>336</v>
      </c>
      <c r="F26" s="79">
        <v>44746</v>
      </c>
      <c r="G26" s="33">
        <v>228664</v>
      </c>
      <c r="H26" s="33" t="s">
        <v>673</v>
      </c>
      <c r="I26" s="33" t="s">
        <v>1607</v>
      </c>
      <c r="J26" s="191" t="s">
        <v>394</v>
      </c>
      <c r="K26" s="33"/>
      <c r="L26" s="33"/>
      <c r="M26" s="264" t="s">
        <v>1447</v>
      </c>
      <c r="N26" s="264" t="s">
        <v>50</v>
      </c>
      <c r="O26" s="264"/>
      <c r="P26" s="264"/>
      <c r="Q26" s="264"/>
      <c r="R26" s="264"/>
      <c r="S26" s="264"/>
      <c r="T26" s="264"/>
      <c r="U26" s="264"/>
      <c r="V26" s="264"/>
      <c r="W26" s="264"/>
      <c r="X26" s="264"/>
      <c r="Y26" s="264"/>
      <c r="Z26" s="264"/>
      <c r="AA26" s="264"/>
      <c r="AB26" s="264"/>
      <c r="AC26" s="264"/>
      <c r="AD26" s="264"/>
      <c r="AE26" s="264"/>
      <c r="AF26" s="264"/>
      <c r="AG26" s="88" t="s">
        <v>50</v>
      </c>
    </row>
    <row r="27" spans="5:34" ht="60">
      <c r="E27" s="33" t="s">
        <v>336</v>
      </c>
      <c r="F27" s="79">
        <v>44746</v>
      </c>
      <c r="G27" s="33">
        <v>228624</v>
      </c>
      <c r="H27" s="33" t="s">
        <v>1381</v>
      </c>
      <c r="I27" s="33" t="s">
        <v>1605</v>
      </c>
      <c r="J27" s="191" t="s">
        <v>394</v>
      </c>
      <c r="K27" s="33"/>
      <c r="L27" s="33"/>
      <c r="M27" s="264" t="s">
        <v>1603</v>
      </c>
      <c r="N27" s="264" t="s">
        <v>50</v>
      </c>
      <c r="O27" s="264"/>
      <c r="P27" s="264"/>
      <c r="Q27" s="264"/>
      <c r="R27" s="264"/>
      <c r="S27" s="264"/>
      <c r="T27" s="264"/>
      <c r="U27" s="264"/>
      <c r="V27" s="264"/>
      <c r="W27" s="264"/>
      <c r="X27" s="264"/>
      <c r="Y27" s="264"/>
      <c r="Z27" s="264"/>
      <c r="AA27" s="264"/>
      <c r="AB27" s="264"/>
      <c r="AC27" s="264"/>
      <c r="AD27" s="264"/>
      <c r="AE27" s="264"/>
      <c r="AF27" s="264"/>
      <c r="AG27" s="88" t="s">
        <v>50</v>
      </c>
    </row>
    <row r="28" spans="5:34" ht="30">
      <c r="E28" s="33" t="s">
        <v>336</v>
      </c>
      <c r="F28" s="79">
        <v>44746</v>
      </c>
      <c r="G28" s="33">
        <v>228665</v>
      </c>
      <c r="H28" s="33" t="s">
        <v>1604</v>
      </c>
      <c r="I28" s="33" t="s">
        <v>1609</v>
      </c>
      <c r="J28" s="191" t="s">
        <v>394</v>
      </c>
      <c r="K28" s="33"/>
      <c r="L28" s="33"/>
      <c r="M28" s="264" t="s">
        <v>1610</v>
      </c>
      <c r="N28" s="264"/>
      <c r="O28" s="264" t="s">
        <v>394</v>
      </c>
      <c r="P28" s="264" t="s">
        <v>50</v>
      </c>
      <c r="Q28" s="264"/>
      <c r="R28" s="264"/>
      <c r="S28" s="264"/>
      <c r="T28" s="264"/>
      <c r="U28" s="264"/>
      <c r="V28" s="264"/>
      <c r="W28" s="264"/>
      <c r="X28" s="264"/>
      <c r="Y28" s="264"/>
      <c r="Z28" s="264"/>
      <c r="AA28" s="264"/>
      <c r="AB28" s="264"/>
      <c r="AC28" s="264"/>
      <c r="AD28" s="264"/>
      <c r="AE28" s="264"/>
      <c r="AF28" s="264"/>
      <c r="AG28" s="88" t="s">
        <v>50</v>
      </c>
    </row>
    <row r="29" spans="5:34" ht="60">
      <c r="E29" s="33" t="s">
        <v>336</v>
      </c>
      <c r="F29" s="79">
        <v>44746</v>
      </c>
      <c r="G29" s="33">
        <v>228669</v>
      </c>
      <c r="H29" s="33" t="s">
        <v>1044</v>
      </c>
      <c r="I29" s="33" t="s">
        <v>1602</v>
      </c>
      <c r="J29" s="191" t="s">
        <v>394</v>
      </c>
      <c r="K29" s="33"/>
      <c r="L29" s="33"/>
      <c r="M29" s="264" t="s">
        <v>1611</v>
      </c>
      <c r="N29" s="264" t="s">
        <v>1628</v>
      </c>
      <c r="O29" s="264"/>
      <c r="P29" s="264" t="s">
        <v>50</v>
      </c>
      <c r="Q29" s="264"/>
      <c r="R29" s="264"/>
      <c r="S29" s="264"/>
      <c r="T29" s="264"/>
      <c r="U29" s="264"/>
      <c r="V29" s="264"/>
      <c r="W29" s="264"/>
      <c r="X29" s="264"/>
      <c r="Y29" s="264"/>
      <c r="Z29" s="264"/>
      <c r="AA29" s="264"/>
      <c r="AB29" s="264"/>
      <c r="AC29" s="264"/>
      <c r="AD29" s="264"/>
      <c r="AE29" s="264"/>
      <c r="AF29" s="264"/>
      <c r="AG29" s="88" t="s">
        <v>50</v>
      </c>
    </row>
    <row r="30" spans="5:34" ht="30">
      <c r="E30" s="33" t="s">
        <v>336</v>
      </c>
      <c r="F30" s="79">
        <v>44746</v>
      </c>
      <c r="G30" s="33">
        <v>228793</v>
      </c>
      <c r="H30" s="33" t="s">
        <v>1402</v>
      </c>
      <c r="I30" s="33" t="s">
        <v>1612</v>
      </c>
      <c r="J30" s="191" t="s">
        <v>394</v>
      </c>
      <c r="K30" s="33"/>
      <c r="L30" s="33"/>
      <c r="M30" s="264" t="s">
        <v>1613</v>
      </c>
      <c r="N30" s="264" t="s">
        <v>50</v>
      </c>
      <c r="O30" s="264"/>
      <c r="P30" s="264"/>
      <c r="Q30" s="264"/>
      <c r="R30" s="264"/>
      <c r="S30" s="264"/>
      <c r="T30" s="264"/>
      <c r="U30" s="264"/>
      <c r="V30" s="264"/>
      <c r="W30" s="264"/>
      <c r="X30" s="264"/>
      <c r="Y30" s="264"/>
      <c r="Z30" s="264"/>
      <c r="AA30" s="264"/>
      <c r="AB30" s="264"/>
      <c r="AC30" s="264"/>
      <c r="AD30" s="264"/>
      <c r="AE30" s="264"/>
      <c r="AF30" s="264"/>
      <c r="AG30" s="88" t="s">
        <v>50</v>
      </c>
    </row>
    <row r="31" spans="5:34" ht="30">
      <c r="E31" s="33" t="s">
        <v>833</v>
      </c>
      <c r="F31" s="79">
        <v>44746</v>
      </c>
      <c r="G31" s="33">
        <v>228770</v>
      </c>
      <c r="H31" s="33" t="s">
        <v>1614</v>
      </c>
      <c r="I31" s="33" t="s">
        <v>1615</v>
      </c>
      <c r="J31" s="191" t="s">
        <v>394</v>
      </c>
      <c r="K31" s="33"/>
      <c r="L31" s="33"/>
      <c r="M31" s="264" t="s">
        <v>1613</v>
      </c>
      <c r="N31" s="264" t="s">
        <v>50</v>
      </c>
      <c r="O31" s="264"/>
      <c r="P31" s="264"/>
      <c r="Q31" s="264"/>
      <c r="R31" s="264"/>
      <c r="S31" s="264"/>
      <c r="T31" s="264"/>
      <c r="U31" s="264"/>
      <c r="V31" s="264"/>
      <c r="W31" s="264"/>
      <c r="X31" s="264"/>
      <c r="Y31" s="264"/>
      <c r="Z31" s="264"/>
      <c r="AA31" s="264"/>
      <c r="AB31" s="264"/>
      <c r="AC31" s="264"/>
      <c r="AD31" s="264"/>
      <c r="AE31" s="264"/>
      <c r="AF31" s="264"/>
      <c r="AG31" s="88" t="s">
        <v>50</v>
      </c>
    </row>
    <row r="32" spans="5:34" ht="30">
      <c r="E32" s="33" t="s">
        <v>336</v>
      </c>
      <c r="F32" s="79">
        <v>44746</v>
      </c>
      <c r="G32" s="33">
        <v>228810</v>
      </c>
      <c r="H32" s="33" t="s">
        <v>798</v>
      </c>
      <c r="I32" s="33" t="s">
        <v>1605</v>
      </c>
      <c r="J32" s="191" t="s">
        <v>394</v>
      </c>
      <c r="K32" s="33"/>
      <c r="L32" s="33"/>
      <c r="M32" s="264" t="s">
        <v>1613</v>
      </c>
      <c r="N32" s="264" t="s">
        <v>394</v>
      </c>
      <c r="O32" s="264" t="s">
        <v>50</v>
      </c>
      <c r="P32" s="264"/>
      <c r="Q32" s="264"/>
      <c r="R32" s="264"/>
      <c r="S32" s="264"/>
      <c r="T32" s="264"/>
      <c r="U32" s="264"/>
      <c r="V32" s="264"/>
      <c r="W32" s="264"/>
      <c r="X32" s="264"/>
      <c r="Y32" s="264"/>
      <c r="Z32" s="264"/>
      <c r="AA32" s="264"/>
      <c r="AB32" s="264"/>
      <c r="AC32" s="264"/>
      <c r="AD32" s="264"/>
      <c r="AE32" s="264"/>
      <c r="AF32" s="264"/>
      <c r="AG32" s="88" t="s">
        <v>50</v>
      </c>
    </row>
    <row r="33" spans="5:33" ht="30">
      <c r="E33" s="33" t="s">
        <v>336</v>
      </c>
      <c r="F33" s="79">
        <v>44748</v>
      </c>
      <c r="G33" s="33">
        <v>228896</v>
      </c>
      <c r="H33" s="33" t="s">
        <v>1204</v>
      </c>
      <c r="I33" s="33" t="s">
        <v>1635</v>
      </c>
      <c r="J33" s="191" t="s">
        <v>394</v>
      </c>
      <c r="K33" s="33"/>
      <c r="L33" s="33"/>
      <c r="M33" s="33"/>
      <c r="N33" s="88" t="s">
        <v>1447</v>
      </c>
      <c r="O33" s="264" t="s">
        <v>1636</v>
      </c>
      <c r="P33" s="264"/>
      <c r="Q33" s="264"/>
      <c r="R33" s="264"/>
      <c r="S33" s="264"/>
      <c r="T33" s="264"/>
      <c r="U33" s="264"/>
      <c r="V33" s="264"/>
      <c r="W33" s="264"/>
      <c r="X33" s="264"/>
      <c r="Y33" s="264"/>
      <c r="Z33" s="264"/>
      <c r="AA33" s="264"/>
      <c r="AB33" s="264"/>
      <c r="AC33" s="264"/>
      <c r="AD33" s="264"/>
      <c r="AE33" s="264"/>
      <c r="AF33" s="264"/>
      <c r="AG33" s="33" t="s">
        <v>50</v>
      </c>
    </row>
    <row r="34" spans="5:33" ht="30">
      <c r="E34" s="33" t="s">
        <v>336</v>
      </c>
      <c r="F34" s="79">
        <v>44748</v>
      </c>
      <c r="G34" s="33">
        <v>229337</v>
      </c>
      <c r="H34" s="33" t="s">
        <v>274</v>
      </c>
      <c r="I34" s="33" t="s">
        <v>1605</v>
      </c>
      <c r="J34" s="191" t="s">
        <v>394</v>
      </c>
      <c r="K34" s="33"/>
      <c r="L34" s="33"/>
      <c r="M34" s="33"/>
      <c r="N34" s="264" t="s">
        <v>394</v>
      </c>
      <c r="O34" s="264" t="s">
        <v>1637</v>
      </c>
      <c r="P34" s="264"/>
      <c r="Q34" s="264" t="s">
        <v>1447</v>
      </c>
      <c r="R34" s="264"/>
      <c r="S34" s="264"/>
      <c r="T34" s="264"/>
      <c r="U34" s="264"/>
      <c r="V34" s="264"/>
      <c r="W34" s="264"/>
      <c r="X34" s="264"/>
      <c r="Y34" s="264"/>
      <c r="Z34" s="264"/>
      <c r="AA34" s="264"/>
      <c r="AB34" s="264"/>
      <c r="AC34" s="264"/>
      <c r="AD34" s="264"/>
      <c r="AE34" s="264"/>
      <c r="AF34" s="264"/>
      <c r="AG34" s="88" t="s">
        <v>50</v>
      </c>
    </row>
    <row r="35" spans="5:33">
      <c r="E35" s="33" t="s">
        <v>336</v>
      </c>
      <c r="F35" s="79">
        <v>44748</v>
      </c>
      <c r="G35" s="33">
        <v>229145</v>
      </c>
      <c r="H35" s="33" t="s">
        <v>1616</v>
      </c>
      <c r="I35" s="33" t="s">
        <v>1617</v>
      </c>
      <c r="J35" s="191" t="s">
        <v>394</v>
      </c>
      <c r="K35" s="33"/>
      <c r="L35" s="33"/>
      <c r="M35" s="33"/>
      <c r="N35" s="264" t="s">
        <v>394</v>
      </c>
      <c r="O35" s="264" t="s">
        <v>50</v>
      </c>
      <c r="P35" s="264"/>
      <c r="Q35" s="264"/>
      <c r="R35" s="264"/>
      <c r="S35" s="264"/>
      <c r="T35" s="264"/>
      <c r="U35" s="264"/>
      <c r="V35" s="264"/>
      <c r="W35" s="264"/>
      <c r="X35" s="264"/>
      <c r="Y35" s="264"/>
      <c r="Z35" s="264"/>
      <c r="AA35" s="264"/>
      <c r="AB35" s="264"/>
      <c r="AC35" s="264"/>
      <c r="AD35" s="264"/>
      <c r="AE35" s="264"/>
      <c r="AF35" s="264"/>
      <c r="AG35" s="88" t="s">
        <v>50</v>
      </c>
    </row>
    <row r="36" spans="5:33" ht="45">
      <c r="E36" s="33" t="s">
        <v>336</v>
      </c>
      <c r="F36" s="79">
        <v>44748</v>
      </c>
      <c r="G36" s="33">
        <v>229409</v>
      </c>
      <c r="H36" s="33" t="s">
        <v>1618</v>
      </c>
      <c r="I36" s="33" t="s">
        <v>1619</v>
      </c>
      <c r="J36" s="191" t="s">
        <v>394</v>
      </c>
      <c r="K36" s="33"/>
      <c r="L36" s="33"/>
      <c r="M36" s="33"/>
      <c r="N36" s="264" t="s">
        <v>1626</v>
      </c>
      <c r="O36" s="264" t="s">
        <v>1447</v>
      </c>
      <c r="P36" s="264" t="s">
        <v>50</v>
      </c>
      <c r="Q36" s="264"/>
      <c r="R36" s="264"/>
      <c r="S36" s="264"/>
      <c r="T36" s="264"/>
      <c r="U36" s="264"/>
      <c r="V36" s="264"/>
      <c r="W36" s="264"/>
      <c r="X36" s="264"/>
      <c r="Y36" s="264"/>
      <c r="Z36" s="264"/>
      <c r="AA36" s="264"/>
      <c r="AB36" s="264"/>
      <c r="AC36" s="264"/>
      <c r="AD36" s="264"/>
      <c r="AE36" s="264"/>
      <c r="AF36" s="264"/>
      <c r="AG36" s="88" t="s">
        <v>50</v>
      </c>
    </row>
    <row r="37" spans="5:33" ht="30">
      <c r="E37" s="33" t="s">
        <v>336</v>
      </c>
      <c r="F37" s="79">
        <v>44748</v>
      </c>
      <c r="G37" s="33">
        <v>229477</v>
      </c>
      <c r="H37" s="33" t="s">
        <v>236</v>
      </c>
      <c r="I37" s="33" t="s">
        <v>1602</v>
      </c>
      <c r="J37" s="191" t="s">
        <v>394</v>
      </c>
      <c r="K37" s="33"/>
      <c r="L37" s="33"/>
      <c r="M37" s="33"/>
      <c r="N37" s="264" t="s">
        <v>1631</v>
      </c>
      <c r="O37" s="264" t="s">
        <v>1638</v>
      </c>
      <c r="P37" s="264"/>
      <c r="Q37" s="264"/>
      <c r="R37" s="264"/>
      <c r="S37" s="264"/>
      <c r="T37" s="264"/>
      <c r="U37" s="264"/>
      <c r="V37" s="264"/>
      <c r="W37" s="264"/>
      <c r="X37" s="264"/>
      <c r="Y37" s="264"/>
      <c r="Z37" s="264"/>
      <c r="AA37" s="264"/>
      <c r="AB37" s="264"/>
      <c r="AC37" s="264"/>
      <c r="AD37" s="264"/>
      <c r="AE37" s="264"/>
      <c r="AF37" s="264"/>
      <c r="AG37" s="88" t="s">
        <v>50</v>
      </c>
    </row>
    <row r="38" spans="5:33" ht="30">
      <c r="E38" s="33" t="s">
        <v>336</v>
      </c>
      <c r="F38" s="79">
        <v>44748</v>
      </c>
      <c r="G38" s="33">
        <v>229470</v>
      </c>
      <c r="H38" s="33" t="s">
        <v>236</v>
      </c>
      <c r="I38" s="33" t="s">
        <v>1602</v>
      </c>
      <c r="J38" s="264" t="s">
        <v>394</v>
      </c>
      <c r="K38" s="33"/>
      <c r="L38" s="33"/>
      <c r="M38" s="33"/>
      <c r="N38" s="264" t="s">
        <v>1631</v>
      </c>
      <c r="O38" s="264" t="s">
        <v>1447</v>
      </c>
      <c r="P38" s="264"/>
      <c r="Q38" s="264"/>
      <c r="R38" s="264"/>
      <c r="S38" s="264"/>
      <c r="T38" s="264"/>
      <c r="U38" s="264"/>
      <c r="V38" s="264"/>
      <c r="W38" s="264"/>
      <c r="X38" s="264"/>
      <c r="Y38" s="264"/>
      <c r="Z38" s="264"/>
      <c r="AA38" s="264"/>
      <c r="AB38" s="264"/>
      <c r="AC38" s="264"/>
      <c r="AD38" s="264"/>
      <c r="AE38" s="264"/>
      <c r="AF38" s="264"/>
      <c r="AG38" s="88" t="s">
        <v>50</v>
      </c>
    </row>
    <row r="39" spans="5:33" ht="30">
      <c r="E39" s="33" t="s">
        <v>833</v>
      </c>
      <c r="F39" s="79">
        <v>44748</v>
      </c>
      <c r="G39" s="33">
        <v>229258</v>
      </c>
      <c r="H39" s="33" t="s">
        <v>1620</v>
      </c>
      <c r="I39" s="33" t="s">
        <v>1621</v>
      </c>
      <c r="J39" s="264" t="s">
        <v>394</v>
      </c>
      <c r="K39" s="31"/>
      <c r="L39" s="31"/>
      <c r="M39" s="31"/>
      <c r="N39" s="264" t="s">
        <v>1383</v>
      </c>
      <c r="O39" s="264"/>
      <c r="P39" s="264"/>
      <c r="Q39" s="264"/>
      <c r="R39" s="264"/>
      <c r="S39" s="264" t="s">
        <v>50</v>
      </c>
      <c r="T39" s="264"/>
      <c r="U39" s="264"/>
      <c r="V39" s="264"/>
      <c r="W39" s="264"/>
      <c r="X39" s="264"/>
      <c r="Y39" s="264"/>
      <c r="Z39" s="264"/>
      <c r="AA39" s="264"/>
      <c r="AB39" s="264"/>
      <c r="AC39" s="264"/>
      <c r="AD39" s="264"/>
      <c r="AE39" s="264"/>
      <c r="AF39" s="264"/>
      <c r="AG39" s="88" t="s">
        <v>50</v>
      </c>
    </row>
    <row r="40" spans="5:33" ht="30">
      <c r="E40" s="33" t="s">
        <v>833</v>
      </c>
      <c r="F40" s="79">
        <v>44748</v>
      </c>
      <c r="G40" s="33">
        <v>228961</v>
      </c>
      <c r="H40" s="33" t="s">
        <v>1622</v>
      </c>
      <c r="I40" s="33" t="s">
        <v>1597</v>
      </c>
      <c r="J40" s="264" t="s">
        <v>394</v>
      </c>
      <c r="K40" s="31"/>
      <c r="L40" s="31"/>
      <c r="M40" s="33"/>
      <c r="N40" s="264" t="s">
        <v>1613</v>
      </c>
      <c r="O40" s="264"/>
      <c r="P40" s="264"/>
      <c r="Q40" s="264" t="s">
        <v>50</v>
      </c>
      <c r="R40" s="264"/>
      <c r="S40" s="264"/>
      <c r="T40" s="264"/>
      <c r="U40" s="264"/>
      <c r="V40" s="264"/>
      <c r="W40" s="264"/>
      <c r="X40" s="264"/>
      <c r="Y40" s="264"/>
      <c r="Z40" s="264"/>
      <c r="AA40" s="264"/>
      <c r="AB40" s="264"/>
      <c r="AC40" s="264"/>
      <c r="AD40" s="264"/>
      <c r="AE40" s="264"/>
      <c r="AF40" s="264"/>
      <c r="AG40" s="88" t="s">
        <v>50</v>
      </c>
    </row>
    <row r="41" spans="5:33" ht="30">
      <c r="E41" s="33" t="s">
        <v>336</v>
      </c>
      <c r="F41" s="79">
        <v>44748</v>
      </c>
      <c r="G41" s="33">
        <v>229116</v>
      </c>
      <c r="H41" s="33" t="s">
        <v>1584</v>
      </c>
      <c r="I41" s="33" t="s">
        <v>1605</v>
      </c>
      <c r="J41" s="264" t="s">
        <v>1623</v>
      </c>
      <c r="K41" s="33"/>
      <c r="L41" s="33"/>
      <c r="M41" s="33"/>
      <c r="N41" s="264" t="s">
        <v>1624</v>
      </c>
      <c r="O41" s="264" t="s">
        <v>1639</v>
      </c>
      <c r="P41" s="264"/>
      <c r="Q41" s="264" t="s">
        <v>50</v>
      </c>
      <c r="R41" s="264"/>
      <c r="S41" s="264"/>
      <c r="T41" s="264"/>
      <c r="U41" s="264"/>
      <c r="V41" s="264"/>
      <c r="W41" s="264"/>
      <c r="X41" s="264"/>
      <c r="Y41" s="264"/>
      <c r="Z41" s="264"/>
      <c r="AA41" s="264"/>
      <c r="AB41" s="264"/>
      <c r="AC41" s="264"/>
      <c r="AD41" s="264"/>
      <c r="AE41" s="264"/>
      <c r="AF41" s="264"/>
      <c r="AG41" s="88" t="s">
        <v>50</v>
      </c>
    </row>
    <row r="42" spans="5:33" ht="90">
      <c r="E42" s="33" t="s">
        <v>336</v>
      </c>
      <c r="F42" s="79">
        <v>44748</v>
      </c>
      <c r="G42" s="33">
        <v>229594</v>
      </c>
      <c r="H42" s="33" t="s">
        <v>1625</v>
      </c>
      <c r="I42" s="33" t="s">
        <v>778</v>
      </c>
      <c r="J42" s="264" t="s">
        <v>394</v>
      </c>
      <c r="K42" s="33"/>
      <c r="L42" s="33"/>
      <c r="M42" s="33"/>
      <c r="N42" s="264" t="s">
        <v>1634</v>
      </c>
      <c r="O42" s="264"/>
      <c r="P42" s="264"/>
      <c r="Q42" s="264"/>
      <c r="R42" s="264"/>
      <c r="S42" s="264"/>
      <c r="T42" s="264"/>
      <c r="U42" s="264"/>
      <c r="V42" s="264"/>
      <c r="W42" s="264"/>
      <c r="X42" s="264"/>
      <c r="Y42" s="264"/>
      <c r="Z42" s="264"/>
      <c r="AA42" s="264"/>
      <c r="AB42" s="264"/>
      <c r="AC42" s="264"/>
      <c r="AD42" s="264"/>
      <c r="AE42" s="264"/>
      <c r="AF42" s="264"/>
      <c r="AG42" s="88" t="s">
        <v>50</v>
      </c>
    </row>
    <row r="43" spans="5:33" ht="30">
      <c r="E43" s="33" t="s">
        <v>336</v>
      </c>
      <c r="F43" s="79">
        <v>44748</v>
      </c>
      <c r="G43" s="33">
        <v>229260</v>
      </c>
      <c r="H43" s="33" t="s">
        <v>1045</v>
      </c>
      <c r="I43" s="33" t="s">
        <v>1627</v>
      </c>
      <c r="J43" s="264" t="s">
        <v>394</v>
      </c>
      <c r="K43" s="33"/>
      <c r="L43" s="33"/>
      <c r="M43" s="33"/>
      <c r="N43" s="264" t="s">
        <v>1624</v>
      </c>
      <c r="O43" s="264" t="s">
        <v>1447</v>
      </c>
      <c r="P43" s="264"/>
      <c r="Q43" s="264"/>
      <c r="R43" s="264"/>
      <c r="S43" s="264"/>
      <c r="T43" s="264"/>
      <c r="U43" s="264"/>
      <c r="V43" s="264"/>
      <c r="W43" s="264"/>
      <c r="X43" s="264"/>
      <c r="Y43" s="264"/>
      <c r="Z43" s="264"/>
      <c r="AA43" s="264"/>
      <c r="AB43" s="264"/>
      <c r="AC43" s="264"/>
      <c r="AD43" s="264"/>
      <c r="AE43" s="264"/>
      <c r="AF43" s="264"/>
      <c r="AG43" s="88" t="s">
        <v>50</v>
      </c>
    </row>
    <row r="44" spans="5:33">
      <c r="E44" s="33" t="s">
        <v>336</v>
      </c>
      <c r="F44" s="79">
        <v>44748</v>
      </c>
      <c r="G44" s="33">
        <v>228952</v>
      </c>
      <c r="H44" s="33" t="s">
        <v>1629</v>
      </c>
      <c r="I44" s="33" t="s">
        <v>1630</v>
      </c>
      <c r="J44" s="88"/>
      <c r="K44" s="31"/>
      <c r="L44" s="31"/>
      <c r="M44" s="31"/>
      <c r="N44" s="31"/>
      <c r="O44" s="31"/>
      <c r="P44" s="31"/>
      <c r="Q44" s="33" t="s">
        <v>394</v>
      </c>
      <c r="R44" s="33" t="s">
        <v>394</v>
      </c>
      <c r="S44" s="88" t="s">
        <v>1447</v>
      </c>
      <c r="T44" s="88"/>
      <c r="U44" s="88"/>
      <c r="V44" s="88" t="s">
        <v>50</v>
      </c>
      <c r="W44" s="88"/>
      <c r="X44" s="88"/>
      <c r="Y44" s="88"/>
      <c r="Z44" s="88"/>
      <c r="AA44" s="88"/>
      <c r="AB44" s="88"/>
      <c r="AC44" s="88"/>
      <c r="AD44" s="88"/>
      <c r="AE44" s="88"/>
      <c r="AF44" s="88"/>
      <c r="AG44" s="88" t="s">
        <v>50</v>
      </c>
    </row>
    <row r="45" spans="5:33">
      <c r="E45" s="33" t="s">
        <v>1633</v>
      </c>
      <c r="F45" s="79">
        <v>44748</v>
      </c>
      <c r="G45" s="33">
        <v>229612</v>
      </c>
      <c r="H45" s="33" t="s">
        <v>1632</v>
      </c>
      <c r="I45" s="33" t="s">
        <v>1619</v>
      </c>
      <c r="J45" s="264" t="s">
        <v>394</v>
      </c>
      <c r="K45" s="33"/>
      <c r="L45" s="33"/>
      <c r="M45" s="33"/>
      <c r="N45" s="264" t="s">
        <v>1466</v>
      </c>
      <c r="O45" s="264"/>
      <c r="P45" s="264" t="s">
        <v>394</v>
      </c>
      <c r="Q45" s="264"/>
      <c r="R45" s="264"/>
      <c r="S45" s="264"/>
      <c r="T45" s="264"/>
      <c r="U45" s="264"/>
      <c r="V45" s="264"/>
      <c r="W45" s="264"/>
      <c r="X45" s="264"/>
      <c r="Y45" s="264"/>
      <c r="Z45" s="264"/>
      <c r="AA45" s="264"/>
      <c r="AB45" s="264"/>
      <c r="AC45" s="264"/>
      <c r="AD45" s="264"/>
      <c r="AE45" s="264"/>
      <c r="AF45" s="264"/>
      <c r="AG45" s="88" t="s">
        <v>50</v>
      </c>
    </row>
    <row r="46" spans="5:33" ht="45">
      <c r="E46" s="33" t="s">
        <v>336</v>
      </c>
      <c r="F46" s="79">
        <v>44749</v>
      </c>
      <c r="G46" s="33">
        <v>229682</v>
      </c>
      <c r="H46" s="33" t="s">
        <v>1306</v>
      </c>
      <c r="I46" s="33" t="s">
        <v>1548</v>
      </c>
      <c r="J46" s="264" t="s">
        <v>394</v>
      </c>
      <c r="K46" s="33"/>
      <c r="L46" s="33"/>
      <c r="M46" s="33"/>
      <c r="N46" s="33"/>
      <c r="O46" s="264" t="s">
        <v>1641</v>
      </c>
      <c r="P46" s="264" t="s">
        <v>50</v>
      </c>
      <c r="Q46" s="264"/>
      <c r="R46" s="264"/>
      <c r="S46" s="264"/>
      <c r="T46" s="264"/>
      <c r="U46" s="264"/>
      <c r="V46" s="264"/>
      <c r="W46" s="264"/>
      <c r="X46" s="264"/>
      <c r="Y46" s="264"/>
      <c r="Z46" s="264"/>
      <c r="AA46" s="264"/>
      <c r="AB46" s="264"/>
      <c r="AC46" s="264"/>
      <c r="AD46" s="264"/>
      <c r="AE46" s="264"/>
      <c r="AF46" s="264"/>
      <c r="AG46" s="88" t="s">
        <v>50</v>
      </c>
    </row>
    <row r="47" spans="5:33">
      <c r="E47" s="33" t="s">
        <v>336</v>
      </c>
      <c r="F47" s="79">
        <v>44749</v>
      </c>
      <c r="G47" s="33">
        <v>229859</v>
      </c>
      <c r="H47" s="33" t="s">
        <v>1640</v>
      </c>
      <c r="I47" s="33" t="s">
        <v>1619</v>
      </c>
      <c r="J47" s="264" t="s">
        <v>394</v>
      </c>
      <c r="K47" s="33"/>
      <c r="L47" s="33"/>
      <c r="M47" s="33"/>
      <c r="N47" s="33"/>
      <c r="O47" s="88" t="s">
        <v>394</v>
      </c>
      <c r="P47" s="88" t="s">
        <v>50</v>
      </c>
      <c r="Q47" s="88"/>
      <c r="R47" s="88"/>
      <c r="S47" s="88"/>
      <c r="T47" s="88"/>
      <c r="U47" s="88"/>
      <c r="V47" s="88"/>
      <c r="W47" s="88"/>
      <c r="X47" s="88"/>
      <c r="Y47" s="88"/>
      <c r="Z47" s="88"/>
      <c r="AA47" s="88"/>
      <c r="AB47" s="88"/>
      <c r="AC47" s="88"/>
      <c r="AD47" s="88"/>
      <c r="AE47" s="88"/>
      <c r="AF47" s="88"/>
      <c r="AG47" s="88" t="s">
        <v>50</v>
      </c>
    </row>
    <row r="48" spans="5:33" ht="45">
      <c r="E48" s="111" t="s">
        <v>336</v>
      </c>
      <c r="F48" s="157">
        <v>44750</v>
      </c>
      <c r="G48" s="111">
        <v>230153</v>
      </c>
      <c r="H48" s="111" t="s">
        <v>673</v>
      </c>
      <c r="I48" s="111" t="s">
        <v>1642</v>
      </c>
      <c r="J48" s="266" t="s">
        <v>394</v>
      </c>
      <c r="K48" s="179"/>
      <c r="L48" s="179"/>
      <c r="M48" s="118"/>
      <c r="N48" s="118"/>
      <c r="O48" s="118"/>
      <c r="P48" s="126" t="s">
        <v>1466</v>
      </c>
      <c r="Q48" s="264" t="s">
        <v>1647</v>
      </c>
      <c r="R48" s="267" t="s">
        <v>50</v>
      </c>
      <c r="S48" s="267"/>
      <c r="T48" s="267"/>
      <c r="U48" s="267"/>
      <c r="V48" s="267"/>
      <c r="W48" s="267"/>
      <c r="X48" s="267"/>
      <c r="Y48" s="267"/>
      <c r="Z48" s="267"/>
      <c r="AA48" s="267"/>
      <c r="AB48" s="267"/>
      <c r="AC48" s="267"/>
      <c r="AD48" s="267"/>
      <c r="AE48" s="267"/>
      <c r="AF48" s="267"/>
      <c r="AG48" s="126" t="s">
        <v>50</v>
      </c>
    </row>
    <row r="49" spans="5:34">
      <c r="E49" s="33" t="s">
        <v>336</v>
      </c>
      <c r="F49" s="79">
        <v>44751</v>
      </c>
      <c r="G49" s="33">
        <v>230347</v>
      </c>
      <c r="H49" s="33" t="s">
        <v>1293</v>
      </c>
      <c r="I49" s="33" t="s">
        <v>1643</v>
      </c>
      <c r="J49" s="264" t="s">
        <v>394</v>
      </c>
      <c r="K49" s="31"/>
      <c r="L49" s="31"/>
      <c r="M49" s="33"/>
      <c r="N49" s="33"/>
      <c r="O49" s="33"/>
      <c r="P49" s="33"/>
      <c r="Q49" s="88" t="s">
        <v>1466</v>
      </c>
      <c r="R49" s="88" t="s">
        <v>50</v>
      </c>
      <c r="S49" s="88"/>
      <c r="T49" s="88"/>
      <c r="U49" s="88"/>
      <c r="V49" s="88"/>
      <c r="W49" s="88"/>
      <c r="X49" s="88"/>
      <c r="Y49" s="88"/>
      <c r="Z49" s="88"/>
      <c r="AA49" s="88"/>
      <c r="AB49" s="88"/>
      <c r="AC49" s="88"/>
      <c r="AD49" s="88"/>
      <c r="AE49" s="88"/>
      <c r="AF49" s="88"/>
      <c r="AG49" s="88" t="s">
        <v>50</v>
      </c>
    </row>
    <row r="50" spans="5:34">
      <c r="E50" s="33" t="s">
        <v>1119</v>
      </c>
      <c r="F50" s="79">
        <v>44751</v>
      </c>
      <c r="G50" s="33">
        <v>228287</v>
      </c>
      <c r="H50" s="33" t="s">
        <v>1644</v>
      </c>
      <c r="I50" s="33" t="s">
        <v>1645</v>
      </c>
      <c r="J50" s="264" t="s">
        <v>394</v>
      </c>
      <c r="K50" s="31"/>
      <c r="L50" s="31"/>
      <c r="M50" s="33"/>
      <c r="N50" s="33"/>
      <c r="O50" s="33"/>
      <c r="P50" s="33"/>
      <c r="Q50" s="88" t="s">
        <v>1466</v>
      </c>
      <c r="R50" s="88" t="s">
        <v>1649</v>
      </c>
      <c r="S50" s="88"/>
      <c r="T50" s="88"/>
      <c r="U50" s="88"/>
      <c r="V50" s="88"/>
      <c r="W50" s="88"/>
      <c r="X50" s="88"/>
      <c r="Y50" s="88"/>
      <c r="Z50" s="88"/>
      <c r="AA50" s="88"/>
      <c r="AB50" s="88"/>
      <c r="AC50" s="88"/>
      <c r="AD50" s="88"/>
      <c r="AE50" s="88"/>
      <c r="AF50" s="88"/>
      <c r="AG50" s="88" t="s">
        <v>50</v>
      </c>
    </row>
    <row r="51" spans="5:34" ht="45">
      <c r="E51" s="33" t="s">
        <v>833</v>
      </c>
      <c r="F51" s="79">
        <v>44749</v>
      </c>
      <c r="G51" s="33">
        <v>229959</v>
      </c>
      <c r="H51" s="33" t="s">
        <v>1064</v>
      </c>
      <c r="I51" s="33" t="s">
        <v>1388</v>
      </c>
      <c r="J51" s="33" t="s">
        <v>394</v>
      </c>
      <c r="K51" s="268"/>
      <c r="L51" s="219"/>
      <c r="M51" s="31"/>
      <c r="N51" s="31"/>
      <c r="O51" s="33"/>
      <c r="P51" s="33"/>
      <c r="Q51" s="264" t="s">
        <v>1646</v>
      </c>
      <c r="R51" s="264" t="s">
        <v>1466</v>
      </c>
      <c r="S51" s="264"/>
      <c r="T51" s="264" t="s">
        <v>50</v>
      </c>
      <c r="U51" s="264"/>
      <c r="V51" s="264"/>
      <c r="W51" s="264"/>
      <c r="X51" s="264"/>
      <c r="Y51" s="264"/>
      <c r="Z51" s="264"/>
      <c r="AA51" s="264"/>
      <c r="AB51" s="264"/>
      <c r="AC51" s="264"/>
      <c r="AD51" s="264"/>
      <c r="AE51" s="264"/>
      <c r="AF51" s="264"/>
      <c r="AG51" s="88" t="s">
        <v>50</v>
      </c>
    </row>
    <row r="52" spans="5:34" ht="60">
      <c r="E52" s="33" t="s">
        <v>336</v>
      </c>
      <c r="F52" s="79">
        <v>44751</v>
      </c>
      <c r="G52" s="33">
        <v>230466</v>
      </c>
      <c r="H52" s="33" t="s">
        <v>141</v>
      </c>
      <c r="I52" s="33" t="s">
        <v>1602</v>
      </c>
      <c r="J52" s="33" t="s">
        <v>1478</v>
      </c>
      <c r="K52" s="268"/>
      <c r="L52" s="219"/>
      <c r="M52" s="31"/>
      <c r="N52" s="31"/>
      <c r="O52" s="31"/>
      <c r="P52" s="33"/>
      <c r="Q52" s="264" t="s">
        <v>1648</v>
      </c>
      <c r="R52" s="264"/>
      <c r="S52" s="264"/>
      <c r="T52" s="264"/>
      <c r="U52" s="264" t="s">
        <v>50</v>
      </c>
      <c r="V52" s="264"/>
      <c r="W52" s="264"/>
      <c r="X52" s="264"/>
      <c r="Y52" s="264"/>
      <c r="Z52" s="264"/>
      <c r="AA52" s="264"/>
      <c r="AB52" s="264"/>
      <c r="AC52" s="264"/>
      <c r="AD52" s="264"/>
      <c r="AE52" s="264"/>
      <c r="AF52" s="264"/>
      <c r="AG52" s="88" t="s">
        <v>50</v>
      </c>
    </row>
    <row r="53" spans="5:34" ht="60">
      <c r="E53" s="33" t="s">
        <v>524</v>
      </c>
      <c r="F53" s="79">
        <v>44753</v>
      </c>
      <c r="G53" s="33">
        <v>230886</v>
      </c>
      <c r="H53" s="33" t="s">
        <v>1601</v>
      </c>
      <c r="I53" s="33" t="s">
        <v>1602</v>
      </c>
      <c r="J53" s="33" t="s">
        <v>394</v>
      </c>
      <c r="M53" s="31"/>
      <c r="N53" s="31"/>
      <c r="O53" s="31"/>
      <c r="P53" s="31"/>
      <c r="Q53" s="31"/>
      <c r="R53" s="269" t="s">
        <v>1656</v>
      </c>
      <c r="S53" s="269" t="s">
        <v>1674</v>
      </c>
      <c r="T53" s="269"/>
      <c r="U53" s="264" t="s">
        <v>394</v>
      </c>
      <c r="V53" s="264"/>
      <c r="W53" s="264"/>
      <c r="X53" s="264" t="s">
        <v>1739</v>
      </c>
      <c r="Y53" s="264"/>
      <c r="Z53" s="264"/>
      <c r="AA53" s="264"/>
      <c r="AB53" s="264"/>
      <c r="AC53" s="264"/>
      <c r="AD53" s="264"/>
      <c r="AE53" s="264"/>
      <c r="AF53" s="264"/>
      <c r="AG53" s="88" t="s">
        <v>50</v>
      </c>
    </row>
    <row r="54" spans="5:34" ht="45">
      <c r="E54" s="33" t="s">
        <v>524</v>
      </c>
      <c r="F54" s="79">
        <v>44753</v>
      </c>
      <c r="G54" s="33">
        <v>231305</v>
      </c>
      <c r="H54" s="33" t="s">
        <v>1650</v>
      </c>
      <c r="I54" s="33" t="s">
        <v>1651</v>
      </c>
      <c r="J54" s="33" t="s">
        <v>1478</v>
      </c>
      <c r="M54" s="31"/>
      <c r="N54" s="31"/>
      <c r="O54" s="33"/>
      <c r="P54" s="33"/>
      <c r="Q54" s="33"/>
      <c r="R54" s="269" t="s">
        <v>1657</v>
      </c>
      <c r="S54" s="264" t="s">
        <v>50</v>
      </c>
      <c r="T54" s="264"/>
      <c r="U54" s="264"/>
      <c r="V54" s="264"/>
      <c r="W54" s="264"/>
      <c r="X54" s="264"/>
      <c r="Y54" s="264"/>
      <c r="Z54" s="264"/>
      <c r="AA54" s="264"/>
      <c r="AB54" s="264"/>
      <c r="AC54" s="264"/>
      <c r="AD54" s="264"/>
      <c r="AE54" s="264"/>
      <c r="AF54" s="264"/>
      <c r="AG54" s="88" t="s">
        <v>50</v>
      </c>
    </row>
    <row r="55" spans="5:34" ht="90">
      <c r="E55" s="33" t="s">
        <v>524</v>
      </c>
      <c r="F55" s="79">
        <v>44753</v>
      </c>
      <c r="G55" s="33">
        <v>231311</v>
      </c>
      <c r="H55" s="33" t="s">
        <v>1652</v>
      </c>
      <c r="I55" s="33" t="s">
        <v>1653</v>
      </c>
      <c r="J55" s="33" t="s">
        <v>394</v>
      </c>
      <c r="M55" s="31"/>
      <c r="N55" s="31"/>
      <c r="O55" s="33"/>
      <c r="P55" s="33"/>
      <c r="Q55" s="33"/>
      <c r="R55" s="264" t="s">
        <v>1658</v>
      </c>
      <c r="S55" s="264"/>
      <c r="T55" s="264" t="s">
        <v>50</v>
      </c>
      <c r="U55" s="264"/>
      <c r="V55" s="264"/>
      <c r="W55" s="264"/>
      <c r="X55" s="264"/>
      <c r="Y55" s="264"/>
      <c r="Z55" s="264"/>
      <c r="AA55" s="264"/>
      <c r="AB55" s="264"/>
      <c r="AC55" s="264"/>
      <c r="AD55" s="264"/>
      <c r="AE55" s="264"/>
      <c r="AF55" s="264"/>
      <c r="AG55" s="88" t="s">
        <v>50</v>
      </c>
    </row>
    <row r="56" spans="5:34">
      <c r="E56" s="33" t="s">
        <v>524</v>
      </c>
      <c r="F56" s="79">
        <v>44753</v>
      </c>
      <c r="G56" s="33">
        <v>231002</v>
      </c>
      <c r="H56" s="33" t="s">
        <v>1654</v>
      </c>
      <c r="I56" s="33" t="s">
        <v>1655</v>
      </c>
      <c r="J56" s="33" t="s">
        <v>394</v>
      </c>
      <c r="M56" s="31"/>
      <c r="N56" s="31"/>
      <c r="O56" s="33"/>
      <c r="P56" s="33"/>
      <c r="Q56" s="33"/>
      <c r="R56" s="88" t="s">
        <v>400</v>
      </c>
      <c r="S56" s="88" t="s">
        <v>1673</v>
      </c>
      <c r="T56" s="88"/>
      <c r="U56" s="88"/>
      <c r="V56" s="88"/>
      <c r="W56" s="88"/>
      <c r="X56" s="88"/>
      <c r="Y56" s="88"/>
      <c r="Z56" s="88"/>
      <c r="AA56" s="88"/>
      <c r="AB56" s="88"/>
      <c r="AC56" s="88"/>
      <c r="AD56" s="88"/>
      <c r="AE56" s="88"/>
      <c r="AF56" s="88"/>
      <c r="AG56" s="88" t="s">
        <v>50</v>
      </c>
    </row>
    <row r="57" spans="5:34" ht="30">
      <c r="E57" s="33" t="s">
        <v>336</v>
      </c>
      <c r="F57" s="79">
        <v>44753</v>
      </c>
      <c r="G57" s="33">
        <v>231477</v>
      </c>
      <c r="H57" s="33" t="s">
        <v>1176</v>
      </c>
      <c r="I57" s="33" t="s">
        <v>1627</v>
      </c>
      <c r="J57" s="33" t="s">
        <v>394</v>
      </c>
      <c r="M57" s="31"/>
      <c r="N57" s="31"/>
      <c r="O57" s="33"/>
      <c r="P57" s="33"/>
      <c r="Q57" s="33"/>
      <c r="R57" s="264" t="s">
        <v>1659</v>
      </c>
      <c r="S57" s="264" t="s">
        <v>1673</v>
      </c>
      <c r="T57" s="264"/>
      <c r="U57" s="264"/>
      <c r="V57" s="264"/>
      <c r="W57" s="264"/>
      <c r="X57" s="264"/>
      <c r="Y57" s="264"/>
      <c r="Z57" s="264"/>
      <c r="AA57" s="264"/>
      <c r="AB57" s="264"/>
      <c r="AC57" s="264"/>
      <c r="AD57" s="264"/>
      <c r="AE57" s="264"/>
      <c r="AF57" s="264"/>
      <c r="AG57" s="88" t="s">
        <v>50</v>
      </c>
    </row>
    <row r="58" spans="5:34" ht="30">
      <c r="E58" s="33" t="s">
        <v>833</v>
      </c>
      <c r="F58" s="79">
        <v>44753</v>
      </c>
      <c r="G58" s="33">
        <v>231447</v>
      </c>
      <c r="H58" s="33" t="s">
        <v>1660</v>
      </c>
      <c r="I58" s="33" t="s">
        <v>1661</v>
      </c>
      <c r="J58" s="33" t="s">
        <v>394</v>
      </c>
      <c r="M58" s="31"/>
      <c r="N58" s="219"/>
      <c r="O58" s="31"/>
      <c r="P58" s="31"/>
      <c r="Q58" s="33"/>
      <c r="R58" s="264" t="s">
        <v>1659</v>
      </c>
      <c r="S58" s="264"/>
      <c r="T58" s="264"/>
      <c r="U58" s="264"/>
      <c r="V58" s="264" t="s">
        <v>50</v>
      </c>
      <c r="W58" s="264"/>
      <c r="X58" s="264"/>
      <c r="Y58" s="264"/>
      <c r="Z58" s="264"/>
      <c r="AA58" s="264"/>
      <c r="AB58" s="264"/>
      <c r="AC58" s="264"/>
      <c r="AD58" s="264"/>
      <c r="AE58" s="264"/>
      <c r="AF58" s="264"/>
      <c r="AG58" s="88" t="s">
        <v>50</v>
      </c>
    </row>
    <row r="59" spans="5:34" ht="30">
      <c r="E59" s="33" t="s">
        <v>336</v>
      </c>
      <c r="F59" s="79">
        <v>44753</v>
      </c>
      <c r="G59" s="33">
        <v>231460</v>
      </c>
      <c r="H59" s="33" t="s">
        <v>1176</v>
      </c>
      <c r="I59" s="33" t="s">
        <v>1662</v>
      </c>
      <c r="J59" s="33" t="s">
        <v>394</v>
      </c>
      <c r="M59" s="31"/>
      <c r="N59" s="219"/>
      <c r="O59" s="33"/>
      <c r="P59" s="33"/>
      <c r="Q59" s="33"/>
      <c r="R59" s="264" t="s">
        <v>400</v>
      </c>
      <c r="S59" s="264"/>
      <c r="T59" s="264" t="s">
        <v>1686</v>
      </c>
      <c r="U59" s="264"/>
      <c r="V59" s="264"/>
      <c r="W59" s="264"/>
      <c r="X59" s="264"/>
      <c r="Y59" s="264"/>
      <c r="Z59" s="264"/>
      <c r="AA59" s="264"/>
      <c r="AB59" s="264"/>
      <c r="AC59" s="264"/>
      <c r="AD59" s="264"/>
      <c r="AE59" s="264"/>
      <c r="AF59" s="264"/>
      <c r="AG59" s="88" t="s">
        <v>50</v>
      </c>
    </row>
    <row r="60" spans="5:34">
      <c r="E60" s="33" t="s">
        <v>524</v>
      </c>
      <c r="F60" s="79">
        <v>44754</v>
      </c>
      <c r="G60" s="33">
        <v>231525</v>
      </c>
      <c r="H60" s="33" t="s">
        <v>1663</v>
      </c>
      <c r="I60" s="33" t="s">
        <v>1619</v>
      </c>
      <c r="J60" s="33" t="s">
        <v>394</v>
      </c>
      <c r="O60" s="31"/>
      <c r="P60" s="33"/>
      <c r="Q60" s="33"/>
      <c r="R60" s="33"/>
      <c r="S60" s="88" t="s">
        <v>1466</v>
      </c>
      <c r="T60" s="264"/>
      <c r="U60" s="264" t="s">
        <v>50</v>
      </c>
      <c r="V60" s="264"/>
      <c r="W60" s="264"/>
      <c r="X60" s="264"/>
      <c r="Y60" s="264"/>
      <c r="Z60" s="264"/>
      <c r="AA60" s="264"/>
      <c r="AB60" s="264"/>
      <c r="AC60" s="264"/>
      <c r="AD60" s="264"/>
      <c r="AE60" s="264"/>
      <c r="AF60" s="264"/>
      <c r="AG60" s="88" t="s">
        <v>50</v>
      </c>
    </row>
    <row r="61" spans="5:34" ht="30">
      <c r="E61" s="118" t="s">
        <v>524</v>
      </c>
      <c r="F61" s="117">
        <v>44754</v>
      </c>
      <c r="G61" s="118">
        <v>231631</v>
      </c>
      <c r="H61" s="118" t="s">
        <v>673</v>
      </c>
      <c r="I61" s="118" t="s">
        <v>1664</v>
      </c>
      <c r="J61" s="111" t="s">
        <v>394</v>
      </c>
      <c r="O61" s="31"/>
      <c r="P61" s="33"/>
      <c r="Q61" s="33"/>
      <c r="R61" s="33"/>
      <c r="S61" s="33" t="s">
        <v>1466</v>
      </c>
      <c r="T61" s="264" t="s">
        <v>1688</v>
      </c>
      <c r="U61" s="264" t="s">
        <v>50</v>
      </c>
      <c r="V61" s="264"/>
      <c r="W61" s="264"/>
      <c r="X61" s="264"/>
      <c r="Y61" s="264"/>
      <c r="Z61" s="264"/>
      <c r="AA61" s="264"/>
      <c r="AB61" s="264"/>
      <c r="AC61" s="264"/>
      <c r="AD61" s="264"/>
      <c r="AE61" s="264"/>
      <c r="AF61" s="264"/>
      <c r="AG61" s="88" t="s">
        <v>50</v>
      </c>
    </row>
    <row r="62" spans="5:34" ht="45">
      <c r="E62" s="33" t="s">
        <v>524</v>
      </c>
      <c r="F62" s="79">
        <v>44754</v>
      </c>
      <c r="G62" s="33">
        <v>231559</v>
      </c>
      <c r="H62" s="33" t="s">
        <v>84</v>
      </c>
      <c r="I62" s="33" t="s">
        <v>1665</v>
      </c>
      <c r="J62" s="33" t="s">
        <v>394</v>
      </c>
      <c r="O62" s="33"/>
      <c r="P62" s="33"/>
      <c r="Q62" s="33"/>
      <c r="R62" s="33"/>
      <c r="S62" s="264" t="s">
        <v>1672</v>
      </c>
      <c r="T62" s="264" t="s">
        <v>1698</v>
      </c>
      <c r="U62" s="266"/>
      <c r="V62" s="266"/>
      <c r="W62" s="266"/>
      <c r="X62" s="266"/>
      <c r="Y62" s="266"/>
      <c r="Z62" s="266"/>
      <c r="AA62" s="266"/>
      <c r="AB62" s="266"/>
      <c r="AC62" s="266"/>
      <c r="AD62" s="266"/>
      <c r="AE62" s="266"/>
      <c r="AF62" s="266"/>
      <c r="AG62" s="116" t="s">
        <v>50</v>
      </c>
      <c r="AH62" s="270"/>
    </row>
    <row r="63" spans="5:34" ht="45">
      <c r="E63" s="33" t="s">
        <v>524</v>
      </c>
      <c r="F63" s="79">
        <v>44754</v>
      </c>
      <c r="G63" s="33">
        <v>231152</v>
      </c>
      <c r="H63" s="33" t="s">
        <v>826</v>
      </c>
      <c r="I63" s="264" t="s">
        <v>1666</v>
      </c>
      <c r="J63" s="33" t="s">
        <v>394</v>
      </c>
      <c r="O63" s="33"/>
      <c r="P63" s="33"/>
      <c r="Q63" s="33"/>
      <c r="R63" s="33"/>
      <c r="S63" s="33" t="s">
        <v>725</v>
      </c>
      <c r="T63" s="264" t="s">
        <v>1687</v>
      </c>
      <c r="U63" s="264"/>
      <c r="V63" s="264"/>
      <c r="W63" s="264"/>
      <c r="X63" s="264"/>
      <c r="Y63" s="264"/>
      <c r="Z63" s="264"/>
      <c r="AA63" s="264"/>
      <c r="AB63" s="264"/>
      <c r="AC63" s="264"/>
      <c r="AD63" s="264"/>
      <c r="AE63" s="264"/>
      <c r="AF63" s="264"/>
      <c r="AG63" s="265" t="s">
        <v>49</v>
      </c>
    </row>
    <row r="64" spans="5:34" ht="30">
      <c r="E64" s="33" t="s">
        <v>833</v>
      </c>
      <c r="F64" s="79">
        <v>44754</v>
      </c>
      <c r="G64" s="33">
        <v>231486</v>
      </c>
      <c r="H64" s="33" t="s">
        <v>781</v>
      </c>
      <c r="I64" s="264" t="s">
        <v>1667</v>
      </c>
      <c r="J64" s="33"/>
      <c r="O64" s="31"/>
      <c r="P64" s="31"/>
      <c r="Q64" s="31"/>
      <c r="R64" s="31"/>
      <c r="S64" s="265" t="s">
        <v>1447</v>
      </c>
      <c r="T64" s="264"/>
      <c r="U64" s="264"/>
      <c r="V64" s="264"/>
      <c r="W64" s="264"/>
      <c r="X64" s="264"/>
      <c r="Y64" s="264"/>
      <c r="Z64" s="264" t="s">
        <v>50</v>
      </c>
      <c r="AA64" s="264"/>
      <c r="AB64" s="264"/>
      <c r="AC64" s="264"/>
      <c r="AD64" s="264"/>
      <c r="AE64" s="264"/>
      <c r="AF64" s="264"/>
      <c r="AG64" s="88" t="s">
        <v>50</v>
      </c>
      <c r="AH64" s="270"/>
    </row>
    <row r="65" spans="5:33" ht="30">
      <c r="E65" s="118"/>
      <c r="F65" s="117">
        <v>44754</v>
      </c>
      <c r="G65" s="118">
        <v>231599</v>
      </c>
      <c r="H65" s="118" t="s">
        <v>1530</v>
      </c>
      <c r="I65" s="118" t="s">
        <v>1668</v>
      </c>
      <c r="J65" s="111" t="s">
        <v>394</v>
      </c>
      <c r="O65" s="31"/>
      <c r="P65" s="31"/>
      <c r="Q65" s="33"/>
      <c r="R65" s="33"/>
      <c r="S65" s="33" t="s">
        <v>1466</v>
      </c>
      <c r="T65" s="264" t="s">
        <v>1636</v>
      </c>
      <c r="U65" s="264"/>
      <c r="V65" s="264" t="s">
        <v>50</v>
      </c>
      <c r="W65" s="264"/>
      <c r="X65" s="264"/>
      <c r="Y65" s="264"/>
      <c r="Z65" s="264"/>
      <c r="AA65" s="264"/>
      <c r="AB65" s="264"/>
      <c r="AC65" s="264"/>
      <c r="AD65" s="264"/>
      <c r="AE65" s="264"/>
      <c r="AF65" s="264"/>
      <c r="AG65" s="88" t="s">
        <v>50</v>
      </c>
    </row>
    <row r="66" spans="5:33" ht="45">
      <c r="E66" s="33" t="s">
        <v>524</v>
      </c>
      <c r="F66" s="79">
        <v>44754</v>
      </c>
      <c r="G66" s="33">
        <v>231329</v>
      </c>
      <c r="H66" s="33" t="s">
        <v>1669</v>
      </c>
      <c r="I66" s="33" t="s">
        <v>1670</v>
      </c>
      <c r="J66" s="33" t="s">
        <v>394</v>
      </c>
      <c r="O66" s="33"/>
      <c r="P66" s="118"/>
      <c r="Q66" s="118"/>
      <c r="R66" s="118"/>
      <c r="S66" s="267" t="s">
        <v>1671</v>
      </c>
      <c r="T66" s="267" t="s">
        <v>1700</v>
      </c>
      <c r="U66" s="266"/>
      <c r="V66" s="266"/>
      <c r="W66" s="266"/>
      <c r="X66" s="266"/>
      <c r="Y66" s="266"/>
      <c r="Z66" s="266"/>
      <c r="AA66" s="266"/>
      <c r="AB66" s="266"/>
      <c r="AC66" s="266"/>
      <c r="AD66" s="266"/>
      <c r="AE66" s="266"/>
      <c r="AF66" s="266"/>
      <c r="AG66" s="116" t="s">
        <v>50</v>
      </c>
    </row>
    <row r="67" spans="5:33">
      <c r="E67" s="33" t="s">
        <v>342</v>
      </c>
      <c r="F67" s="79">
        <v>44756</v>
      </c>
      <c r="G67" s="33">
        <v>232594</v>
      </c>
      <c r="H67" s="33" t="s">
        <v>1701</v>
      </c>
      <c r="I67" s="33" t="s">
        <v>1702</v>
      </c>
      <c r="J67" s="33" t="s">
        <v>394</v>
      </c>
      <c r="P67" s="31"/>
      <c r="Q67" s="33"/>
      <c r="R67" s="33"/>
      <c r="S67" s="33"/>
      <c r="T67" s="33"/>
      <c r="U67" s="33"/>
      <c r="V67" s="88" t="s">
        <v>50</v>
      </c>
      <c r="W67" s="88"/>
      <c r="X67" s="88"/>
      <c r="Y67" s="88"/>
      <c r="Z67" s="88"/>
      <c r="AA67" s="88"/>
      <c r="AB67" s="88"/>
      <c r="AC67" s="88"/>
      <c r="AD67" s="88"/>
      <c r="AE67" s="88"/>
      <c r="AF67" s="88"/>
      <c r="AG67" s="88" t="s">
        <v>50</v>
      </c>
    </row>
    <row r="68" spans="5:33">
      <c r="E68" s="33" t="s">
        <v>336</v>
      </c>
      <c r="F68" s="79">
        <v>44756</v>
      </c>
      <c r="G68" s="33">
        <v>232606</v>
      </c>
      <c r="H68" s="33" t="s">
        <v>1703</v>
      </c>
      <c r="I68" s="33" t="s">
        <v>1704</v>
      </c>
      <c r="J68" s="33" t="s">
        <v>394</v>
      </c>
      <c r="P68" s="31"/>
      <c r="Q68" s="33"/>
      <c r="R68" s="33"/>
      <c r="S68" s="33"/>
      <c r="T68" s="33"/>
      <c r="U68" s="33"/>
      <c r="V68" s="88" t="s">
        <v>1716</v>
      </c>
      <c r="W68" s="88"/>
      <c r="X68" s="88"/>
      <c r="Y68" s="88"/>
      <c r="Z68" s="88"/>
      <c r="AA68" s="88"/>
      <c r="AB68" s="88"/>
      <c r="AC68" s="88"/>
      <c r="AD68" s="88"/>
      <c r="AE68" s="88"/>
      <c r="AF68" s="88"/>
      <c r="AG68" s="88" t="s">
        <v>50</v>
      </c>
    </row>
    <row r="69" spans="5:33" ht="30">
      <c r="E69" s="33" t="s">
        <v>336</v>
      </c>
      <c r="F69" s="79">
        <v>44756</v>
      </c>
      <c r="G69" s="33">
        <v>232593</v>
      </c>
      <c r="H69" s="33" t="s">
        <v>1705</v>
      </c>
      <c r="I69" s="33" t="s">
        <v>1706</v>
      </c>
      <c r="J69" s="33" t="s">
        <v>394</v>
      </c>
      <c r="P69" s="31"/>
      <c r="Q69" s="33"/>
      <c r="R69" s="33"/>
      <c r="S69" s="33"/>
      <c r="T69" s="33"/>
      <c r="U69" s="264" t="s">
        <v>1707</v>
      </c>
      <c r="V69" s="264" t="s">
        <v>50</v>
      </c>
      <c r="W69" s="264"/>
      <c r="X69" s="264"/>
      <c r="Y69" s="264"/>
      <c r="Z69" s="264"/>
      <c r="AA69" s="264"/>
      <c r="AB69" s="264"/>
      <c r="AC69" s="264"/>
      <c r="AD69" s="264"/>
      <c r="AE69" s="264"/>
      <c r="AF69" s="264"/>
      <c r="AG69" s="88" t="s">
        <v>50</v>
      </c>
    </row>
    <row r="70" spans="5:33" ht="30">
      <c r="E70" s="33" t="s">
        <v>524</v>
      </c>
      <c r="F70" s="79">
        <v>44756</v>
      </c>
      <c r="G70" s="33">
        <v>232586</v>
      </c>
      <c r="H70" s="33" t="s">
        <v>1596</v>
      </c>
      <c r="I70" s="33" t="s">
        <v>1708</v>
      </c>
      <c r="J70" s="33" t="s">
        <v>394</v>
      </c>
      <c r="P70" s="142"/>
      <c r="Q70" s="88"/>
      <c r="R70" s="88"/>
      <c r="S70" s="88"/>
      <c r="T70" s="88"/>
      <c r="U70" s="264" t="s">
        <v>1356</v>
      </c>
      <c r="V70" s="88"/>
      <c r="W70" s="88"/>
      <c r="X70" s="88"/>
      <c r="Y70" s="88"/>
      <c r="Z70" s="88"/>
      <c r="AA70" s="88"/>
      <c r="AB70" s="88"/>
      <c r="AC70" s="88"/>
      <c r="AD70" s="88"/>
      <c r="AE70" s="88"/>
      <c r="AF70" s="88"/>
      <c r="AG70" s="88" t="s">
        <v>50</v>
      </c>
    </row>
    <row r="71" spans="5:33">
      <c r="E71" s="33" t="s">
        <v>833</v>
      </c>
      <c r="F71" s="79">
        <v>44757</v>
      </c>
      <c r="G71" s="33">
        <v>232760</v>
      </c>
      <c r="H71" s="33" t="s">
        <v>812</v>
      </c>
      <c r="I71" s="33" t="s">
        <v>1709</v>
      </c>
      <c r="J71" s="33" t="s">
        <v>394</v>
      </c>
      <c r="Q71" s="31"/>
      <c r="R71" s="31"/>
      <c r="S71" s="31"/>
      <c r="T71" s="31"/>
      <c r="U71" s="33"/>
      <c r="V71" s="88" t="s">
        <v>394</v>
      </c>
      <c r="W71" s="88" t="s">
        <v>1447</v>
      </c>
      <c r="X71" s="88"/>
      <c r="Y71" s="88" t="s">
        <v>50</v>
      </c>
      <c r="Z71" s="88"/>
      <c r="AA71" s="88"/>
      <c r="AB71" s="88"/>
      <c r="AC71" s="88"/>
      <c r="AD71" s="88"/>
      <c r="AE71" s="88"/>
      <c r="AF71" s="88"/>
      <c r="AG71" s="88" t="s">
        <v>50</v>
      </c>
    </row>
    <row r="72" spans="5:33">
      <c r="E72" s="33" t="s">
        <v>336</v>
      </c>
      <c r="F72" s="79">
        <v>44757</v>
      </c>
      <c r="G72" s="33">
        <v>232654</v>
      </c>
      <c r="H72" s="33" t="s">
        <v>236</v>
      </c>
      <c r="I72" s="33" t="s">
        <v>1710</v>
      </c>
      <c r="J72" s="33" t="s">
        <v>1711</v>
      </c>
      <c r="Q72" s="118"/>
      <c r="R72" s="118"/>
      <c r="S72" s="118"/>
      <c r="T72" s="118"/>
      <c r="U72" s="33"/>
      <c r="V72" s="88" t="s">
        <v>50</v>
      </c>
      <c r="W72" s="88"/>
      <c r="X72" s="88"/>
      <c r="Y72" s="88"/>
      <c r="Z72" s="88"/>
      <c r="AA72" s="116"/>
      <c r="AB72" s="116"/>
      <c r="AC72" s="116"/>
      <c r="AD72" s="116"/>
      <c r="AE72" s="116"/>
      <c r="AF72" s="116"/>
      <c r="AG72" s="116" t="s">
        <v>50</v>
      </c>
    </row>
    <row r="73" spans="5:33" ht="30">
      <c r="E73" s="33" t="s">
        <v>336</v>
      </c>
      <c r="F73" s="79">
        <v>44757</v>
      </c>
      <c r="G73" s="33">
        <v>230886</v>
      </c>
      <c r="H73" s="33" t="s">
        <v>1601</v>
      </c>
      <c r="I73" s="33" t="s">
        <v>1712</v>
      </c>
      <c r="J73" s="33" t="s">
        <v>394</v>
      </c>
      <c r="P73" s="31"/>
      <c r="Q73" s="179"/>
      <c r="R73" s="179"/>
      <c r="S73" s="179"/>
      <c r="T73" s="179"/>
      <c r="U73" s="33"/>
      <c r="V73" s="87" t="s">
        <v>1723</v>
      </c>
      <c r="W73" s="87"/>
      <c r="X73" s="87" t="s">
        <v>1777</v>
      </c>
      <c r="Y73" s="87"/>
      <c r="Z73" s="87"/>
      <c r="AA73" s="140"/>
      <c r="AB73" s="140"/>
      <c r="AC73" s="140"/>
      <c r="AD73" s="140"/>
      <c r="AE73" s="140"/>
      <c r="AF73" s="140"/>
      <c r="AG73" s="116" t="s">
        <v>50</v>
      </c>
    </row>
    <row r="74" spans="5:33">
      <c r="E74" s="33" t="s">
        <v>336</v>
      </c>
      <c r="F74" s="79">
        <v>44757</v>
      </c>
      <c r="G74" s="33">
        <v>232634</v>
      </c>
      <c r="H74" s="33" t="s">
        <v>673</v>
      </c>
      <c r="I74" s="33" t="s">
        <v>1609</v>
      </c>
      <c r="J74" s="33" t="s">
        <v>1711</v>
      </c>
      <c r="Q74" s="31"/>
      <c r="R74" s="31"/>
      <c r="S74" s="31"/>
      <c r="T74" s="31"/>
      <c r="U74" s="33"/>
      <c r="V74" s="88" t="s">
        <v>1410</v>
      </c>
      <c r="W74" s="88" t="s">
        <v>1466</v>
      </c>
      <c r="X74" s="88" t="s">
        <v>1776</v>
      </c>
      <c r="Y74" s="88"/>
      <c r="Z74" s="88" t="s">
        <v>1814</v>
      </c>
      <c r="AA74" s="88"/>
      <c r="AB74" s="88"/>
      <c r="AC74" s="88"/>
      <c r="AD74" s="88"/>
      <c r="AE74" s="88"/>
      <c r="AF74" s="88"/>
      <c r="AG74" s="88" t="s">
        <v>50</v>
      </c>
    </row>
    <row r="75" spans="5:33">
      <c r="E75" s="33" t="s">
        <v>336</v>
      </c>
      <c r="F75" s="79">
        <v>44757</v>
      </c>
      <c r="G75" s="33">
        <v>232655</v>
      </c>
      <c r="H75" s="33" t="s">
        <v>236</v>
      </c>
      <c r="I75" s="33" t="s">
        <v>1597</v>
      </c>
      <c r="J75" s="88" t="s">
        <v>394</v>
      </c>
      <c r="Q75" s="179"/>
      <c r="R75" s="118"/>
      <c r="S75" s="118"/>
      <c r="T75" s="118"/>
      <c r="U75" s="118"/>
      <c r="V75" s="126" t="s">
        <v>394</v>
      </c>
      <c r="W75" s="126"/>
      <c r="X75" s="126"/>
      <c r="Y75" s="126"/>
      <c r="Z75" s="126"/>
      <c r="AA75" s="126"/>
      <c r="AB75" s="126"/>
      <c r="AC75" s="126"/>
      <c r="AD75" s="126"/>
      <c r="AE75" s="126"/>
      <c r="AF75" s="126"/>
      <c r="AG75" s="126" t="s">
        <v>50</v>
      </c>
    </row>
    <row r="76" spans="5:33" ht="30">
      <c r="E76" s="33" t="s">
        <v>524</v>
      </c>
      <c r="F76" s="79">
        <v>44757</v>
      </c>
      <c r="G76" s="33">
        <v>232611</v>
      </c>
      <c r="H76" s="33" t="s">
        <v>236</v>
      </c>
      <c r="I76" s="33" t="s">
        <v>1713</v>
      </c>
      <c r="J76" s="88" t="s">
        <v>394</v>
      </c>
      <c r="N76" s="33"/>
      <c r="O76" s="33"/>
      <c r="P76" s="33"/>
      <c r="Q76" s="33"/>
      <c r="R76" s="33"/>
      <c r="S76" s="33"/>
      <c r="T76" s="33"/>
      <c r="U76" s="33"/>
      <c r="V76" s="88" t="s">
        <v>1425</v>
      </c>
      <c r="W76" s="88"/>
      <c r="X76" s="264" t="s">
        <v>1731</v>
      </c>
      <c r="Y76" s="264"/>
      <c r="Z76" s="264"/>
      <c r="AA76" s="264"/>
      <c r="AB76" s="264"/>
      <c r="AC76" s="264"/>
      <c r="AD76" s="264"/>
      <c r="AE76" s="264"/>
      <c r="AF76" s="264"/>
      <c r="AG76" s="264" t="s">
        <v>1733</v>
      </c>
    </row>
    <row r="77" spans="5:33">
      <c r="E77" s="33" t="s">
        <v>336</v>
      </c>
      <c r="F77" s="79">
        <v>44757</v>
      </c>
      <c r="G77" s="33">
        <v>232603</v>
      </c>
      <c r="H77" s="33" t="s">
        <v>1714</v>
      </c>
      <c r="I77" s="33" t="s">
        <v>1715</v>
      </c>
      <c r="J77" s="88" t="s">
        <v>1711</v>
      </c>
      <c r="Q77" s="111"/>
      <c r="R77" s="111"/>
      <c r="S77" s="111"/>
      <c r="T77" s="111"/>
      <c r="U77" s="111"/>
      <c r="V77" s="116" t="s">
        <v>50</v>
      </c>
      <c r="W77" s="89"/>
      <c r="X77" s="89"/>
      <c r="Y77" s="116"/>
      <c r="Z77" s="116"/>
      <c r="AA77" s="116"/>
      <c r="AB77" s="116"/>
      <c r="AC77" s="116"/>
      <c r="AD77" s="116"/>
      <c r="AE77" s="116"/>
      <c r="AF77" s="116"/>
      <c r="AG77" s="116" t="s">
        <v>50</v>
      </c>
    </row>
    <row r="78" spans="5:33">
      <c r="E78" s="33" t="s">
        <v>336</v>
      </c>
      <c r="F78" s="79">
        <v>44757</v>
      </c>
      <c r="G78" s="33">
        <v>232700</v>
      </c>
      <c r="H78" s="33" t="s">
        <v>1204</v>
      </c>
      <c r="I78" s="33" t="s">
        <v>1717</v>
      </c>
      <c r="J78" s="88" t="s">
        <v>1711</v>
      </c>
      <c r="Q78" s="31"/>
      <c r="R78" s="33"/>
      <c r="S78" s="33"/>
      <c r="T78" s="33"/>
      <c r="U78" s="33"/>
      <c r="V78" s="88" t="s">
        <v>1447</v>
      </c>
      <c r="W78" s="33"/>
      <c r="X78" s="33"/>
      <c r="Y78" s="33"/>
      <c r="Z78" s="33"/>
      <c r="AA78" s="33"/>
      <c r="AB78" s="33"/>
      <c r="AC78" s="33"/>
      <c r="AD78" s="33"/>
      <c r="AE78" s="33"/>
      <c r="AF78" s="33"/>
      <c r="AG78" s="88" t="s">
        <v>50</v>
      </c>
    </row>
    <row r="79" spans="5:33" ht="30">
      <c r="E79" s="33" t="s">
        <v>336</v>
      </c>
      <c r="F79" s="79">
        <v>44757</v>
      </c>
      <c r="G79" s="33">
        <v>231730</v>
      </c>
      <c r="H79" s="33" t="s">
        <v>1718</v>
      </c>
      <c r="I79" s="33" t="s">
        <v>1602</v>
      </c>
      <c r="J79" s="88" t="s">
        <v>1711</v>
      </c>
      <c r="Q79" s="33"/>
      <c r="R79" s="33"/>
      <c r="S79" s="33"/>
      <c r="T79" s="33"/>
      <c r="U79" s="33"/>
      <c r="V79" s="264" t="s">
        <v>1726</v>
      </c>
      <c r="W79" s="264"/>
      <c r="X79" s="264"/>
      <c r="Y79" s="264" t="s">
        <v>1797</v>
      </c>
      <c r="Z79" s="264" t="s">
        <v>394</v>
      </c>
      <c r="AA79" s="264"/>
      <c r="AB79" s="264"/>
      <c r="AC79" s="264"/>
      <c r="AD79" s="264"/>
      <c r="AE79" s="264"/>
      <c r="AF79" s="264"/>
      <c r="AG79" s="87" t="s">
        <v>50</v>
      </c>
    </row>
    <row r="80" spans="5:33">
      <c r="E80" s="111" t="s">
        <v>524</v>
      </c>
      <c r="F80" s="157">
        <v>44757</v>
      </c>
      <c r="G80" s="111">
        <v>232288</v>
      </c>
      <c r="H80" s="111" t="s">
        <v>1241</v>
      </c>
      <c r="I80" s="111" t="s">
        <v>1719</v>
      </c>
      <c r="J80" s="88" t="s">
        <v>394</v>
      </c>
      <c r="Q80" s="31"/>
      <c r="R80" s="31"/>
      <c r="S80" s="31"/>
      <c r="T80" s="31"/>
      <c r="U80" s="31"/>
      <c r="V80" s="88" t="s">
        <v>394</v>
      </c>
      <c r="W80" s="88" t="s">
        <v>1728</v>
      </c>
      <c r="X80" s="88" t="s">
        <v>1778</v>
      </c>
      <c r="Y80" s="88"/>
      <c r="Z80" s="88"/>
      <c r="AA80" s="88"/>
      <c r="AB80" s="88"/>
      <c r="AC80" s="88"/>
      <c r="AD80" s="88"/>
      <c r="AE80" s="88"/>
      <c r="AF80" s="88"/>
      <c r="AG80" s="88" t="s">
        <v>50</v>
      </c>
    </row>
    <row r="81" spans="5:34">
      <c r="E81" s="33" t="s">
        <v>342</v>
      </c>
      <c r="F81" s="79">
        <v>44757</v>
      </c>
      <c r="G81" s="33">
        <v>232754</v>
      </c>
      <c r="H81" s="33" t="s">
        <v>1414</v>
      </c>
      <c r="I81" s="33" t="s">
        <v>1720</v>
      </c>
      <c r="J81" s="116" t="s">
        <v>394</v>
      </c>
      <c r="R81" s="118"/>
      <c r="S81" s="118"/>
      <c r="T81" s="118"/>
      <c r="U81" s="118"/>
      <c r="V81" s="88" t="s">
        <v>394</v>
      </c>
      <c r="W81" s="88"/>
      <c r="X81" s="88"/>
      <c r="Y81" s="88"/>
      <c r="Z81" s="88"/>
      <c r="AA81" s="88"/>
      <c r="AB81" s="88"/>
      <c r="AC81" s="88"/>
      <c r="AD81" s="88"/>
      <c r="AE81" s="88"/>
      <c r="AF81" s="88"/>
      <c r="AG81" s="88" t="s">
        <v>50</v>
      </c>
    </row>
    <row r="82" spans="5:34">
      <c r="E82" s="118" t="s">
        <v>336</v>
      </c>
      <c r="F82" s="117">
        <v>44757</v>
      </c>
      <c r="G82" s="118">
        <v>232896</v>
      </c>
      <c r="H82" s="118" t="s">
        <v>1520</v>
      </c>
      <c r="I82" s="118" t="s">
        <v>1721</v>
      </c>
      <c r="J82" s="116" t="s">
        <v>394</v>
      </c>
      <c r="R82" s="33"/>
      <c r="S82" s="33"/>
      <c r="T82" s="33"/>
      <c r="U82" s="33"/>
      <c r="V82" s="88" t="s">
        <v>50</v>
      </c>
      <c r="W82" s="88"/>
      <c r="X82" s="88"/>
      <c r="Y82" s="88"/>
      <c r="Z82" s="88"/>
      <c r="AA82" s="88"/>
      <c r="AB82" s="88"/>
      <c r="AC82" s="88"/>
      <c r="AD82" s="88"/>
      <c r="AE82" s="88"/>
      <c r="AF82" s="88"/>
      <c r="AG82" s="88" t="s">
        <v>50</v>
      </c>
    </row>
    <row r="83" spans="5:34">
      <c r="E83" s="33" t="s">
        <v>336</v>
      </c>
      <c r="F83" s="79">
        <v>44757</v>
      </c>
      <c r="G83" s="33">
        <v>232917</v>
      </c>
      <c r="H83" s="33" t="s">
        <v>259</v>
      </c>
      <c r="I83" s="33" t="s">
        <v>1722</v>
      </c>
      <c r="J83" s="88" t="s">
        <v>394</v>
      </c>
      <c r="R83" s="118"/>
      <c r="S83" s="118"/>
      <c r="T83" s="118"/>
      <c r="U83" s="118"/>
      <c r="V83" s="116" t="s">
        <v>1515</v>
      </c>
      <c r="W83" s="116"/>
      <c r="X83" s="116"/>
      <c r="Y83" s="116"/>
      <c r="Z83" s="116"/>
      <c r="AA83" s="116"/>
      <c r="AB83" s="116"/>
      <c r="AC83" s="116"/>
      <c r="AD83" s="116"/>
      <c r="AE83" s="116"/>
      <c r="AF83" s="116"/>
      <c r="AG83" s="116" t="s">
        <v>50</v>
      </c>
    </row>
    <row r="84" spans="5:34" ht="30">
      <c r="E84" s="33" t="s">
        <v>336</v>
      </c>
      <c r="F84" s="79">
        <v>44758</v>
      </c>
      <c r="G84" s="33">
        <v>233272</v>
      </c>
      <c r="H84" s="33" t="s">
        <v>459</v>
      </c>
      <c r="I84" s="33" t="s">
        <v>1725</v>
      </c>
      <c r="J84" s="88" t="s">
        <v>394</v>
      </c>
      <c r="R84" s="31"/>
      <c r="S84" s="31"/>
      <c r="T84" s="33"/>
      <c r="U84" s="33"/>
      <c r="V84" s="264" t="s">
        <v>1729</v>
      </c>
      <c r="W84" s="88"/>
      <c r="X84" s="88" t="s">
        <v>50</v>
      </c>
      <c r="Y84" s="88"/>
      <c r="Z84" s="88"/>
      <c r="AA84" s="88"/>
      <c r="AB84" s="88"/>
      <c r="AC84" s="88"/>
      <c r="AD84" s="88"/>
      <c r="AE84" s="88"/>
      <c r="AF84" s="88"/>
      <c r="AG84" s="88" t="s">
        <v>50</v>
      </c>
      <c r="AH84" s="258"/>
    </row>
    <row r="85" spans="5:34">
      <c r="E85" s="33" t="s">
        <v>524</v>
      </c>
      <c r="F85" s="79">
        <v>44758</v>
      </c>
      <c r="G85" s="33">
        <v>233060</v>
      </c>
      <c r="H85" s="33" t="s">
        <v>1727</v>
      </c>
      <c r="I85" s="33" t="s">
        <v>1602</v>
      </c>
      <c r="J85" s="88" t="s">
        <v>1711</v>
      </c>
      <c r="R85" s="31"/>
      <c r="S85" s="31"/>
      <c r="T85" s="31"/>
      <c r="U85" s="33"/>
      <c r="V85" s="33"/>
      <c r="W85" s="33"/>
      <c r="X85" s="33" t="s">
        <v>50</v>
      </c>
      <c r="Y85" s="33"/>
      <c r="Z85" s="33"/>
      <c r="AA85" s="33"/>
      <c r="AB85" s="33"/>
      <c r="AC85" s="33"/>
      <c r="AD85" s="33"/>
      <c r="AE85" s="33"/>
      <c r="AF85" s="33"/>
      <c r="AG85" s="88" t="s">
        <v>50</v>
      </c>
    </row>
    <row r="86" spans="5:34" ht="45">
      <c r="E86" s="33" t="s">
        <v>342</v>
      </c>
      <c r="F86" s="79">
        <v>44760</v>
      </c>
      <c r="G86" s="33">
        <v>233460</v>
      </c>
      <c r="H86" s="33" t="s">
        <v>1632</v>
      </c>
      <c r="I86" s="33" t="s">
        <v>778</v>
      </c>
      <c r="J86" s="88" t="s">
        <v>394</v>
      </c>
      <c r="T86" s="31"/>
      <c r="U86" s="33"/>
      <c r="V86" s="33"/>
      <c r="W86" s="33"/>
      <c r="X86" s="264" t="s">
        <v>1730</v>
      </c>
      <c r="Y86" s="264"/>
      <c r="Z86" s="264" t="s">
        <v>1394</v>
      </c>
      <c r="AA86" s="264" t="s">
        <v>1636</v>
      </c>
      <c r="AB86" s="264"/>
      <c r="AC86" s="264"/>
      <c r="AD86" s="264"/>
      <c r="AE86" s="264"/>
      <c r="AF86" s="264"/>
      <c r="AG86" s="88" t="s">
        <v>50</v>
      </c>
    </row>
    <row r="87" spans="5:34">
      <c r="E87" s="33" t="s">
        <v>833</v>
      </c>
      <c r="F87" s="79">
        <v>44760</v>
      </c>
      <c r="G87" s="33">
        <v>233689</v>
      </c>
      <c r="H87" s="33" t="s">
        <v>1620</v>
      </c>
      <c r="I87" s="33" t="s">
        <v>1732</v>
      </c>
      <c r="J87" s="88" t="s">
        <v>394</v>
      </c>
      <c r="T87" s="31"/>
      <c r="U87" s="33"/>
      <c r="V87" s="33"/>
      <c r="W87" s="33"/>
      <c r="X87" s="264" t="s">
        <v>394</v>
      </c>
      <c r="Y87" s="264"/>
      <c r="Z87" s="264" t="s">
        <v>394</v>
      </c>
      <c r="AA87" s="264"/>
      <c r="AB87" s="264"/>
      <c r="AC87" s="264"/>
      <c r="AD87" s="264"/>
      <c r="AE87" s="264"/>
      <c r="AF87" s="264"/>
      <c r="AG87" s="88" t="s">
        <v>50</v>
      </c>
    </row>
    <row r="88" spans="5:34" ht="30">
      <c r="E88" s="33" t="s">
        <v>524</v>
      </c>
      <c r="F88" s="79">
        <v>44760</v>
      </c>
      <c r="G88" s="33">
        <v>233464</v>
      </c>
      <c r="H88" s="33" t="s">
        <v>459</v>
      </c>
      <c r="I88" s="33" t="s">
        <v>1734</v>
      </c>
      <c r="J88" s="88" t="s">
        <v>394</v>
      </c>
      <c r="U88" s="33"/>
      <c r="V88" s="33"/>
      <c r="W88" s="33"/>
      <c r="X88" s="264" t="s">
        <v>1740</v>
      </c>
      <c r="Y88" s="264"/>
      <c r="Z88" s="264"/>
      <c r="AA88" s="264"/>
      <c r="AB88" s="264"/>
      <c r="AC88" s="264"/>
      <c r="AD88" s="264"/>
      <c r="AE88" s="264"/>
      <c r="AF88" s="264"/>
      <c r="AG88" s="88" t="s">
        <v>50</v>
      </c>
    </row>
    <row r="89" spans="5:34">
      <c r="E89" s="33" t="s">
        <v>524</v>
      </c>
      <c r="F89" s="79">
        <v>44760</v>
      </c>
      <c r="G89" s="33">
        <v>233481</v>
      </c>
      <c r="H89" s="33" t="s">
        <v>1578</v>
      </c>
      <c r="I89" s="33" t="s">
        <v>1735</v>
      </c>
      <c r="J89" s="88" t="s">
        <v>394</v>
      </c>
      <c r="U89" s="33"/>
      <c r="V89" s="33"/>
      <c r="W89" s="33"/>
      <c r="X89" s="88" t="s">
        <v>394</v>
      </c>
      <c r="Y89" s="88" t="s">
        <v>50</v>
      </c>
      <c r="Z89" s="88"/>
      <c r="AA89" s="88"/>
      <c r="AB89" s="88"/>
      <c r="AC89" s="88"/>
      <c r="AD89" s="88"/>
      <c r="AE89" s="88"/>
      <c r="AF89" s="88"/>
      <c r="AG89" s="88" t="s">
        <v>50</v>
      </c>
    </row>
    <row r="90" spans="5:34" ht="30">
      <c r="E90" s="33" t="s">
        <v>524</v>
      </c>
      <c r="F90" s="79">
        <v>44760</v>
      </c>
      <c r="G90" s="33">
        <v>233744</v>
      </c>
      <c r="H90" s="33" t="s">
        <v>1402</v>
      </c>
      <c r="I90" s="33" t="s">
        <v>1736</v>
      </c>
      <c r="J90" s="88" t="s">
        <v>394</v>
      </c>
      <c r="U90" s="33"/>
      <c r="V90" s="33"/>
      <c r="W90" s="33"/>
      <c r="X90" s="264" t="s">
        <v>1775</v>
      </c>
      <c r="Y90" s="264"/>
      <c r="Z90" s="264"/>
      <c r="AA90" s="264"/>
      <c r="AB90" s="264"/>
      <c r="AC90" s="264"/>
      <c r="AD90" s="264"/>
      <c r="AE90" s="264"/>
      <c r="AF90" s="264"/>
      <c r="AG90" s="88" t="s">
        <v>50</v>
      </c>
    </row>
    <row r="91" spans="5:34" ht="55.9" customHeight="1">
      <c r="E91" s="33" t="s">
        <v>342</v>
      </c>
      <c r="F91" s="79">
        <v>44760</v>
      </c>
      <c r="G91" s="33">
        <v>234157</v>
      </c>
      <c r="H91" s="33" t="s">
        <v>418</v>
      </c>
      <c r="I91" s="33" t="s">
        <v>1738</v>
      </c>
      <c r="J91" s="88" t="s">
        <v>394</v>
      </c>
      <c r="U91" s="33"/>
      <c r="V91" s="33"/>
      <c r="W91" s="33"/>
      <c r="X91" s="264" t="s">
        <v>1774</v>
      </c>
      <c r="Y91" s="264"/>
      <c r="Z91" s="264" t="s">
        <v>1805</v>
      </c>
      <c r="AA91" s="264"/>
      <c r="AB91" s="264" t="s">
        <v>1410</v>
      </c>
      <c r="AC91" s="264" t="s">
        <v>843</v>
      </c>
      <c r="AD91" s="264" t="s">
        <v>50</v>
      </c>
      <c r="AE91" s="264"/>
      <c r="AF91" s="264"/>
      <c r="AG91" s="88" t="s">
        <v>50</v>
      </c>
    </row>
    <row r="92" spans="5:34" ht="60">
      <c r="E92" s="33" t="s">
        <v>336</v>
      </c>
      <c r="F92" s="79">
        <v>44762</v>
      </c>
      <c r="G92" s="33">
        <v>234661</v>
      </c>
      <c r="H92" s="33" t="s">
        <v>1779</v>
      </c>
      <c r="I92" s="33" t="s">
        <v>1780</v>
      </c>
      <c r="J92" s="88" t="s">
        <v>394</v>
      </c>
      <c r="U92" s="33"/>
      <c r="V92" s="33"/>
      <c r="W92" s="33"/>
      <c r="X92" s="33"/>
      <c r="Y92" s="264" t="s">
        <v>1790</v>
      </c>
      <c r="Z92" s="264"/>
      <c r="AA92" s="264"/>
      <c r="AB92" s="264"/>
      <c r="AC92" s="264"/>
      <c r="AD92" s="264"/>
      <c r="AE92" s="264"/>
      <c r="AF92" s="264"/>
      <c r="AG92" s="88" t="s">
        <v>50</v>
      </c>
    </row>
    <row r="93" spans="5:34">
      <c r="E93" s="33" t="s">
        <v>336</v>
      </c>
      <c r="F93" s="79">
        <v>44762</v>
      </c>
      <c r="G93" s="33">
        <v>234702</v>
      </c>
      <c r="H93" s="33" t="s">
        <v>1781</v>
      </c>
      <c r="I93" s="33" t="s">
        <v>1780</v>
      </c>
      <c r="J93" s="88" t="s">
        <v>394</v>
      </c>
      <c r="U93" s="33"/>
      <c r="V93" s="33"/>
      <c r="W93" s="33"/>
      <c r="X93" s="33"/>
      <c r="Y93" s="33" t="s">
        <v>394</v>
      </c>
      <c r="Z93" s="33"/>
      <c r="AA93" s="33"/>
      <c r="AB93" s="33"/>
      <c r="AC93" s="33"/>
      <c r="AD93" s="33"/>
      <c r="AE93" s="33"/>
      <c r="AF93" s="33"/>
      <c r="AG93" s="88" t="s">
        <v>50</v>
      </c>
    </row>
    <row r="94" spans="5:34">
      <c r="E94" s="33" t="s">
        <v>524</v>
      </c>
      <c r="F94" s="79">
        <v>44761</v>
      </c>
      <c r="G94" s="33">
        <v>234589</v>
      </c>
      <c r="H94" s="33" t="s">
        <v>861</v>
      </c>
      <c r="I94" s="33" t="s">
        <v>1782</v>
      </c>
      <c r="J94" s="116" t="s">
        <v>394</v>
      </c>
      <c r="U94" s="33"/>
      <c r="V94" s="33"/>
      <c r="W94" s="33"/>
      <c r="X94" s="33"/>
      <c r="Y94" s="33" t="s">
        <v>1783</v>
      </c>
      <c r="Z94" s="111"/>
      <c r="AA94" s="267"/>
      <c r="AB94" s="266"/>
      <c r="AC94" s="266"/>
      <c r="AD94" s="266"/>
      <c r="AE94" s="266"/>
      <c r="AF94" s="266"/>
      <c r="AG94" s="116" t="s">
        <v>1638</v>
      </c>
    </row>
    <row r="95" spans="5:34" ht="60">
      <c r="E95" s="33" t="s">
        <v>336</v>
      </c>
      <c r="F95" s="79">
        <v>44761</v>
      </c>
      <c r="G95" s="33">
        <v>234665</v>
      </c>
      <c r="H95" s="33" t="s">
        <v>1784</v>
      </c>
      <c r="I95" s="111" t="s">
        <v>1780</v>
      </c>
      <c r="J95" s="116" t="s">
        <v>394</v>
      </c>
      <c r="U95" s="33"/>
      <c r="V95" s="33"/>
      <c r="W95" s="33"/>
      <c r="X95" s="33"/>
      <c r="Y95" s="267" t="s">
        <v>1790</v>
      </c>
      <c r="Z95" s="266"/>
      <c r="AA95" s="267"/>
      <c r="AB95" s="266"/>
      <c r="AC95" s="266"/>
      <c r="AD95" s="266"/>
      <c r="AE95" s="266"/>
      <c r="AF95" s="266"/>
      <c r="AG95" s="116" t="s">
        <v>50</v>
      </c>
    </row>
    <row r="96" spans="5:34" ht="30">
      <c r="E96" s="111" t="s">
        <v>336</v>
      </c>
      <c r="F96" s="157">
        <v>44761</v>
      </c>
      <c r="G96" s="111">
        <v>234420</v>
      </c>
      <c r="H96" s="111" t="s">
        <v>677</v>
      </c>
      <c r="I96" s="111" t="s">
        <v>1785</v>
      </c>
      <c r="J96" s="116" t="s">
        <v>394</v>
      </c>
      <c r="U96" s="33"/>
      <c r="V96" s="33"/>
      <c r="W96" s="33"/>
      <c r="X96" s="33"/>
      <c r="Y96" s="264" t="s">
        <v>1794</v>
      </c>
      <c r="Z96" s="264"/>
      <c r="AA96" s="267"/>
      <c r="AB96" s="267"/>
      <c r="AC96" s="267"/>
      <c r="AD96" s="267"/>
      <c r="AE96" s="267"/>
      <c r="AF96" s="267"/>
      <c r="AG96" s="88" t="s">
        <v>50</v>
      </c>
    </row>
    <row r="97" spans="5:33">
      <c r="E97" s="33" t="s">
        <v>336</v>
      </c>
      <c r="F97" s="79">
        <v>44761</v>
      </c>
      <c r="G97" s="33">
        <v>234272</v>
      </c>
      <c r="H97" s="33" t="s">
        <v>1786</v>
      </c>
      <c r="I97" s="33" t="s">
        <v>1787</v>
      </c>
      <c r="J97" s="88" t="s">
        <v>394</v>
      </c>
      <c r="U97" s="33"/>
      <c r="V97" s="33"/>
      <c r="W97" s="33"/>
      <c r="X97" s="33"/>
      <c r="Y97" s="88" t="s">
        <v>1447</v>
      </c>
      <c r="Z97" s="88" t="s">
        <v>50</v>
      </c>
      <c r="AA97" s="267"/>
      <c r="AB97" s="267"/>
      <c r="AC97" s="267"/>
      <c r="AD97" s="267"/>
      <c r="AE97" s="267"/>
      <c r="AF97" s="267"/>
      <c r="AG97" s="88" t="s">
        <v>50</v>
      </c>
    </row>
    <row r="98" spans="5:33">
      <c r="E98" s="33" t="s">
        <v>833</v>
      </c>
      <c r="F98" s="79">
        <v>44761</v>
      </c>
      <c r="G98" s="33">
        <v>234606</v>
      </c>
      <c r="H98" s="33" t="s">
        <v>1064</v>
      </c>
      <c r="I98" s="33" t="s">
        <v>1662</v>
      </c>
      <c r="J98" s="88" t="s">
        <v>394</v>
      </c>
      <c r="U98" s="33"/>
      <c r="V98" s="33"/>
      <c r="W98" s="33"/>
      <c r="X98" s="33"/>
      <c r="Y98" s="88" t="s">
        <v>1788</v>
      </c>
      <c r="Z98" s="88" t="s">
        <v>50</v>
      </c>
      <c r="AA98" s="267"/>
      <c r="AB98" s="267"/>
      <c r="AC98" s="267"/>
      <c r="AD98" s="267"/>
      <c r="AE98" s="267"/>
      <c r="AF98" s="267"/>
      <c r="AG98" s="88" t="s">
        <v>50</v>
      </c>
    </row>
    <row r="99" spans="5:33">
      <c r="E99" s="33" t="s">
        <v>833</v>
      </c>
      <c r="F99" s="79">
        <v>44762</v>
      </c>
      <c r="G99" s="33">
        <v>234983</v>
      </c>
      <c r="H99" s="33" t="s">
        <v>1510</v>
      </c>
      <c r="I99" s="33" t="s">
        <v>1789</v>
      </c>
      <c r="J99" s="88" t="s">
        <v>1478</v>
      </c>
      <c r="U99" s="31"/>
      <c r="V99" s="31"/>
      <c r="W99" s="33"/>
      <c r="X99" s="33"/>
      <c r="Y99" s="88" t="s">
        <v>1410</v>
      </c>
      <c r="Z99" s="88"/>
      <c r="AA99" s="267" t="s">
        <v>1447</v>
      </c>
      <c r="AB99" s="267" t="s">
        <v>1470</v>
      </c>
      <c r="AC99" s="267"/>
      <c r="AD99" s="267"/>
      <c r="AE99" s="267"/>
      <c r="AF99" s="267"/>
      <c r="AG99" s="88" t="s">
        <v>50</v>
      </c>
    </row>
    <row r="100" spans="5:33">
      <c r="E100" s="33" t="s">
        <v>336</v>
      </c>
      <c r="F100" s="79">
        <v>44762</v>
      </c>
      <c r="G100" s="33">
        <v>234940</v>
      </c>
      <c r="H100" s="33" t="s">
        <v>925</v>
      </c>
      <c r="I100" s="33" t="s">
        <v>1791</v>
      </c>
      <c r="J100" s="88" t="s">
        <v>394</v>
      </c>
      <c r="U100" s="179"/>
      <c r="V100" s="179"/>
      <c r="W100" s="118"/>
      <c r="X100" s="118"/>
      <c r="Y100" s="126" t="s">
        <v>1792</v>
      </c>
      <c r="Z100" s="118"/>
      <c r="AA100" s="267" t="s">
        <v>1401</v>
      </c>
      <c r="AB100" s="267"/>
      <c r="AC100" s="267"/>
      <c r="AD100" s="267"/>
      <c r="AE100" s="267" t="s">
        <v>50</v>
      </c>
      <c r="AF100" s="267"/>
      <c r="AG100" s="88" t="s">
        <v>50</v>
      </c>
    </row>
    <row r="101" spans="5:33">
      <c r="E101" s="33" t="s">
        <v>833</v>
      </c>
      <c r="F101" s="79">
        <v>44762</v>
      </c>
      <c r="G101" s="33">
        <v>234212</v>
      </c>
      <c r="H101" s="33" t="s">
        <v>1620</v>
      </c>
      <c r="I101" s="33" t="s">
        <v>1793</v>
      </c>
      <c r="J101" s="88" t="s">
        <v>394</v>
      </c>
      <c r="T101" s="33"/>
      <c r="U101" s="33"/>
      <c r="V101" s="33"/>
      <c r="W101" s="33"/>
      <c r="X101" s="33"/>
      <c r="Y101" s="88" t="s">
        <v>1800</v>
      </c>
      <c r="Z101" s="88" t="s">
        <v>394</v>
      </c>
      <c r="AA101" s="267"/>
      <c r="AB101" s="267"/>
      <c r="AC101" s="267"/>
      <c r="AD101" s="267"/>
      <c r="AE101" s="267"/>
      <c r="AF101" s="267"/>
      <c r="AG101" s="88" t="s">
        <v>50</v>
      </c>
    </row>
    <row r="102" spans="5:33">
      <c r="E102" s="33" t="s">
        <v>524</v>
      </c>
      <c r="F102" s="79">
        <v>44762</v>
      </c>
      <c r="G102" s="33">
        <v>235044</v>
      </c>
      <c r="H102" s="33" t="s">
        <v>1795</v>
      </c>
      <c r="I102" s="33" t="s">
        <v>1796</v>
      </c>
      <c r="J102" s="88" t="s">
        <v>394</v>
      </c>
      <c r="U102" s="111"/>
      <c r="V102" s="111"/>
      <c r="W102" s="111"/>
      <c r="X102" s="111"/>
      <c r="Y102" s="116" t="s">
        <v>1783</v>
      </c>
      <c r="Z102" s="116" t="s">
        <v>1812</v>
      </c>
      <c r="AA102" s="267"/>
      <c r="AB102" s="266"/>
      <c r="AC102" s="264"/>
      <c r="AD102" s="266"/>
      <c r="AE102" s="266"/>
      <c r="AF102" s="266"/>
      <c r="AG102" s="116" t="s">
        <v>50</v>
      </c>
    </row>
    <row r="103" spans="5:33">
      <c r="E103" s="111" t="s">
        <v>336</v>
      </c>
      <c r="F103" s="157">
        <v>44762</v>
      </c>
      <c r="G103" s="111">
        <v>235070</v>
      </c>
      <c r="H103" s="111" t="s">
        <v>1798</v>
      </c>
      <c r="I103" s="111" t="s">
        <v>1799</v>
      </c>
      <c r="J103" s="116" t="s">
        <v>1711</v>
      </c>
      <c r="T103" s="33"/>
      <c r="U103" s="33"/>
      <c r="V103" s="33"/>
      <c r="W103" s="33"/>
      <c r="X103" s="33"/>
      <c r="Y103" s="88" t="s">
        <v>50</v>
      </c>
      <c r="Z103" s="33"/>
      <c r="AA103" s="267"/>
      <c r="AB103" s="267"/>
      <c r="AC103" s="264"/>
      <c r="AD103" s="264"/>
      <c r="AE103" s="264"/>
      <c r="AF103" s="264"/>
      <c r="AG103" s="88" t="s">
        <v>50</v>
      </c>
    </row>
    <row r="104" spans="5:33" ht="75">
      <c r="E104" s="33" t="s">
        <v>336</v>
      </c>
      <c r="F104" s="79">
        <v>44764</v>
      </c>
      <c r="G104" s="33">
        <v>235136</v>
      </c>
      <c r="H104" s="33" t="s">
        <v>683</v>
      </c>
      <c r="I104" s="33" t="s">
        <v>1801</v>
      </c>
      <c r="J104" s="88" t="s">
        <v>394</v>
      </c>
      <c r="U104" s="118"/>
      <c r="V104" s="118"/>
      <c r="W104" s="118"/>
      <c r="X104" s="118"/>
      <c r="Y104" s="126"/>
      <c r="Z104" s="267" t="s">
        <v>1813</v>
      </c>
      <c r="AA104" s="267"/>
      <c r="AB104" s="266"/>
      <c r="AC104" s="264"/>
      <c r="AD104" s="266"/>
      <c r="AE104" s="266"/>
      <c r="AF104" s="266"/>
      <c r="AG104" s="116" t="s">
        <v>50</v>
      </c>
    </row>
    <row r="105" spans="5:33">
      <c r="E105" s="33" t="s">
        <v>833</v>
      </c>
      <c r="F105" s="79">
        <v>44764</v>
      </c>
      <c r="G105" s="33">
        <v>235534</v>
      </c>
      <c r="H105" s="33" t="s">
        <v>1802</v>
      </c>
      <c r="I105" s="33" t="s">
        <v>1803</v>
      </c>
      <c r="J105" s="88" t="s">
        <v>1711</v>
      </c>
      <c r="U105" s="31"/>
      <c r="V105" s="31"/>
      <c r="W105" s="33"/>
      <c r="X105" s="33"/>
      <c r="Y105" s="88"/>
      <c r="Z105" s="33" t="s">
        <v>1804</v>
      </c>
      <c r="AA105" s="267" t="s">
        <v>1447</v>
      </c>
      <c r="AB105" s="267"/>
      <c r="AC105" s="264"/>
      <c r="AD105" s="264"/>
      <c r="AE105" s="264"/>
      <c r="AF105" s="264"/>
      <c r="AG105" s="88" t="s">
        <v>50</v>
      </c>
    </row>
    <row r="106" spans="5:33">
      <c r="E106" s="33" t="s">
        <v>833</v>
      </c>
      <c r="F106" s="79">
        <v>44764</v>
      </c>
      <c r="G106" s="33">
        <v>235463</v>
      </c>
      <c r="H106" s="33" t="s">
        <v>1806</v>
      </c>
      <c r="I106" s="33" t="s">
        <v>1807</v>
      </c>
      <c r="J106" s="88" t="s">
        <v>1711</v>
      </c>
      <c r="U106" s="31"/>
      <c r="V106" s="31"/>
      <c r="W106" s="33"/>
      <c r="X106" s="33"/>
      <c r="Y106" s="88"/>
      <c r="Z106" s="33" t="s">
        <v>1410</v>
      </c>
      <c r="AA106" s="267" t="s">
        <v>1447</v>
      </c>
      <c r="AB106" s="267"/>
      <c r="AC106" s="264"/>
      <c r="AD106" s="264"/>
      <c r="AE106" s="264"/>
      <c r="AF106" s="264"/>
      <c r="AG106" s="88" t="s">
        <v>50</v>
      </c>
    </row>
    <row r="107" spans="5:33">
      <c r="E107" s="33" t="s">
        <v>833</v>
      </c>
      <c r="F107" s="79">
        <v>44764</v>
      </c>
      <c r="G107" s="33">
        <v>235344</v>
      </c>
      <c r="H107" s="33" t="s">
        <v>1808</v>
      </c>
      <c r="I107" s="33" t="s">
        <v>1809</v>
      </c>
      <c r="J107" s="88" t="s">
        <v>394</v>
      </c>
      <c r="U107" s="88"/>
      <c r="V107" s="88"/>
      <c r="W107" s="88"/>
      <c r="X107" s="88"/>
      <c r="Y107" s="88"/>
      <c r="Z107" s="88" t="s">
        <v>1447</v>
      </c>
      <c r="AA107" s="267"/>
      <c r="AB107" s="267"/>
      <c r="AC107" s="264"/>
      <c r="AD107" s="264"/>
      <c r="AE107" s="264"/>
      <c r="AF107" s="264"/>
      <c r="AG107" s="88" t="s">
        <v>50</v>
      </c>
    </row>
    <row r="108" spans="5:33">
      <c r="E108" s="33" t="s">
        <v>833</v>
      </c>
      <c r="F108" s="79">
        <v>44764</v>
      </c>
      <c r="G108" s="33">
        <v>234998</v>
      </c>
      <c r="H108" s="33" t="s">
        <v>1810</v>
      </c>
      <c r="I108" s="33" t="s">
        <v>1811</v>
      </c>
      <c r="J108" s="88" t="s">
        <v>394</v>
      </c>
      <c r="U108" s="88"/>
      <c r="V108" s="88"/>
      <c r="W108" s="88"/>
      <c r="X108" s="88"/>
      <c r="Y108" s="126"/>
      <c r="Z108" s="126" t="s">
        <v>1447</v>
      </c>
      <c r="AA108" s="267" t="s">
        <v>1470</v>
      </c>
      <c r="AB108" s="267"/>
      <c r="AC108" s="264"/>
      <c r="AD108" s="264"/>
      <c r="AE108" s="264"/>
      <c r="AF108" s="264"/>
      <c r="AG108" s="88" t="s">
        <v>50</v>
      </c>
    </row>
    <row r="109" spans="5:33" ht="30">
      <c r="E109" s="33" t="s">
        <v>833</v>
      </c>
      <c r="F109" s="79">
        <v>44767</v>
      </c>
      <c r="G109" s="33">
        <v>236629</v>
      </c>
      <c r="H109" s="33" t="s">
        <v>1815</v>
      </c>
      <c r="I109" s="33" t="s">
        <v>1816</v>
      </c>
      <c r="J109" s="88" t="s">
        <v>394</v>
      </c>
      <c r="Y109" s="31"/>
      <c r="Z109" s="31"/>
      <c r="AA109" s="33"/>
      <c r="AB109" s="33" t="s">
        <v>1817</v>
      </c>
      <c r="AC109" s="264"/>
      <c r="AD109" s="264" t="s">
        <v>1837</v>
      </c>
      <c r="AE109" s="264" t="s">
        <v>50</v>
      </c>
      <c r="AF109" s="264"/>
      <c r="AG109" s="88" t="s">
        <v>50</v>
      </c>
    </row>
    <row r="110" spans="5:33" ht="45">
      <c r="E110" s="111" t="s">
        <v>342</v>
      </c>
      <c r="F110" s="157">
        <v>44767</v>
      </c>
      <c r="G110" s="111">
        <v>236567</v>
      </c>
      <c r="H110" s="111" t="s">
        <v>1632</v>
      </c>
      <c r="I110" s="111" t="s">
        <v>1818</v>
      </c>
      <c r="J110" s="88" t="s">
        <v>394</v>
      </c>
      <c r="Y110" s="33"/>
      <c r="Z110" s="207"/>
      <c r="AA110" s="33"/>
      <c r="AB110" s="264" t="s">
        <v>1822</v>
      </c>
      <c r="AC110" s="264"/>
      <c r="AD110" s="264"/>
      <c r="AE110" s="264"/>
      <c r="AF110" s="264"/>
      <c r="AG110" s="88" t="s">
        <v>50</v>
      </c>
    </row>
    <row r="111" spans="5:33">
      <c r="E111" s="33" t="s">
        <v>833</v>
      </c>
      <c r="F111" s="79">
        <v>44767</v>
      </c>
      <c r="G111" s="33">
        <v>235886</v>
      </c>
      <c r="H111" s="33" t="s">
        <v>466</v>
      </c>
      <c r="I111" s="33" t="s">
        <v>1388</v>
      </c>
      <c r="J111" s="88" t="s">
        <v>394</v>
      </c>
      <c r="Y111" s="31"/>
      <c r="Z111" s="219"/>
      <c r="AA111" s="33"/>
      <c r="AB111" s="33"/>
      <c r="AC111" s="264" t="s">
        <v>1447</v>
      </c>
      <c r="AD111" s="264"/>
      <c r="AE111" s="264" t="s">
        <v>50</v>
      </c>
      <c r="AF111" s="264"/>
      <c r="AG111" s="88" t="s">
        <v>50</v>
      </c>
    </row>
    <row r="112" spans="5:33" ht="30">
      <c r="E112" s="33" t="s">
        <v>833</v>
      </c>
      <c r="F112" s="79">
        <v>44768</v>
      </c>
      <c r="G112" s="33">
        <v>237247</v>
      </c>
      <c r="H112" s="33" t="s">
        <v>1831</v>
      </c>
      <c r="I112" s="33" t="s">
        <v>1832</v>
      </c>
      <c r="J112" s="88" t="s">
        <v>394</v>
      </c>
      <c r="Y112" s="33"/>
      <c r="Z112" s="207"/>
      <c r="AA112" s="33"/>
      <c r="AB112" s="33"/>
      <c r="AC112" s="264" t="s">
        <v>1447</v>
      </c>
      <c r="AD112" s="264" t="s">
        <v>394</v>
      </c>
      <c r="AE112" s="264" t="s">
        <v>1592</v>
      </c>
      <c r="AF112" s="264"/>
      <c r="AG112" s="88" t="s">
        <v>50</v>
      </c>
    </row>
    <row r="113" spans="2:33">
      <c r="E113" s="33" t="s">
        <v>833</v>
      </c>
      <c r="F113" s="79">
        <v>44768</v>
      </c>
      <c r="G113" s="33">
        <v>236951</v>
      </c>
      <c r="H113" s="33" t="s">
        <v>1233</v>
      </c>
      <c r="I113" s="33" t="s">
        <v>1833</v>
      </c>
      <c r="J113" s="88" t="s">
        <v>394</v>
      </c>
      <c r="Y113" s="33"/>
      <c r="Z113" s="207"/>
      <c r="AA113" s="33"/>
      <c r="AB113" s="33"/>
      <c r="AC113" s="264" t="s">
        <v>1447</v>
      </c>
      <c r="AD113" s="264"/>
      <c r="AE113" s="264"/>
      <c r="AF113" s="264"/>
      <c r="AG113" s="88" t="s">
        <v>50</v>
      </c>
    </row>
    <row r="114" spans="2:33" ht="30">
      <c r="E114" s="33" t="s">
        <v>833</v>
      </c>
      <c r="F114" s="79">
        <v>44769</v>
      </c>
      <c r="G114" s="33">
        <v>236754</v>
      </c>
      <c r="H114" s="33" t="s">
        <v>1802</v>
      </c>
      <c r="I114" s="33" t="s">
        <v>1832</v>
      </c>
      <c r="J114" s="33" t="s">
        <v>394</v>
      </c>
      <c r="AA114" s="33"/>
      <c r="AB114" s="33"/>
      <c r="AC114" s="33"/>
      <c r="AD114" s="264" t="s">
        <v>1836</v>
      </c>
      <c r="AE114" s="264" t="s">
        <v>50</v>
      </c>
      <c r="AF114" s="264"/>
      <c r="AG114" s="88" t="s">
        <v>50</v>
      </c>
    </row>
    <row r="115" spans="2:33">
      <c r="E115" s="33" t="s">
        <v>524</v>
      </c>
      <c r="F115" s="79">
        <v>44769</v>
      </c>
      <c r="G115" s="33">
        <v>237748</v>
      </c>
      <c r="H115" s="33" t="s">
        <v>1581</v>
      </c>
      <c r="I115" s="33" t="s">
        <v>1834</v>
      </c>
      <c r="J115" s="88" t="s">
        <v>394</v>
      </c>
      <c r="AA115" s="33"/>
      <c r="AB115" s="33"/>
      <c r="AC115" s="33"/>
      <c r="AD115" s="88" t="s">
        <v>1835</v>
      </c>
      <c r="AE115" s="88"/>
      <c r="AF115" s="88"/>
      <c r="AG115" s="88" t="s">
        <v>50</v>
      </c>
    </row>
    <row r="116" spans="2:33">
      <c r="E116" s="118" t="s">
        <v>524</v>
      </c>
      <c r="F116" s="117">
        <v>44770</v>
      </c>
      <c r="G116" s="118">
        <v>237944</v>
      </c>
      <c r="H116" s="118" t="s">
        <v>1578</v>
      </c>
      <c r="I116" s="118" t="s">
        <v>1838</v>
      </c>
      <c r="J116" s="126" t="s">
        <v>394</v>
      </c>
      <c r="AA116" s="33"/>
      <c r="AB116" s="33"/>
      <c r="AC116" s="33"/>
      <c r="AD116" s="88"/>
      <c r="AE116" s="88" t="s">
        <v>1447</v>
      </c>
      <c r="AF116" s="88" t="s">
        <v>394</v>
      </c>
      <c r="AG116" s="88" t="s">
        <v>50</v>
      </c>
    </row>
    <row r="117" spans="2:33">
      <c r="B117" s="1"/>
      <c r="C117" s="1"/>
      <c r="D117" s="1"/>
      <c r="E117" s="33" t="s">
        <v>342</v>
      </c>
      <c r="F117" s="79">
        <v>44770</v>
      </c>
      <c r="G117" s="33">
        <v>237939</v>
      </c>
      <c r="H117" s="33" t="s">
        <v>1839</v>
      </c>
      <c r="I117" s="33" t="s">
        <v>1840</v>
      </c>
      <c r="J117" s="88" t="s">
        <v>394</v>
      </c>
      <c r="AA117" s="33"/>
      <c r="AB117" s="33"/>
      <c r="AC117" s="33"/>
      <c r="AD117" s="33"/>
      <c r="AE117" s="88" t="s">
        <v>1841</v>
      </c>
      <c r="AF117" s="88" t="s">
        <v>50</v>
      </c>
      <c r="AG117" s="88" t="s">
        <v>50</v>
      </c>
    </row>
    <row r="118" spans="2:33">
      <c r="B118" s="1"/>
      <c r="C118" s="1"/>
      <c r="D118" s="1"/>
      <c r="E118" s="33" t="s">
        <v>336</v>
      </c>
      <c r="F118" s="79">
        <v>44772</v>
      </c>
      <c r="G118" s="33">
        <v>238475</v>
      </c>
      <c r="H118" s="33" t="s">
        <v>1588</v>
      </c>
      <c r="I118" s="33" t="s">
        <v>1619</v>
      </c>
      <c r="J118" s="88" t="s">
        <v>394</v>
      </c>
      <c r="AA118" s="33"/>
      <c r="AB118" s="33"/>
      <c r="AC118" s="33"/>
      <c r="AD118" s="33"/>
      <c r="AE118" s="33"/>
      <c r="AF118" s="33" t="s">
        <v>1466</v>
      </c>
      <c r="AG118" s="116" t="s">
        <v>50</v>
      </c>
    </row>
    <row r="119" spans="2:33">
      <c r="E119" s="33" t="s">
        <v>833</v>
      </c>
      <c r="F119" s="79">
        <v>44772</v>
      </c>
      <c r="G119" s="33">
        <v>238145</v>
      </c>
      <c r="H119" s="33" t="s">
        <v>1510</v>
      </c>
      <c r="I119" s="33" t="s">
        <v>1842</v>
      </c>
      <c r="J119" s="88" t="s">
        <v>394</v>
      </c>
      <c r="AA119" s="33"/>
      <c r="AB119" s="33"/>
      <c r="AC119" s="33"/>
      <c r="AD119" s="33"/>
      <c r="AE119" s="33"/>
      <c r="AF119" s="33" t="s">
        <v>1800</v>
      </c>
      <c r="AG119" s="116" t="s">
        <v>50</v>
      </c>
    </row>
    <row r="120" spans="2:33">
      <c r="E120" s="33" t="s">
        <v>336</v>
      </c>
      <c r="F120" s="79">
        <v>44772</v>
      </c>
      <c r="G120" s="33">
        <v>237946</v>
      </c>
      <c r="H120" s="33" t="s">
        <v>506</v>
      </c>
      <c r="I120" s="33" t="s">
        <v>1843</v>
      </c>
      <c r="J120" s="88" t="s">
        <v>394</v>
      </c>
      <c r="AA120" s="33"/>
      <c r="AB120" s="33"/>
      <c r="AC120" s="33"/>
      <c r="AD120" s="33"/>
      <c r="AE120" s="33"/>
      <c r="AF120" s="88" t="s">
        <v>1844</v>
      </c>
      <c r="AG120" s="109" t="s">
        <v>50</v>
      </c>
    </row>
  </sheetData>
  <hyperlinks>
    <hyperlink ref="H19" r:id="rId1" display="https://olympus.mygreatlearning.com/accounts/1/users/3738048" xr:uid="{483D49D4-D243-4230-AD80-ED61AFC0FAE0}"/>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9B88F-0FEA-42D9-93FB-A02B7A94C9D9}">
  <dimension ref="B6:AK120"/>
  <sheetViews>
    <sheetView topLeftCell="E7" zoomScale="96" zoomScaleNormal="96" workbookViewId="0">
      <pane xSplit="7605" ySplit="1155" topLeftCell="AD80" activePane="bottomLeft"/>
      <selection activeCell="E4" sqref="E4:J8"/>
      <selection pane="topRight" activeCell="AH7" sqref="AH7"/>
      <selection pane="bottomLeft" activeCell="G64" sqref="G64"/>
      <selection pane="bottomRight" activeCell="AK62" sqref="AK62"/>
    </sheetView>
  </sheetViews>
  <sheetFormatPr defaultRowHeight="15"/>
  <cols>
    <col min="5" max="5" width="13.140625" customWidth="1"/>
    <col min="6" max="6" width="9.85546875" customWidth="1"/>
    <col min="7" max="7" width="7.42578125" customWidth="1"/>
    <col min="8" max="8" width="14.7109375" customWidth="1"/>
    <col min="9" max="9" width="15.42578125" customWidth="1"/>
    <col min="10" max="10" width="11" customWidth="1"/>
    <col min="11" max="11" width="11.140625" customWidth="1"/>
    <col min="12" max="23" width="13" customWidth="1"/>
    <col min="24" max="34" width="14.5703125" customWidth="1"/>
    <col min="35" max="35" width="11.140625" customWidth="1"/>
  </cols>
  <sheetData>
    <row r="6" spans="5:37">
      <c r="J6" s="225" t="s">
        <v>0</v>
      </c>
      <c r="K6" s="124"/>
      <c r="L6" s="124"/>
      <c r="M6" s="124"/>
      <c r="N6" s="124"/>
      <c r="O6" s="124"/>
      <c r="P6" s="124"/>
      <c r="Q6" s="124"/>
      <c r="R6" s="124"/>
      <c r="S6" s="124"/>
      <c r="T6" s="124"/>
      <c r="U6" s="124"/>
      <c r="V6" s="124"/>
      <c r="W6" s="124"/>
      <c r="X6" s="124"/>
      <c r="Y6" s="124"/>
      <c r="Z6" s="124"/>
      <c r="AA6" s="124"/>
      <c r="AB6" s="124"/>
      <c r="AC6" s="124"/>
      <c r="AD6" s="124"/>
      <c r="AE6" s="124"/>
      <c r="AF6" s="124"/>
      <c r="AG6" s="124"/>
      <c r="AH6" s="124"/>
    </row>
    <row r="7" spans="5:37" ht="45">
      <c r="E7" s="3" t="s">
        <v>15</v>
      </c>
      <c r="F7" s="262" t="s">
        <v>339</v>
      </c>
      <c r="G7" s="3" t="s">
        <v>256</v>
      </c>
      <c r="H7" s="3" t="s">
        <v>11</v>
      </c>
      <c r="I7" s="3" t="s">
        <v>43</v>
      </c>
      <c r="J7" s="211" t="s">
        <v>258</v>
      </c>
      <c r="K7" s="257">
        <v>44774</v>
      </c>
      <c r="L7" s="257">
        <v>44775</v>
      </c>
      <c r="M7" s="257">
        <v>44776</v>
      </c>
      <c r="N7" s="257">
        <v>44778</v>
      </c>
      <c r="O7" s="257">
        <v>44781</v>
      </c>
      <c r="P7" s="257">
        <v>44782</v>
      </c>
      <c r="Q7" s="257">
        <v>44783</v>
      </c>
      <c r="R7" s="257">
        <v>44784</v>
      </c>
      <c r="S7" s="257">
        <v>44785</v>
      </c>
      <c r="T7" s="257">
        <v>44786</v>
      </c>
      <c r="U7" s="257">
        <v>44789</v>
      </c>
      <c r="V7" s="257">
        <v>44790</v>
      </c>
      <c r="W7" s="257">
        <v>44791</v>
      </c>
      <c r="X7" s="257">
        <v>44792</v>
      </c>
      <c r="Y7" s="257">
        <v>44793</v>
      </c>
      <c r="Z7" s="257">
        <v>44795</v>
      </c>
      <c r="AA7" s="257">
        <v>44796</v>
      </c>
      <c r="AB7" s="278" t="s">
        <v>1962</v>
      </c>
      <c r="AC7" s="278">
        <v>44798</v>
      </c>
      <c r="AD7" s="278">
        <v>44799</v>
      </c>
      <c r="AE7" s="278">
        <v>44802</v>
      </c>
      <c r="AF7" s="278">
        <v>44803</v>
      </c>
      <c r="AG7" s="278" t="s">
        <v>2002</v>
      </c>
      <c r="AH7" s="278">
        <v>44806</v>
      </c>
      <c r="AI7" s="257" t="s">
        <v>257</v>
      </c>
      <c r="AJ7" s="257"/>
      <c r="AK7" s="1"/>
    </row>
    <row r="8" spans="5:37">
      <c r="E8" s="33" t="s">
        <v>854</v>
      </c>
      <c r="F8" s="79" t="s">
        <v>1845</v>
      </c>
      <c r="G8" s="33">
        <v>238506</v>
      </c>
      <c r="H8" s="33" t="s">
        <v>1846</v>
      </c>
      <c r="I8" s="33" t="s">
        <v>1847</v>
      </c>
      <c r="J8" s="191" t="s">
        <v>394</v>
      </c>
      <c r="K8" s="191" t="s">
        <v>394</v>
      </c>
      <c r="L8" s="191"/>
      <c r="M8" s="191" t="s">
        <v>50</v>
      </c>
      <c r="N8" s="191"/>
      <c r="O8" s="191"/>
      <c r="P8" s="191"/>
      <c r="Q8" s="191"/>
      <c r="R8" s="191"/>
      <c r="S8" s="191"/>
      <c r="T8" s="191"/>
      <c r="U8" s="191"/>
      <c r="V8" s="191"/>
      <c r="W8" s="191"/>
      <c r="X8" s="191"/>
      <c r="Y8" s="191"/>
      <c r="Z8" s="191"/>
      <c r="AA8" s="88"/>
      <c r="AB8" s="88"/>
      <c r="AC8" s="88"/>
      <c r="AD8" s="88"/>
      <c r="AE8" s="88"/>
      <c r="AF8" s="88"/>
      <c r="AG8" s="88"/>
      <c r="AH8" s="88"/>
      <c r="AI8" s="88" t="s">
        <v>50</v>
      </c>
      <c r="AJ8" s="1"/>
      <c r="AK8" s="1"/>
    </row>
    <row r="9" spans="5:37" ht="45">
      <c r="E9" s="33" t="s">
        <v>338</v>
      </c>
      <c r="F9" s="79">
        <v>44775</v>
      </c>
      <c r="G9" s="33">
        <v>240099</v>
      </c>
      <c r="H9" s="33" t="s">
        <v>1718</v>
      </c>
      <c r="I9" s="33" t="s">
        <v>1609</v>
      </c>
      <c r="J9" s="191" t="s">
        <v>394</v>
      </c>
      <c r="K9" s="276"/>
      <c r="L9" s="191" t="s">
        <v>1350</v>
      </c>
      <c r="M9" s="191" t="s">
        <v>1883</v>
      </c>
      <c r="N9" s="191" t="s">
        <v>394</v>
      </c>
      <c r="O9" s="191" t="s">
        <v>50</v>
      </c>
      <c r="P9" s="191"/>
      <c r="Q9" s="191"/>
      <c r="R9" s="191"/>
      <c r="S9" s="191"/>
      <c r="T9" s="191"/>
      <c r="U9" s="191"/>
      <c r="V9" s="191"/>
      <c r="W9" s="191"/>
      <c r="X9" s="191"/>
      <c r="Y9" s="191"/>
      <c r="Z9" s="191"/>
      <c r="AA9" s="88"/>
      <c r="AB9" s="88"/>
      <c r="AC9" s="88"/>
      <c r="AD9" s="88"/>
      <c r="AE9" s="88"/>
      <c r="AF9" s="88"/>
      <c r="AG9" s="88"/>
      <c r="AH9" s="88"/>
      <c r="AI9" s="88" t="s">
        <v>50</v>
      </c>
      <c r="AJ9" s="1"/>
      <c r="AK9" s="1"/>
    </row>
    <row r="10" spans="5:37">
      <c r="E10" s="33" t="s">
        <v>338</v>
      </c>
      <c r="F10" s="79">
        <v>44775</v>
      </c>
      <c r="G10" s="33">
        <v>239998</v>
      </c>
      <c r="H10" s="33" t="s">
        <v>1848</v>
      </c>
      <c r="I10" s="33" t="s">
        <v>1849</v>
      </c>
      <c r="J10" s="191" t="s">
        <v>394</v>
      </c>
      <c r="K10" s="272"/>
      <c r="L10" s="264" t="s">
        <v>1447</v>
      </c>
      <c r="M10" s="33" t="s">
        <v>50</v>
      </c>
      <c r="N10" s="33"/>
      <c r="O10" s="33"/>
      <c r="P10" s="33"/>
      <c r="Q10" s="33"/>
      <c r="R10" s="33"/>
      <c r="S10" s="33"/>
      <c r="T10" s="33"/>
      <c r="U10" s="33"/>
      <c r="V10" s="33"/>
      <c r="W10" s="33"/>
      <c r="X10" s="33"/>
      <c r="Y10" s="33"/>
      <c r="Z10" s="33"/>
      <c r="AA10" s="88"/>
      <c r="AB10" s="88"/>
      <c r="AC10" s="88"/>
      <c r="AD10" s="88"/>
      <c r="AE10" s="88"/>
      <c r="AF10" s="88"/>
      <c r="AG10" s="88"/>
      <c r="AH10" s="88"/>
      <c r="AI10" s="88" t="s">
        <v>50</v>
      </c>
      <c r="AJ10" s="1"/>
      <c r="AK10" s="1"/>
    </row>
    <row r="11" spans="5:37">
      <c r="E11" s="33" t="s">
        <v>333</v>
      </c>
      <c r="F11" s="79">
        <v>44775</v>
      </c>
      <c r="G11" s="33">
        <v>239269</v>
      </c>
      <c r="H11" s="33" t="s">
        <v>1850</v>
      </c>
      <c r="I11" s="33" t="s">
        <v>1851</v>
      </c>
      <c r="J11" s="191" t="s">
        <v>394</v>
      </c>
      <c r="K11" s="272"/>
      <c r="L11" s="264" t="s">
        <v>1447</v>
      </c>
      <c r="M11" s="33" t="s">
        <v>50</v>
      </c>
      <c r="N11" s="33"/>
      <c r="O11" s="33"/>
      <c r="P11" s="33"/>
      <c r="Q11" s="33"/>
      <c r="R11" s="33"/>
      <c r="S11" s="33"/>
      <c r="T11" s="33"/>
      <c r="U11" s="33"/>
      <c r="V11" s="33"/>
      <c r="W11" s="33"/>
      <c r="X11" s="33"/>
      <c r="Y11" s="33"/>
      <c r="Z11" s="33"/>
      <c r="AA11" s="88"/>
      <c r="AB11" s="88"/>
      <c r="AC11" s="88"/>
      <c r="AD11" s="88"/>
      <c r="AE11" s="88"/>
      <c r="AF11" s="88"/>
      <c r="AG11" s="88"/>
      <c r="AH11" s="88"/>
      <c r="AI11" s="88" t="s">
        <v>50</v>
      </c>
      <c r="AJ11" s="1"/>
      <c r="AK11" s="1"/>
    </row>
    <row r="12" spans="5:37" ht="30">
      <c r="E12" s="33" t="s">
        <v>333</v>
      </c>
      <c r="F12" s="79">
        <v>44775</v>
      </c>
      <c r="G12" s="33">
        <v>239770</v>
      </c>
      <c r="H12" s="33" t="s">
        <v>781</v>
      </c>
      <c r="I12" s="33" t="s">
        <v>1851</v>
      </c>
      <c r="J12" s="191" t="s">
        <v>394</v>
      </c>
      <c r="K12" s="272"/>
      <c r="L12" s="264" t="s">
        <v>1800</v>
      </c>
      <c r="M12" s="33" t="s">
        <v>50</v>
      </c>
      <c r="N12" s="33"/>
      <c r="O12" s="33"/>
      <c r="P12" s="33"/>
      <c r="Q12" s="33"/>
      <c r="R12" s="33"/>
      <c r="S12" s="33"/>
      <c r="T12" s="33"/>
      <c r="U12" s="33"/>
      <c r="V12" s="33"/>
      <c r="W12" s="33"/>
      <c r="X12" s="33"/>
      <c r="Y12" s="33"/>
      <c r="Z12" s="33"/>
      <c r="AA12" s="88"/>
      <c r="AB12" s="88"/>
      <c r="AC12" s="88"/>
      <c r="AD12" s="88"/>
      <c r="AE12" s="88"/>
      <c r="AF12" s="88"/>
      <c r="AG12" s="88"/>
      <c r="AH12" s="88"/>
      <c r="AI12" s="88" t="s">
        <v>50</v>
      </c>
      <c r="AJ12" s="1"/>
      <c r="AK12" s="1"/>
    </row>
    <row r="13" spans="5:37">
      <c r="E13" s="33" t="s">
        <v>333</v>
      </c>
      <c r="F13" s="79">
        <v>44775</v>
      </c>
      <c r="G13" s="33">
        <v>239556</v>
      </c>
      <c r="H13" s="33" t="s">
        <v>1064</v>
      </c>
      <c r="I13" s="33" t="s">
        <v>1851</v>
      </c>
      <c r="J13" s="191" t="s">
        <v>394</v>
      </c>
      <c r="K13" s="272"/>
      <c r="L13" s="264" t="s">
        <v>1447</v>
      </c>
      <c r="M13" s="33" t="s">
        <v>50</v>
      </c>
      <c r="N13" s="33"/>
      <c r="O13" s="33"/>
      <c r="P13" s="33"/>
      <c r="Q13" s="33"/>
      <c r="R13" s="33"/>
      <c r="S13" s="33"/>
      <c r="T13" s="33"/>
      <c r="U13" s="33"/>
      <c r="V13" s="33"/>
      <c r="W13" s="33"/>
      <c r="X13" s="33"/>
      <c r="Y13" s="33"/>
      <c r="Z13" s="33"/>
      <c r="AA13" s="88"/>
      <c r="AB13" s="88"/>
      <c r="AC13" s="88"/>
      <c r="AD13" s="88"/>
      <c r="AE13" s="88"/>
      <c r="AF13" s="88"/>
      <c r="AG13" s="88"/>
      <c r="AH13" s="88"/>
      <c r="AI13" s="88" t="s">
        <v>50</v>
      </c>
      <c r="AJ13" s="1"/>
      <c r="AK13" s="1"/>
    </row>
    <row r="14" spans="5:37" ht="45">
      <c r="E14" s="33" t="s">
        <v>342</v>
      </c>
      <c r="F14" s="79">
        <v>44775</v>
      </c>
      <c r="G14" s="33">
        <v>239283</v>
      </c>
      <c r="H14" s="33" t="s">
        <v>1852</v>
      </c>
      <c r="I14" s="33" t="s">
        <v>1853</v>
      </c>
      <c r="J14" s="33" t="s">
        <v>394</v>
      </c>
      <c r="K14" s="1"/>
      <c r="L14" s="191" t="s">
        <v>1854</v>
      </c>
      <c r="M14" s="191" t="s">
        <v>1882</v>
      </c>
      <c r="N14" s="191" t="s">
        <v>50</v>
      </c>
      <c r="O14" s="191"/>
      <c r="P14" s="191"/>
      <c r="Q14" s="191"/>
      <c r="R14" s="191"/>
      <c r="S14" s="191"/>
      <c r="T14" s="191"/>
      <c r="U14" s="191"/>
      <c r="V14" s="191"/>
      <c r="W14" s="191"/>
      <c r="X14" s="191"/>
      <c r="Y14" s="191"/>
      <c r="Z14" s="191" t="s">
        <v>394</v>
      </c>
      <c r="AA14" s="88"/>
      <c r="AB14" s="88"/>
      <c r="AC14" s="88"/>
      <c r="AD14" s="88"/>
      <c r="AE14" s="88"/>
      <c r="AF14" s="88"/>
      <c r="AG14" s="88"/>
      <c r="AH14" s="88"/>
      <c r="AI14" s="87" t="s">
        <v>1431</v>
      </c>
      <c r="AJ14" s="1"/>
      <c r="AK14" s="1"/>
    </row>
    <row r="15" spans="5:37" ht="30">
      <c r="E15" s="33" t="s">
        <v>336</v>
      </c>
      <c r="F15" s="79">
        <v>44776</v>
      </c>
      <c r="G15" s="33">
        <v>240321</v>
      </c>
      <c r="H15" s="33" t="s">
        <v>1204</v>
      </c>
      <c r="I15" s="33" t="s">
        <v>442</v>
      </c>
      <c r="J15" s="191" t="s">
        <v>1711</v>
      </c>
      <c r="K15" s="1"/>
      <c r="L15" s="264"/>
      <c r="M15" s="111" t="s">
        <v>1410</v>
      </c>
      <c r="N15" s="111"/>
      <c r="O15" s="111"/>
      <c r="P15" s="111"/>
      <c r="Q15" s="111"/>
      <c r="R15" s="111"/>
      <c r="S15" s="111"/>
      <c r="T15" s="111"/>
      <c r="U15" s="111"/>
      <c r="V15" s="111"/>
      <c r="W15" s="111"/>
      <c r="X15" s="111"/>
      <c r="Y15" s="111"/>
      <c r="Z15" s="111"/>
      <c r="AA15" s="88"/>
      <c r="AB15" s="88"/>
      <c r="AC15" s="88"/>
      <c r="AD15" s="88"/>
      <c r="AE15" s="88"/>
      <c r="AF15" s="88"/>
      <c r="AG15" s="88"/>
      <c r="AH15" s="88"/>
      <c r="AI15" s="87" t="s">
        <v>1855</v>
      </c>
      <c r="AJ15" s="1"/>
      <c r="AK15" s="1"/>
    </row>
    <row r="16" spans="5:37" ht="45">
      <c r="E16" s="33" t="s">
        <v>833</v>
      </c>
      <c r="F16" s="79">
        <v>44782</v>
      </c>
      <c r="G16" s="33">
        <v>242584</v>
      </c>
      <c r="H16" s="33" t="s">
        <v>1038</v>
      </c>
      <c r="I16" s="33" t="s">
        <v>1884</v>
      </c>
      <c r="J16" s="191" t="s">
        <v>394</v>
      </c>
      <c r="K16" s="1"/>
      <c r="L16" s="264"/>
      <c r="M16" s="264"/>
      <c r="N16" s="264"/>
      <c r="O16" s="264"/>
      <c r="P16" s="264" t="s">
        <v>394</v>
      </c>
      <c r="Q16" s="264" t="s">
        <v>1887</v>
      </c>
      <c r="R16" s="264"/>
      <c r="S16" s="264"/>
      <c r="T16" s="264"/>
      <c r="U16" s="264"/>
      <c r="V16" s="264"/>
      <c r="W16" s="264"/>
      <c r="X16" s="264"/>
      <c r="Y16" s="264"/>
      <c r="Z16" s="264"/>
      <c r="AA16" s="88"/>
      <c r="AB16" s="88"/>
      <c r="AC16" s="88"/>
      <c r="AD16" s="88"/>
      <c r="AE16" s="88"/>
      <c r="AF16" s="88"/>
      <c r="AG16" s="88"/>
      <c r="AH16" s="88"/>
      <c r="AI16" s="88" t="s">
        <v>50</v>
      </c>
      <c r="AJ16" s="1"/>
      <c r="AK16" s="1"/>
    </row>
    <row r="17" spans="5:37" ht="30">
      <c r="E17" s="33" t="s">
        <v>833</v>
      </c>
      <c r="F17" s="79">
        <v>44782</v>
      </c>
      <c r="G17" s="33">
        <v>242748</v>
      </c>
      <c r="H17" s="33" t="s">
        <v>1614</v>
      </c>
      <c r="I17" s="191" t="s">
        <v>1885</v>
      </c>
      <c r="J17" s="191" t="s">
        <v>394</v>
      </c>
      <c r="K17" s="1"/>
      <c r="L17" s="264"/>
      <c r="M17" s="264"/>
      <c r="N17" s="264"/>
      <c r="O17" s="264"/>
      <c r="P17" s="264" t="s">
        <v>1886</v>
      </c>
      <c r="Q17" s="264"/>
      <c r="R17" s="264"/>
      <c r="S17" s="264"/>
      <c r="T17" s="264"/>
      <c r="U17" s="264"/>
      <c r="V17" s="264"/>
      <c r="W17" s="264"/>
      <c r="X17" s="264"/>
      <c r="Y17" s="264"/>
      <c r="Z17" s="264"/>
      <c r="AA17" s="88"/>
      <c r="AB17" s="88"/>
      <c r="AC17" s="88"/>
      <c r="AD17" s="88"/>
      <c r="AE17" s="88"/>
      <c r="AF17" s="88"/>
      <c r="AG17" s="88"/>
      <c r="AH17" s="88"/>
      <c r="AI17" s="88" t="s">
        <v>50</v>
      </c>
      <c r="AJ17" s="1"/>
      <c r="AK17" s="1"/>
    </row>
    <row r="18" spans="5:37" ht="30">
      <c r="E18" s="33" t="s">
        <v>338</v>
      </c>
      <c r="F18" s="79">
        <v>44782</v>
      </c>
      <c r="G18" s="33">
        <v>242712</v>
      </c>
      <c r="H18" s="33" t="s">
        <v>1581</v>
      </c>
      <c r="I18" s="33" t="s">
        <v>778</v>
      </c>
      <c r="J18" s="191" t="s">
        <v>394</v>
      </c>
      <c r="K18" s="1"/>
      <c r="L18" s="277"/>
      <c r="M18" s="277"/>
      <c r="N18" s="277"/>
      <c r="O18" s="264"/>
      <c r="P18" s="264" t="s">
        <v>1350</v>
      </c>
      <c r="Q18" s="264" t="s">
        <v>394</v>
      </c>
      <c r="R18" s="264"/>
      <c r="S18" s="264"/>
      <c r="T18" s="264"/>
      <c r="U18" s="264" t="s">
        <v>394</v>
      </c>
      <c r="V18" s="264"/>
      <c r="W18" s="264" t="s">
        <v>400</v>
      </c>
      <c r="X18" s="264" t="s">
        <v>50</v>
      </c>
      <c r="Y18" s="264"/>
      <c r="Z18" s="264"/>
      <c r="AA18" s="88"/>
      <c r="AB18" s="88"/>
      <c r="AC18" s="88"/>
      <c r="AD18" s="88"/>
      <c r="AE18" s="88"/>
      <c r="AF18" s="88"/>
      <c r="AG18" s="88"/>
      <c r="AH18" s="88"/>
      <c r="AI18" s="88" t="s">
        <v>50</v>
      </c>
      <c r="AJ18" s="1"/>
      <c r="AK18" s="1"/>
    </row>
    <row r="19" spans="5:37" ht="30">
      <c r="E19" s="33" t="s">
        <v>833</v>
      </c>
      <c r="F19" s="79">
        <v>44784</v>
      </c>
      <c r="G19" s="33">
        <v>243418</v>
      </c>
      <c r="H19" s="33" t="s">
        <v>1888</v>
      </c>
      <c r="I19" s="33" t="s">
        <v>1889</v>
      </c>
      <c r="J19" s="191" t="s">
        <v>394</v>
      </c>
      <c r="K19" s="1"/>
      <c r="L19" s="272"/>
      <c r="M19" s="277"/>
      <c r="N19" s="277"/>
      <c r="O19" s="264"/>
      <c r="P19" s="264"/>
      <c r="Q19" s="264"/>
      <c r="R19" s="264" t="s">
        <v>1890</v>
      </c>
      <c r="S19" s="264"/>
      <c r="T19" s="264" t="s">
        <v>1837</v>
      </c>
      <c r="U19" s="264" t="s">
        <v>50</v>
      </c>
      <c r="V19" s="264"/>
      <c r="W19" s="264"/>
      <c r="X19" s="264"/>
      <c r="Y19" s="264"/>
      <c r="Z19" s="264"/>
      <c r="AA19" s="88"/>
      <c r="AB19" s="88"/>
      <c r="AC19" s="88"/>
      <c r="AD19" s="88"/>
      <c r="AE19" s="88"/>
      <c r="AF19" s="88"/>
      <c r="AG19" s="88"/>
      <c r="AH19" s="88"/>
      <c r="AI19" s="88" t="s">
        <v>50</v>
      </c>
      <c r="AJ19" s="1"/>
      <c r="AK19" s="1"/>
    </row>
    <row r="20" spans="5:37">
      <c r="E20" s="33" t="s">
        <v>833</v>
      </c>
      <c r="F20" s="79">
        <v>44784</v>
      </c>
      <c r="G20" s="33">
        <v>243391</v>
      </c>
      <c r="H20" s="33" t="s">
        <v>1891</v>
      </c>
      <c r="I20" s="33" t="s">
        <v>1892</v>
      </c>
      <c r="J20" s="191" t="s">
        <v>394</v>
      </c>
      <c r="K20" s="1"/>
      <c r="L20" s="272"/>
      <c r="M20" s="277"/>
      <c r="N20" s="277"/>
      <c r="O20" s="264"/>
      <c r="P20" s="264"/>
      <c r="Q20" s="264"/>
      <c r="R20" s="264" t="s">
        <v>394</v>
      </c>
      <c r="S20" s="264"/>
      <c r="T20" s="264" t="s">
        <v>50</v>
      </c>
      <c r="U20" s="264"/>
      <c r="V20" s="264"/>
      <c r="W20" s="264"/>
      <c r="X20" s="264"/>
      <c r="Y20" s="264"/>
      <c r="Z20" s="264"/>
      <c r="AA20" s="88"/>
      <c r="AB20" s="88"/>
      <c r="AC20" s="88"/>
      <c r="AD20" s="88"/>
      <c r="AE20" s="88"/>
      <c r="AF20" s="88"/>
      <c r="AG20" s="88"/>
      <c r="AH20" s="88"/>
      <c r="AI20" s="88" t="s">
        <v>50</v>
      </c>
      <c r="AJ20" s="1"/>
      <c r="AK20" s="1"/>
    </row>
    <row r="21" spans="5:37" ht="30">
      <c r="E21" s="33" t="s">
        <v>338</v>
      </c>
      <c r="F21" s="79">
        <v>44785</v>
      </c>
      <c r="G21" s="33">
        <v>243592</v>
      </c>
      <c r="H21" s="33" t="s">
        <v>736</v>
      </c>
      <c r="I21" s="33" t="s">
        <v>1893</v>
      </c>
      <c r="J21" s="191" t="s">
        <v>394</v>
      </c>
      <c r="K21" s="1"/>
      <c r="L21" s="272"/>
      <c r="M21" s="272"/>
      <c r="N21" s="272"/>
      <c r="O21" s="277"/>
      <c r="P21" s="277"/>
      <c r="Q21" s="277"/>
      <c r="R21" s="277"/>
      <c r="S21" s="264" t="s">
        <v>1894</v>
      </c>
      <c r="T21" s="264"/>
      <c r="U21" s="264"/>
      <c r="V21" s="264" t="s">
        <v>1698</v>
      </c>
      <c r="W21" s="264"/>
      <c r="X21" s="264"/>
      <c r="Y21" s="264"/>
      <c r="Z21" s="264"/>
      <c r="AA21" s="88"/>
      <c r="AB21" s="88"/>
      <c r="AC21" s="88"/>
      <c r="AD21" s="88"/>
      <c r="AE21" s="88"/>
      <c r="AF21" s="88"/>
      <c r="AG21" s="88"/>
      <c r="AH21" s="88"/>
      <c r="AI21" s="88" t="s">
        <v>50</v>
      </c>
      <c r="AJ21" s="1"/>
      <c r="AK21" s="1"/>
    </row>
    <row r="22" spans="5:37" ht="45">
      <c r="E22" s="33" t="s">
        <v>833</v>
      </c>
      <c r="F22" s="79">
        <v>44789</v>
      </c>
      <c r="G22" s="33">
        <v>244928</v>
      </c>
      <c r="H22" s="33" t="s">
        <v>734</v>
      </c>
      <c r="I22" s="33" t="s">
        <v>1895</v>
      </c>
      <c r="J22" s="191" t="s">
        <v>394</v>
      </c>
      <c r="K22" s="1"/>
      <c r="L22" s="272"/>
      <c r="M22" s="272"/>
      <c r="N22" s="272"/>
      <c r="O22" s="277"/>
      <c r="P22" s="277"/>
      <c r="Q22" s="277"/>
      <c r="R22" s="277"/>
      <c r="S22" s="264"/>
      <c r="T22" s="264"/>
      <c r="U22" s="264" t="s">
        <v>1901</v>
      </c>
      <c r="V22" s="264"/>
      <c r="W22" s="264" t="s">
        <v>50</v>
      </c>
      <c r="X22" s="264"/>
      <c r="Y22" s="264"/>
      <c r="Z22" s="264"/>
      <c r="AA22" s="88"/>
      <c r="AB22" s="88"/>
      <c r="AC22" s="88"/>
      <c r="AD22" s="88"/>
      <c r="AE22" s="88"/>
      <c r="AF22" s="88"/>
      <c r="AG22" s="88"/>
      <c r="AH22" s="88"/>
      <c r="AI22" s="88" t="s">
        <v>50</v>
      </c>
      <c r="AJ22" s="1"/>
      <c r="AK22" s="1"/>
    </row>
    <row r="23" spans="5:37" ht="30">
      <c r="E23" s="33" t="s">
        <v>333</v>
      </c>
      <c r="F23" s="79">
        <v>44789</v>
      </c>
      <c r="G23" s="33">
        <v>244739</v>
      </c>
      <c r="H23" s="33" t="s">
        <v>734</v>
      </c>
      <c r="I23" s="33" t="s">
        <v>1896</v>
      </c>
      <c r="J23" s="191" t="s">
        <v>1897</v>
      </c>
      <c r="K23" s="1"/>
      <c r="L23" s="1"/>
      <c r="M23" s="272"/>
      <c r="N23" s="272"/>
      <c r="O23" s="264"/>
      <c r="P23" s="264"/>
      <c r="Q23" s="264"/>
      <c r="R23" s="264"/>
      <c r="S23" s="264"/>
      <c r="T23" s="264"/>
      <c r="U23" s="264" t="s">
        <v>1447</v>
      </c>
      <c r="V23" s="264"/>
      <c r="W23" s="264" t="s">
        <v>50</v>
      </c>
      <c r="X23" s="264"/>
      <c r="Y23" s="264"/>
      <c r="Z23" s="264"/>
      <c r="AA23" s="88"/>
      <c r="AB23" s="88"/>
      <c r="AC23" s="88"/>
      <c r="AD23" s="88"/>
      <c r="AE23" s="88"/>
      <c r="AF23" s="88"/>
      <c r="AG23" s="88"/>
      <c r="AH23" s="88"/>
      <c r="AI23" s="88" t="s">
        <v>50</v>
      </c>
      <c r="AJ23" s="1"/>
      <c r="AK23" s="1"/>
    </row>
    <row r="24" spans="5:37" ht="45">
      <c r="E24" s="33" t="s">
        <v>333</v>
      </c>
      <c r="F24" s="79">
        <v>44789</v>
      </c>
      <c r="G24" s="33">
        <v>244717</v>
      </c>
      <c r="H24" s="33" t="s">
        <v>1064</v>
      </c>
      <c r="I24" s="33" t="s">
        <v>1898</v>
      </c>
      <c r="J24" s="191" t="s">
        <v>394</v>
      </c>
      <c r="K24" s="1"/>
      <c r="L24" s="1"/>
      <c r="M24" s="272"/>
      <c r="N24" s="272"/>
      <c r="O24" s="277"/>
      <c r="P24" s="277"/>
      <c r="Q24" s="277"/>
      <c r="R24" s="277"/>
      <c r="S24" s="264"/>
      <c r="T24" s="264"/>
      <c r="U24" s="264" t="s">
        <v>1902</v>
      </c>
      <c r="V24" s="264"/>
      <c r="W24" s="264" t="s">
        <v>50</v>
      </c>
      <c r="X24" s="264"/>
      <c r="Y24" s="264"/>
      <c r="Z24" s="264"/>
      <c r="AA24" s="88"/>
      <c r="AB24" s="88"/>
      <c r="AC24" s="88"/>
      <c r="AD24" s="88"/>
      <c r="AE24" s="88"/>
      <c r="AF24" s="88"/>
      <c r="AG24" s="88"/>
      <c r="AH24" s="88"/>
      <c r="AI24" s="88" t="s">
        <v>50</v>
      </c>
      <c r="AJ24" s="1"/>
      <c r="AK24" s="1"/>
    </row>
    <row r="25" spans="5:37" ht="60">
      <c r="E25" s="33" t="s">
        <v>833</v>
      </c>
      <c r="F25" s="79">
        <v>44789</v>
      </c>
      <c r="G25" s="33">
        <v>245123</v>
      </c>
      <c r="H25" s="33" t="s">
        <v>1899</v>
      </c>
      <c r="I25" s="33" t="s">
        <v>1900</v>
      </c>
      <c r="J25" s="191" t="s">
        <v>394</v>
      </c>
      <c r="K25" s="1"/>
      <c r="L25" s="1"/>
      <c r="M25" s="272"/>
      <c r="N25" s="272"/>
      <c r="O25" s="264"/>
      <c r="P25" s="264"/>
      <c r="Q25" s="264"/>
      <c r="R25" s="264"/>
      <c r="S25" s="264"/>
      <c r="T25" s="264"/>
      <c r="U25" s="264" t="s">
        <v>1903</v>
      </c>
      <c r="V25" s="264" t="s">
        <v>50</v>
      </c>
      <c r="W25" s="264"/>
      <c r="X25" s="264"/>
      <c r="Y25" s="264"/>
      <c r="Z25" s="264"/>
      <c r="AA25" s="88"/>
      <c r="AB25" s="88"/>
      <c r="AC25" s="88"/>
      <c r="AD25" s="88"/>
      <c r="AE25" s="88"/>
      <c r="AF25" s="88"/>
      <c r="AG25" s="88"/>
      <c r="AH25" s="88"/>
      <c r="AI25" s="88" t="s">
        <v>50</v>
      </c>
      <c r="AJ25" s="1"/>
      <c r="AK25" s="1"/>
    </row>
    <row r="26" spans="5:37">
      <c r="E26" s="33" t="s">
        <v>833</v>
      </c>
      <c r="F26" s="79">
        <v>44789</v>
      </c>
      <c r="G26" s="33">
        <v>244769</v>
      </c>
      <c r="H26" s="33" t="s">
        <v>1614</v>
      </c>
      <c r="I26" s="33" t="s">
        <v>1011</v>
      </c>
      <c r="J26" s="191" t="s">
        <v>394</v>
      </c>
      <c r="K26" s="1"/>
      <c r="L26" s="1"/>
      <c r="M26" s="272"/>
      <c r="N26" s="272"/>
      <c r="O26" s="264"/>
      <c r="P26" s="264"/>
      <c r="Q26" s="264"/>
      <c r="R26" s="264"/>
      <c r="S26" s="264"/>
      <c r="T26" s="264"/>
      <c r="U26" s="264" t="s">
        <v>1466</v>
      </c>
      <c r="V26" s="264" t="s">
        <v>50</v>
      </c>
      <c r="W26" s="264"/>
      <c r="X26" s="264"/>
      <c r="Y26" s="264"/>
      <c r="Z26" s="264"/>
      <c r="AA26" s="88"/>
      <c r="AB26" s="88"/>
      <c r="AC26" s="88"/>
      <c r="AD26" s="88"/>
      <c r="AE26" s="88"/>
      <c r="AF26" s="88"/>
      <c r="AG26" s="88"/>
      <c r="AH26" s="88"/>
      <c r="AI26" s="88" t="s">
        <v>50</v>
      </c>
      <c r="AJ26" s="1"/>
      <c r="AK26" s="1"/>
    </row>
    <row r="27" spans="5:37" ht="30">
      <c r="E27" s="33" t="s">
        <v>833</v>
      </c>
      <c r="F27" s="79">
        <v>44789</v>
      </c>
      <c r="G27" s="33">
        <v>245038</v>
      </c>
      <c r="H27" s="33" t="s">
        <v>1904</v>
      </c>
      <c r="I27" s="33" t="s">
        <v>1898</v>
      </c>
      <c r="J27" s="191" t="s">
        <v>394</v>
      </c>
      <c r="K27" s="1"/>
      <c r="L27" s="1"/>
      <c r="M27" s="272"/>
      <c r="N27" s="272"/>
      <c r="O27" s="264"/>
      <c r="P27" s="264"/>
      <c r="Q27" s="264"/>
      <c r="R27" s="264"/>
      <c r="S27" s="264"/>
      <c r="T27" s="264"/>
      <c r="U27" s="264" t="s">
        <v>1905</v>
      </c>
      <c r="V27" s="264" t="s">
        <v>1447</v>
      </c>
      <c r="W27" s="264" t="s">
        <v>50</v>
      </c>
      <c r="X27" s="264"/>
      <c r="Y27" s="264"/>
      <c r="Z27" s="264"/>
      <c r="AA27" s="88"/>
      <c r="AB27" s="88"/>
      <c r="AC27" s="88"/>
      <c r="AD27" s="88"/>
      <c r="AE27" s="88"/>
      <c r="AF27" s="88"/>
      <c r="AG27" s="88"/>
      <c r="AH27" s="88"/>
      <c r="AI27" s="88" t="s">
        <v>50</v>
      </c>
      <c r="AJ27" s="1"/>
      <c r="AK27" s="1"/>
    </row>
    <row r="28" spans="5:37" ht="30">
      <c r="E28" s="31" t="s">
        <v>333</v>
      </c>
      <c r="F28" s="75">
        <v>44789</v>
      </c>
      <c r="G28" s="31">
        <v>244996</v>
      </c>
      <c r="H28" s="31" t="s">
        <v>1546</v>
      </c>
      <c r="I28" s="31" t="s">
        <v>1906</v>
      </c>
      <c r="J28" s="191" t="s">
        <v>394</v>
      </c>
      <c r="K28" s="1"/>
      <c r="L28" s="1"/>
      <c r="M28" s="272"/>
      <c r="N28" s="272"/>
      <c r="O28" s="277"/>
      <c r="P28" s="277"/>
      <c r="Q28" s="277"/>
      <c r="R28" s="277"/>
      <c r="S28" s="277"/>
      <c r="T28" s="277"/>
      <c r="U28" s="264" t="s">
        <v>1930</v>
      </c>
      <c r="V28" s="264"/>
      <c r="W28" s="264"/>
      <c r="X28" s="264"/>
      <c r="Y28" s="264"/>
      <c r="Z28" s="264"/>
      <c r="AA28" s="88"/>
      <c r="AB28" s="88"/>
      <c r="AC28" s="88"/>
      <c r="AD28" s="88"/>
      <c r="AE28" s="88"/>
      <c r="AF28" s="88"/>
      <c r="AG28" s="88"/>
      <c r="AH28" s="88"/>
      <c r="AI28" s="265" t="s">
        <v>49</v>
      </c>
      <c r="AJ28" s="1"/>
      <c r="AK28" s="1"/>
    </row>
    <row r="29" spans="5:37" ht="45">
      <c r="E29" s="33" t="s">
        <v>333</v>
      </c>
      <c r="F29" s="79">
        <v>44778</v>
      </c>
      <c r="G29" s="33">
        <v>241230</v>
      </c>
      <c r="H29" s="33" t="s">
        <v>1909</v>
      </c>
      <c r="I29" s="33" t="s">
        <v>1907</v>
      </c>
      <c r="J29" s="191" t="s">
        <v>394</v>
      </c>
      <c r="K29" s="1"/>
      <c r="L29" s="1"/>
      <c r="M29" s="272"/>
      <c r="N29" s="272"/>
      <c r="O29" s="264"/>
      <c r="P29" s="264"/>
      <c r="Q29" s="264"/>
      <c r="R29" s="264"/>
      <c r="S29" s="264"/>
      <c r="T29" s="264"/>
      <c r="U29" s="264"/>
      <c r="V29" s="264" t="s">
        <v>1908</v>
      </c>
      <c r="W29" s="264" t="s">
        <v>50</v>
      </c>
      <c r="X29" s="264"/>
      <c r="Y29" s="264"/>
      <c r="Z29" s="264"/>
      <c r="AA29" s="88"/>
      <c r="AB29" s="88"/>
      <c r="AC29" s="88"/>
      <c r="AD29" s="88"/>
      <c r="AE29" s="88"/>
      <c r="AF29" s="88"/>
      <c r="AG29" s="88"/>
      <c r="AH29" s="88"/>
      <c r="AI29" s="88" t="s">
        <v>50</v>
      </c>
      <c r="AJ29" s="1"/>
      <c r="AK29" s="1"/>
    </row>
    <row r="30" spans="5:37">
      <c r="E30" s="33" t="s">
        <v>333</v>
      </c>
      <c r="F30" s="79">
        <v>44790</v>
      </c>
      <c r="G30" s="33">
        <v>245333</v>
      </c>
      <c r="H30" s="33" t="s">
        <v>1909</v>
      </c>
      <c r="I30" s="33" t="s">
        <v>778</v>
      </c>
      <c r="J30" s="191" t="s">
        <v>394</v>
      </c>
      <c r="K30" s="1"/>
      <c r="L30" s="1"/>
      <c r="M30" s="272"/>
      <c r="N30" s="272"/>
      <c r="O30" s="264"/>
      <c r="P30" s="264"/>
      <c r="Q30" s="264"/>
      <c r="R30" s="264"/>
      <c r="S30" s="264"/>
      <c r="T30" s="264"/>
      <c r="U30" s="264"/>
      <c r="V30" s="264" t="s">
        <v>1447</v>
      </c>
      <c r="W30" s="264" t="s">
        <v>50</v>
      </c>
      <c r="X30" s="264"/>
      <c r="Y30" s="264"/>
      <c r="Z30" s="264"/>
      <c r="AA30" s="88"/>
      <c r="AB30" s="88"/>
      <c r="AC30" s="88"/>
      <c r="AD30" s="88"/>
      <c r="AE30" s="88"/>
      <c r="AF30" s="88"/>
      <c r="AG30" s="88"/>
      <c r="AH30" s="88"/>
      <c r="AI30" s="88" t="s">
        <v>50</v>
      </c>
      <c r="AJ30" s="1"/>
      <c r="AK30" s="1"/>
    </row>
    <row r="31" spans="5:37">
      <c r="E31" s="33" t="s">
        <v>833</v>
      </c>
      <c r="F31" s="79">
        <v>44790</v>
      </c>
      <c r="G31" s="33">
        <v>245490</v>
      </c>
      <c r="H31" s="33" t="s">
        <v>1064</v>
      </c>
      <c r="I31" s="33" t="s">
        <v>1910</v>
      </c>
      <c r="J31" s="191" t="s">
        <v>394</v>
      </c>
      <c r="K31" s="1"/>
      <c r="L31" s="1"/>
      <c r="M31" s="272"/>
      <c r="N31" s="272"/>
      <c r="O31" s="264"/>
      <c r="P31" s="264"/>
      <c r="Q31" s="264"/>
      <c r="R31" s="264"/>
      <c r="S31" s="264"/>
      <c r="T31" s="264"/>
      <c r="U31" s="264"/>
      <c r="V31" s="264" t="s">
        <v>1447</v>
      </c>
      <c r="W31" s="264" t="s">
        <v>50</v>
      </c>
      <c r="X31" s="264"/>
      <c r="Y31" s="264"/>
      <c r="Z31" s="264"/>
      <c r="AA31" s="88"/>
      <c r="AB31" s="88"/>
      <c r="AC31" s="88"/>
      <c r="AD31" s="88"/>
      <c r="AE31" s="88"/>
      <c r="AF31" s="88"/>
      <c r="AG31" s="88"/>
      <c r="AH31" s="88"/>
      <c r="AI31" s="88" t="s">
        <v>50</v>
      </c>
      <c r="AJ31" s="1"/>
      <c r="AK31" s="1"/>
    </row>
    <row r="32" spans="5:37" ht="60">
      <c r="E32" s="33" t="s">
        <v>333</v>
      </c>
      <c r="F32" s="79">
        <v>44790</v>
      </c>
      <c r="G32" s="33">
        <v>245333</v>
      </c>
      <c r="H32" s="33" t="s">
        <v>1909</v>
      </c>
      <c r="I32" s="34" t="s">
        <v>1912</v>
      </c>
      <c r="J32" s="191" t="s">
        <v>394</v>
      </c>
      <c r="K32" s="1"/>
      <c r="L32" s="1"/>
      <c r="M32" s="272"/>
      <c r="N32" s="272"/>
      <c r="O32" s="277"/>
      <c r="P32" s="277"/>
      <c r="Q32" s="277"/>
      <c r="R32" s="277"/>
      <c r="S32" s="264"/>
      <c r="T32" s="264"/>
      <c r="U32" s="264"/>
      <c r="V32" s="264" t="s">
        <v>1911</v>
      </c>
      <c r="W32" s="264" t="s">
        <v>50</v>
      </c>
      <c r="X32" s="264"/>
      <c r="Y32" s="264"/>
      <c r="Z32" s="264"/>
      <c r="AA32" s="88"/>
      <c r="AB32" s="88"/>
      <c r="AC32" s="88"/>
      <c r="AD32" s="88"/>
      <c r="AE32" s="88"/>
      <c r="AF32" s="88"/>
      <c r="AG32" s="88"/>
      <c r="AH32" s="88"/>
      <c r="AI32" s="88" t="s">
        <v>50</v>
      </c>
      <c r="AJ32" s="1"/>
      <c r="AK32" s="1"/>
    </row>
    <row r="33" spans="5:37" ht="45">
      <c r="E33" s="33" t="s">
        <v>333</v>
      </c>
      <c r="F33" s="79">
        <v>44791</v>
      </c>
      <c r="G33" s="33">
        <v>245674</v>
      </c>
      <c r="H33" s="33" t="s">
        <v>1565</v>
      </c>
      <c r="I33" s="33" t="s">
        <v>1913</v>
      </c>
      <c r="J33" s="191" t="s">
        <v>394</v>
      </c>
      <c r="K33" s="1"/>
      <c r="L33" s="1"/>
      <c r="M33" s="1"/>
      <c r="N33" s="1"/>
      <c r="O33" s="1"/>
      <c r="P33" s="1"/>
      <c r="Q33" s="1"/>
      <c r="R33" s="1"/>
      <c r="S33" s="33"/>
      <c r="T33" s="33"/>
      <c r="U33" s="33"/>
      <c r="V33" s="33"/>
      <c r="W33" s="264" t="s">
        <v>1914</v>
      </c>
      <c r="X33" s="264"/>
      <c r="Y33" s="264"/>
      <c r="Z33" s="264"/>
      <c r="AA33" s="88"/>
      <c r="AB33" s="88"/>
      <c r="AC33" s="88"/>
      <c r="AD33" s="88"/>
      <c r="AE33" s="88"/>
      <c r="AF33" s="88"/>
      <c r="AG33" s="88"/>
      <c r="AH33" s="88"/>
      <c r="AI33" s="88" t="s">
        <v>50</v>
      </c>
      <c r="AJ33" s="1"/>
      <c r="AK33" s="1"/>
    </row>
    <row r="34" spans="5:37">
      <c r="E34" s="33" t="s">
        <v>1917</v>
      </c>
      <c r="F34" s="79">
        <v>44791</v>
      </c>
      <c r="G34" s="33">
        <v>245509</v>
      </c>
      <c r="H34" s="33" t="s">
        <v>1915</v>
      </c>
      <c r="I34" s="33" t="s">
        <v>1916</v>
      </c>
      <c r="J34" s="191" t="s">
        <v>394</v>
      </c>
      <c r="K34" s="1"/>
      <c r="L34" s="1"/>
      <c r="M34" s="1"/>
      <c r="N34" s="1"/>
      <c r="O34" s="1"/>
      <c r="P34" s="1"/>
      <c r="Q34" s="1"/>
      <c r="R34" s="1"/>
      <c r="S34" s="33"/>
      <c r="T34" s="33"/>
      <c r="U34" s="33"/>
      <c r="V34" s="33"/>
      <c r="W34" s="33" t="s">
        <v>1466</v>
      </c>
      <c r="X34" s="33" t="s">
        <v>394</v>
      </c>
      <c r="Y34" s="33"/>
      <c r="Z34" s="33"/>
      <c r="AA34" s="88"/>
      <c r="AB34" s="88"/>
      <c r="AC34" s="88" t="s">
        <v>50</v>
      </c>
      <c r="AD34" s="88"/>
      <c r="AE34" s="88"/>
      <c r="AF34" s="88"/>
      <c r="AG34" s="88"/>
      <c r="AH34" s="88"/>
      <c r="AI34" s="88" t="s">
        <v>50</v>
      </c>
      <c r="AJ34" s="1"/>
      <c r="AK34" s="1"/>
    </row>
    <row r="35" spans="5:37">
      <c r="E35" s="33" t="s">
        <v>1917</v>
      </c>
      <c r="F35" s="79">
        <v>44791</v>
      </c>
      <c r="G35" s="33">
        <v>245206</v>
      </c>
      <c r="H35" s="33" t="s">
        <v>1918</v>
      </c>
      <c r="I35" s="33" t="s">
        <v>1919</v>
      </c>
      <c r="J35" s="191" t="s">
        <v>394</v>
      </c>
      <c r="K35" s="1"/>
      <c r="L35" s="1"/>
      <c r="M35" s="1"/>
      <c r="N35" s="1"/>
      <c r="O35" s="1"/>
      <c r="P35" s="1"/>
      <c r="Q35" s="1"/>
      <c r="R35" s="1"/>
      <c r="S35" s="33"/>
      <c r="T35" s="33"/>
      <c r="U35" s="33"/>
      <c r="V35" s="33"/>
      <c r="W35" s="33" t="s">
        <v>1466</v>
      </c>
      <c r="X35" s="33"/>
      <c r="Y35" s="33"/>
      <c r="Z35" s="33" t="s">
        <v>1636</v>
      </c>
      <c r="AA35" s="88" t="s">
        <v>50</v>
      </c>
      <c r="AB35" s="88"/>
      <c r="AC35" s="88"/>
      <c r="AD35" s="88"/>
      <c r="AE35" s="88"/>
      <c r="AF35" s="88"/>
      <c r="AG35" s="88"/>
      <c r="AH35" s="88"/>
      <c r="AI35" s="88" t="s">
        <v>50</v>
      </c>
      <c r="AJ35" s="1"/>
      <c r="AK35" s="1"/>
    </row>
    <row r="36" spans="5:37">
      <c r="E36" s="33" t="s">
        <v>833</v>
      </c>
      <c r="F36" s="79">
        <v>44791</v>
      </c>
      <c r="G36" s="33">
        <v>245843</v>
      </c>
      <c r="H36" s="33" t="s">
        <v>1920</v>
      </c>
      <c r="I36" s="33" t="s">
        <v>778</v>
      </c>
      <c r="J36" s="191" t="s">
        <v>394</v>
      </c>
      <c r="K36" s="1"/>
      <c r="L36" s="1"/>
      <c r="M36" s="1"/>
      <c r="N36" s="1"/>
      <c r="O36" s="1"/>
      <c r="P36" s="1"/>
      <c r="Q36" s="1"/>
      <c r="R36" s="1"/>
      <c r="S36" s="33"/>
      <c r="T36" s="33"/>
      <c r="U36" s="33"/>
      <c r="V36" s="33"/>
      <c r="W36" s="33" t="s">
        <v>1466</v>
      </c>
      <c r="X36" s="33" t="s">
        <v>50</v>
      </c>
      <c r="Y36" s="33"/>
      <c r="Z36" s="33"/>
      <c r="AA36" s="88"/>
      <c r="AB36" s="88"/>
      <c r="AC36" s="88"/>
      <c r="AD36" s="88"/>
      <c r="AE36" s="88"/>
      <c r="AF36" s="88"/>
      <c r="AG36" s="88"/>
      <c r="AH36" s="88"/>
      <c r="AI36" s="88" t="s">
        <v>50</v>
      </c>
      <c r="AJ36" s="1"/>
      <c r="AK36" s="1"/>
    </row>
    <row r="37" spans="5:37">
      <c r="E37" s="33" t="s">
        <v>1119</v>
      </c>
      <c r="F37" s="79">
        <v>44791</v>
      </c>
      <c r="G37" s="33">
        <v>246072</v>
      </c>
      <c r="H37" s="33" t="s">
        <v>1359</v>
      </c>
      <c r="I37" s="33" t="s">
        <v>778</v>
      </c>
      <c r="J37" s="191" t="s">
        <v>394</v>
      </c>
      <c r="K37" s="1"/>
      <c r="L37" s="1"/>
      <c r="M37" s="1"/>
      <c r="N37" s="1"/>
      <c r="O37" s="1"/>
      <c r="P37" s="1"/>
      <c r="Q37" s="1"/>
      <c r="R37" s="1"/>
      <c r="S37" s="33"/>
      <c r="T37" s="33"/>
      <c r="U37" s="33"/>
      <c r="V37" s="33"/>
      <c r="W37" s="33" t="s">
        <v>1466</v>
      </c>
      <c r="X37" s="33" t="s">
        <v>50</v>
      </c>
      <c r="Y37" s="33"/>
      <c r="Z37" s="33"/>
      <c r="AA37" s="88"/>
      <c r="AB37" s="88"/>
      <c r="AC37" s="88"/>
      <c r="AD37" s="88"/>
      <c r="AE37" s="88"/>
      <c r="AF37" s="88"/>
      <c r="AG37" s="88"/>
      <c r="AH37" s="88"/>
      <c r="AI37" s="88" t="s">
        <v>50</v>
      </c>
      <c r="AJ37" s="1"/>
      <c r="AK37" s="1"/>
    </row>
    <row r="38" spans="5:37" ht="30">
      <c r="E38" s="33" t="s">
        <v>1917</v>
      </c>
      <c r="F38" s="79">
        <v>44791</v>
      </c>
      <c r="G38" s="33">
        <v>245789</v>
      </c>
      <c r="H38" s="33" t="s">
        <v>1924</v>
      </c>
      <c r="I38" s="33" t="s">
        <v>1921</v>
      </c>
      <c r="J38" s="264" t="s">
        <v>1897</v>
      </c>
      <c r="K38" s="1"/>
      <c r="L38" s="1"/>
      <c r="M38" s="1"/>
      <c r="N38" s="1"/>
      <c r="O38" s="1"/>
      <c r="P38" s="1"/>
      <c r="Q38" s="1"/>
      <c r="R38" s="1"/>
      <c r="S38" s="33"/>
      <c r="T38" s="33"/>
      <c r="U38" s="33"/>
      <c r="V38" s="33"/>
      <c r="W38" s="33" t="s">
        <v>1410</v>
      </c>
      <c r="X38" s="33" t="s">
        <v>1466</v>
      </c>
      <c r="Y38" s="33"/>
      <c r="Z38" s="33" t="s">
        <v>1636</v>
      </c>
      <c r="AA38" s="88" t="s">
        <v>50</v>
      </c>
      <c r="AB38" s="88"/>
      <c r="AC38" s="88"/>
      <c r="AD38" s="88"/>
      <c r="AE38" s="88"/>
      <c r="AF38" s="88"/>
      <c r="AG38" s="88"/>
      <c r="AH38" s="88"/>
      <c r="AI38" s="88" t="s">
        <v>50</v>
      </c>
      <c r="AJ38" s="1"/>
      <c r="AK38" s="1"/>
    </row>
    <row r="39" spans="5:37">
      <c r="E39" s="33" t="s">
        <v>833</v>
      </c>
      <c r="F39" s="79">
        <v>44791</v>
      </c>
      <c r="G39" s="33">
        <v>245718</v>
      </c>
      <c r="H39" s="33" t="s">
        <v>1922</v>
      </c>
      <c r="I39" s="33" t="s">
        <v>1923</v>
      </c>
      <c r="J39" s="264" t="s">
        <v>394</v>
      </c>
      <c r="K39" s="1"/>
      <c r="L39" s="1"/>
      <c r="M39" s="1"/>
      <c r="N39" s="1"/>
      <c r="O39" s="1"/>
      <c r="P39" s="1"/>
      <c r="Q39" s="1"/>
      <c r="R39" s="1"/>
      <c r="S39" s="33"/>
      <c r="T39" s="33"/>
      <c r="U39" s="33"/>
      <c r="V39" s="33"/>
      <c r="W39" s="33" t="s">
        <v>1466</v>
      </c>
      <c r="X39" s="33" t="s">
        <v>50</v>
      </c>
      <c r="Y39" s="33"/>
      <c r="Z39" s="33"/>
      <c r="AA39" s="88"/>
      <c r="AB39" s="88"/>
      <c r="AC39" s="88"/>
      <c r="AD39" s="88"/>
      <c r="AE39" s="88"/>
      <c r="AF39" s="88"/>
      <c r="AG39" s="88"/>
      <c r="AH39" s="88"/>
      <c r="AI39" s="88" t="s">
        <v>50</v>
      </c>
      <c r="AJ39" s="1"/>
      <c r="AK39" s="1"/>
    </row>
    <row r="40" spans="5:37">
      <c r="E40" s="33" t="s">
        <v>1917</v>
      </c>
      <c r="F40" s="79">
        <v>44791</v>
      </c>
      <c r="G40" s="33">
        <v>246053</v>
      </c>
      <c r="H40" s="33" t="s">
        <v>1925</v>
      </c>
      <c r="I40" s="33" t="s">
        <v>1926</v>
      </c>
      <c r="J40" s="264" t="s">
        <v>394</v>
      </c>
      <c r="K40" s="1"/>
      <c r="L40" s="1"/>
      <c r="M40" s="1"/>
      <c r="N40" s="1"/>
      <c r="O40" s="1"/>
      <c r="P40" s="1"/>
      <c r="Q40" s="1"/>
      <c r="R40" s="1"/>
      <c r="S40" s="33"/>
      <c r="T40" s="33"/>
      <c r="U40" s="33"/>
      <c r="V40" s="33"/>
      <c r="W40" s="33" t="s">
        <v>1466</v>
      </c>
      <c r="X40" s="33" t="s">
        <v>394</v>
      </c>
      <c r="Y40" s="33" t="s">
        <v>1649</v>
      </c>
      <c r="Z40" s="33"/>
      <c r="AA40" s="88"/>
      <c r="AB40" s="88"/>
      <c r="AC40" s="88"/>
      <c r="AD40" s="88"/>
      <c r="AE40" s="88"/>
      <c r="AF40" s="88"/>
      <c r="AG40" s="88"/>
      <c r="AH40" s="88"/>
      <c r="AI40" s="265" t="s">
        <v>49</v>
      </c>
      <c r="AJ40" s="1"/>
      <c r="AK40" s="1"/>
    </row>
    <row r="41" spans="5:37">
      <c r="E41" s="33" t="s">
        <v>1917</v>
      </c>
      <c r="F41" s="79">
        <v>44791</v>
      </c>
      <c r="G41" s="33">
        <v>246092</v>
      </c>
      <c r="H41" s="33" t="s">
        <v>1927</v>
      </c>
      <c r="I41" s="33" t="s">
        <v>1928</v>
      </c>
      <c r="J41" s="264" t="s">
        <v>394</v>
      </c>
      <c r="K41" s="1"/>
      <c r="L41" s="1"/>
      <c r="M41" s="1"/>
      <c r="N41" s="1"/>
      <c r="O41" s="1"/>
      <c r="P41" s="1"/>
      <c r="Q41" s="1"/>
      <c r="R41" s="1"/>
      <c r="S41" s="33"/>
      <c r="T41" s="33"/>
      <c r="U41" s="33"/>
      <c r="V41" s="33"/>
      <c r="W41" s="33" t="s">
        <v>1466</v>
      </c>
      <c r="X41" s="33"/>
      <c r="Y41" s="33"/>
      <c r="Z41" s="33"/>
      <c r="AA41" s="88" t="s">
        <v>50</v>
      </c>
      <c r="AB41" s="88"/>
      <c r="AC41" s="88"/>
      <c r="AD41" s="88"/>
      <c r="AE41" s="88"/>
      <c r="AF41" s="88"/>
      <c r="AG41" s="88"/>
      <c r="AH41" s="88"/>
      <c r="AI41" s="88" t="s">
        <v>50</v>
      </c>
      <c r="AJ41" s="1"/>
      <c r="AK41" s="1"/>
    </row>
    <row r="42" spans="5:37">
      <c r="E42" s="33" t="s">
        <v>1917</v>
      </c>
      <c r="F42" s="79">
        <v>44791</v>
      </c>
      <c r="G42" s="33">
        <v>245802</v>
      </c>
      <c r="H42" s="33" t="s">
        <v>1929</v>
      </c>
      <c r="I42" s="33" t="s">
        <v>1928</v>
      </c>
      <c r="J42" s="264" t="s">
        <v>394</v>
      </c>
      <c r="K42" s="1"/>
      <c r="L42" s="1"/>
      <c r="M42" s="1"/>
      <c r="N42" s="1"/>
      <c r="O42" s="1"/>
      <c r="P42" s="1"/>
      <c r="Q42" s="1"/>
      <c r="R42" s="1"/>
      <c r="S42" s="33"/>
      <c r="T42" s="33"/>
      <c r="U42" s="33"/>
      <c r="V42" s="33"/>
      <c r="W42" s="33" t="s">
        <v>1466</v>
      </c>
      <c r="X42" s="33"/>
      <c r="Y42" s="33"/>
      <c r="Z42" s="33" t="s">
        <v>50</v>
      </c>
      <c r="AA42" s="88"/>
      <c r="AB42" s="88"/>
      <c r="AC42" s="88"/>
      <c r="AD42" s="88"/>
      <c r="AE42" s="88"/>
      <c r="AF42" s="88"/>
      <c r="AG42" s="88"/>
      <c r="AH42" s="88"/>
      <c r="AI42" s="88" t="s">
        <v>50</v>
      </c>
      <c r="AJ42" s="1"/>
      <c r="AK42" s="1"/>
    </row>
    <row r="43" spans="5:37">
      <c r="E43" s="33" t="s">
        <v>833</v>
      </c>
      <c r="F43" s="79">
        <v>44792</v>
      </c>
      <c r="G43" s="33">
        <v>246240</v>
      </c>
      <c r="H43" s="33" t="s">
        <v>1931</v>
      </c>
      <c r="I43" s="33" t="s">
        <v>1896</v>
      </c>
      <c r="J43" s="264" t="s">
        <v>394</v>
      </c>
      <c r="K43" s="1"/>
      <c r="L43" s="1"/>
      <c r="M43" s="1"/>
      <c r="N43" s="1"/>
      <c r="O43" s="1"/>
      <c r="P43" s="1"/>
      <c r="Q43" s="1"/>
      <c r="R43" s="1"/>
      <c r="S43" s="33"/>
      <c r="T43" s="33"/>
      <c r="U43" s="33"/>
      <c r="V43" s="33"/>
      <c r="W43" s="33"/>
      <c r="X43" s="33" t="s">
        <v>1466</v>
      </c>
      <c r="Y43" s="33"/>
      <c r="Z43" s="33"/>
      <c r="AA43" s="88"/>
      <c r="AB43" s="88"/>
      <c r="AC43" s="88"/>
      <c r="AD43" s="88"/>
      <c r="AE43" s="88"/>
      <c r="AF43" s="88"/>
      <c r="AG43" s="88"/>
      <c r="AH43" s="88"/>
      <c r="AI43" s="88" t="s">
        <v>50</v>
      </c>
      <c r="AJ43" s="1"/>
      <c r="AK43" s="1"/>
    </row>
    <row r="44" spans="5:37">
      <c r="E44" s="33" t="s">
        <v>833</v>
      </c>
      <c r="F44" s="79">
        <v>44792</v>
      </c>
      <c r="G44" s="33">
        <v>246371</v>
      </c>
      <c r="H44" s="33" t="s">
        <v>1407</v>
      </c>
      <c r="I44" s="33" t="s">
        <v>1932</v>
      </c>
      <c r="J44" s="88" t="s">
        <v>394</v>
      </c>
      <c r="K44" s="1"/>
      <c r="L44" s="1"/>
      <c r="M44" s="1"/>
      <c r="N44" s="1"/>
      <c r="O44" s="1"/>
      <c r="P44" s="1"/>
      <c r="Q44" s="1"/>
      <c r="R44" s="1"/>
      <c r="S44" s="33"/>
      <c r="T44" s="33"/>
      <c r="U44" s="33"/>
      <c r="V44" s="33"/>
      <c r="W44" s="33"/>
      <c r="X44" s="33" t="s">
        <v>394</v>
      </c>
      <c r="Y44" s="33" t="s">
        <v>1939</v>
      </c>
      <c r="Z44" s="33"/>
      <c r="AA44" s="88" t="s">
        <v>50</v>
      </c>
      <c r="AB44" s="88"/>
      <c r="AC44" s="88"/>
      <c r="AD44" s="88"/>
      <c r="AE44" s="88"/>
      <c r="AF44" s="88"/>
      <c r="AG44" s="88"/>
      <c r="AH44" s="88"/>
      <c r="AI44" s="88" t="s">
        <v>50</v>
      </c>
      <c r="AJ44" s="1"/>
      <c r="AK44" s="1"/>
    </row>
    <row r="45" spans="5:37" ht="37.5" customHeight="1">
      <c r="E45" s="33" t="s">
        <v>833</v>
      </c>
      <c r="F45" s="79">
        <v>44792</v>
      </c>
      <c r="G45" s="33">
        <v>245818</v>
      </c>
      <c r="H45" s="33" t="s">
        <v>1909</v>
      </c>
      <c r="I45" s="33" t="s">
        <v>1011</v>
      </c>
      <c r="J45" s="264" t="s">
        <v>394</v>
      </c>
      <c r="K45" s="1"/>
      <c r="L45" s="1"/>
      <c r="M45" s="1"/>
      <c r="N45" s="1"/>
      <c r="O45" s="1"/>
      <c r="P45" s="1"/>
      <c r="Q45" s="1"/>
      <c r="R45" s="1"/>
      <c r="S45" s="31"/>
      <c r="T45" s="31"/>
      <c r="U45" s="31"/>
      <c r="V45" s="31"/>
      <c r="W45" s="31"/>
      <c r="X45" s="264" t="s">
        <v>1933</v>
      </c>
      <c r="Y45" s="264" t="s">
        <v>1466</v>
      </c>
      <c r="Z45" s="264" t="s">
        <v>1953</v>
      </c>
      <c r="AA45" s="88" t="s">
        <v>50</v>
      </c>
      <c r="AB45" s="88"/>
      <c r="AC45" s="88"/>
      <c r="AD45" s="88"/>
      <c r="AE45" s="88"/>
      <c r="AF45" s="88"/>
      <c r="AG45" s="88"/>
      <c r="AH45" s="88"/>
      <c r="AI45" s="88" t="s">
        <v>50</v>
      </c>
      <c r="AJ45" s="1"/>
      <c r="AK45" s="1"/>
    </row>
    <row r="46" spans="5:37">
      <c r="E46" s="33" t="s">
        <v>833</v>
      </c>
      <c r="F46" s="79">
        <v>44792</v>
      </c>
      <c r="G46" s="33">
        <v>246086</v>
      </c>
      <c r="H46" s="33" t="s">
        <v>1443</v>
      </c>
      <c r="I46" s="33" t="s">
        <v>1011</v>
      </c>
      <c r="J46" s="264" t="s">
        <v>394</v>
      </c>
      <c r="K46" s="1"/>
      <c r="L46" s="1"/>
      <c r="M46" s="1"/>
      <c r="N46" s="1"/>
      <c r="O46" s="1"/>
      <c r="P46" s="1"/>
      <c r="Q46" s="1"/>
      <c r="R46" s="1"/>
      <c r="S46" s="33"/>
      <c r="T46" s="33"/>
      <c r="U46" s="33"/>
      <c r="V46" s="33"/>
      <c r="W46" s="33"/>
      <c r="X46" s="33" t="s">
        <v>1466</v>
      </c>
      <c r="Y46" s="33" t="s">
        <v>1649</v>
      </c>
      <c r="Z46" s="33" t="s">
        <v>50</v>
      </c>
      <c r="AA46" s="88"/>
      <c r="AB46" s="88"/>
      <c r="AC46" s="88"/>
      <c r="AD46" s="88"/>
      <c r="AE46" s="88"/>
      <c r="AF46" s="88"/>
      <c r="AG46" s="88"/>
      <c r="AH46" s="88"/>
      <c r="AI46" s="88" t="s">
        <v>50</v>
      </c>
      <c r="AJ46" s="1"/>
      <c r="AK46" s="1"/>
    </row>
    <row r="47" spans="5:37">
      <c r="E47" s="33" t="s">
        <v>833</v>
      </c>
      <c r="F47" s="79">
        <v>44792</v>
      </c>
      <c r="G47" s="33">
        <v>246214</v>
      </c>
      <c r="H47" s="33" t="s">
        <v>1904</v>
      </c>
      <c r="I47" s="33" t="s">
        <v>1011</v>
      </c>
      <c r="J47" s="264" t="s">
        <v>394</v>
      </c>
      <c r="K47" s="1"/>
      <c r="L47" s="1"/>
      <c r="M47" s="1"/>
      <c r="N47" s="1"/>
      <c r="O47" s="1"/>
      <c r="P47" s="1"/>
      <c r="Q47" s="1"/>
      <c r="R47" s="1"/>
      <c r="S47" s="33"/>
      <c r="T47" s="33"/>
      <c r="U47" s="33"/>
      <c r="V47" s="33"/>
      <c r="W47" s="33"/>
      <c r="X47" s="33" t="s">
        <v>1466</v>
      </c>
      <c r="Y47" s="33" t="s">
        <v>1649</v>
      </c>
      <c r="Z47" s="33"/>
      <c r="AA47" s="88"/>
      <c r="AB47" s="88"/>
      <c r="AC47" s="88"/>
      <c r="AD47" s="88"/>
      <c r="AE47" s="88"/>
      <c r="AF47" s="88"/>
      <c r="AG47" s="88"/>
      <c r="AH47" s="88"/>
      <c r="AI47" s="88" t="s">
        <v>50</v>
      </c>
      <c r="AJ47" s="1"/>
      <c r="AK47" s="1"/>
    </row>
    <row r="48" spans="5:37">
      <c r="E48" s="111" t="s">
        <v>833</v>
      </c>
      <c r="F48" s="157">
        <v>44792</v>
      </c>
      <c r="G48" s="111">
        <v>246272</v>
      </c>
      <c r="H48" s="111" t="s">
        <v>1934</v>
      </c>
      <c r="I48" s="111" t="s">
        <v>1011</v>
      </c>
      <c r="J48" s="266" t="s">
        <v>394</v>
      </c>
      <c r="K48" s="51"/>
      <c r="L48" s="51"/>
      <c r="M48" s="51"/>
      <c r="N48" s="51"/>
      <c r="O48" s="51"/>
      <c r="P48" s="51"/>
      <c r="Q48" s="51"/>
      <c r="R48" s="51"/>
      <c r="S48" s="118"/>
      <c r="T48" s="118"/>
      <c r="U48" s="118"/>
      <c r="V48" s="118"/>
      <c r="W48" s="118"/>
      <c r="X48" s="118" t="s">
        <v>1466</v>
      </c>
      <c r="Y48" s="118" t="s">
        <v>1947</v>
      </c>
      <c r="Z48" s="118" t="s">
        <v>1948</v>
      </c>
      <c r="AA48" s="88" t="s">
        <v>50</v>
      </c>
      <c r="AB48" s="88"/>
      <c r="AC48" s="88"/>
      <c r="AD48" s="88"/>
      <c r="AE48" s="88"/>
      <c r="AF48" s="88"/>
      <c r="AG48" s="88"/>
      <c r="AH48" s="88"/>
      <c r="AI48" s="88" t="s">
        <v>50</v>
      </c>
      <c r="AJ48" s="1"/>
      <c r="AK48" s="1"/>
    </row>
    <row r="49" spans="5:37" ht="30">
      <c r="E49" s="33" t="s">
        <v>833</v>
      </c>
      <c r="F49" s="79">
        <v>44792</v>
      </c>
      <c r="G49" s="33">
        <v>246402</v>
      </c>
      <c r="H49" s="33" t="s">
        <v>1935</v>
      </c>
      <c r="I49" s="33" t="s">
        <v>1896</v>
      </c>
      <c r="J49" s="264" t="s">
        <v>394</v>
      </c>
      <c r="K49" s="1"/>
      <c r="L49" s="1"/>
      <c r="M49" s="1"/>
      <c r="N49" s="1"/>
      <c r="O49" s="1"/>
      <c r="P49" s="1"/>
      <c r="Q49" s="1"/>
      <c r="R49" s="1"/>
      <c r="S49" s="33"/>
      <c r="T49" s="33"/>
      <c r="U49" s="33"/>
      <c r="V49" s="33"/>
      <c r="W49" s="33"/>
      <c r="X49" s="33" t="s">
        <v>1466</v>
      </c>
      <c r="Y49" s="33"/>
      <c r="Z49" s="33" t="s">
        <v>843</v>
      </c>
      <c r="AA49" s="87" t="s">
        <v>1960</v>
      </c>
      <c r="AB49" s="87" t="s">
        <v>50</v>
      </c>
      <c r="AC49" s="87"/>
      <c r="AD49" s="87"/>
      <c r="AE49" s="87"/>
      <c r="AF49" s="87"/>
      <c r="AG49" s="87"/>
      <c r="AH49" s="87"/>
      <c r="AI49" s="88" t="s">
        <v>50</v>
      </c>
      <c r="AJ49" s="1"/>
      <c r="AK49" s="1"/>
    </row>
    <row r="50" spans="5:37">
      <c r="E50" s="33" t="s">
        <v>833</v>
      </c>
      <c r="F50" s="79">
        <v>44792</v>
      </c>
      <c r="G50" s="33">
        <v>246207</v>
      </c>
      <c r="H50" s="33" t="s">
        <v>506</v>
      </c>
      <c r="I50" s="33" t="s">
        <v>1011</v>
      </c>
      <c r="J50" s="264" t="s">
        <v>394</v>
      </c>
      <c r="K50" s="1"/>
      <c r="L50" s="1"/>
      <c r="M50" s="1"/>
      <c r="N50" s="1"/>
      <c r="O50" s="1"/>
      <c r="P50" s="1"/>
      <c r="Q50" s="1"/>
      <c r="R50" s="1"/>
      <c r="S50" s="33"/>
      <c r="T50" s="33"/>
      <c r="U50" s="33"/>
      <c r="V50" s="33"/>
      <c r="W50" s="33"/>
      <c r="X50" s="33" t="s">
        <v>1466</v>
      </c>
      <c r="Y50" s="33"/>
      <c r="Z50" s="33" t="s">
        <v>50</v>
      </c>
      <c r="AA50" s="88"/>
      <c r="AB50" s="88"/>
      <c r="AC50" s="88"/>
      <c r="AD50" s="88"/>
      <c r="AE50" s="88"/>
      <c r="AF50" s="88"/>
      <c r="AG50" s="88"/>
      <c r="AH50" s="88"/>
      <c r="AI50" s="88" t="s">
        <v>50</v>
      </c>
      <c r="AJ50" s="1"/>
      <c r="AK50" s="1"/>
    </row>
    <row r="51" spans="5:37">
      <c r="E51" s="33" t="s">
        <v>833</v>
      </c>
      <c r="F51" s="79">
        <v>44792</v>
      </c>
      <c r="G51" s="33">
        <v>246401</v>
      </c>
      <c r="H51" s="33" t="s">
        <v>1001</v>
      </c>
      <c r="I51" s="33" t="s">
        <v>1011</v>
      </c>
      <c r="J51" s="88" t="s">
        <v>394</v>
      </c>
      <c r="K51" s="273"/>
      <c r="L51" s="213"/>
      <c r="M51" s="1"/>
      <c r="N51" s="1"/>
      <c r="O51" s="1"/>
      <c r="P51" s="1"/>
      <c r="Q51" s="1"/>
      <c r="R51" s="1"/>
      <c r="S51" s="33"/>
      <c r="T51" s="33"/>
      <c r="U51" s="33"/>
      <c r="V51" s="33"/>
      <c r="W51" s="33"/>
      <c r="X51" s="33" t="s">
        <v>1466</v>
      </c>
      <c r="Y51" s="33"/>
      <c r="Z51" s="33" t="s">
        <v>50</v>
      </c>
      <c r="AA51" s="88"/>
      <c r="AB51" s="88"/>
      <c r="AC51" s="88"/>
      <c r="AD51" s="88"/>
      <c r="AE51" s="88"/>
      <c r="AF51" s="88"/>
      <c r="AG51" s="88"/>
      <c r="AH51" s="88"/>
      <c r="AI51" s="88" t="s">
        <v>50</v>
      </c>
      <c r="AJ51" s="1"/>
      <c r="AK51" s="1"/>
    </row>
    <row r="52" spans="5:37">
      <c r="E52" s="33" t="s">
        <v>833</v>
      </c>
      <c r="F52" s="79">
        <v>44792</v>
      </c>
      <c r="G52" s="33">
        <v>246335</v>
      </c>
      <c r="H52" s="33" t="s">
        <v>1936</v>
      </c>
      <c r="I52" s="33" t="s">
        <v>1937</v>
      </c>
      <c r="J52" s="88" t="s">
        <v>394</v>
      </c>
      <c r="K52" s="273"/>
      <c r="L52" s="213"/>
      <c r="M52" s="1"/>
      <c r="N52" s="1"/>
      <c r="O52" s="1"/>
      <c r="P52" s="1"/>
      <c r="Q52" s="1"/>
      <c r="R52" s="1"/>
      <c r="S52" s="33"/>
      <c r="T52" s="33"/>
      <c r="U52" s="33"/>
      <c r="V52" s="33"/>
      <c r="W52" s="33"/>
      <c r="X52" s="33" t="s">
        <v>1938</v>
      </c>
      <c r="Y52" s="33"/>
      <c r="Z52" s="33" t="s">
        <v>843</v>
      </c>
      <c r="AA52" s="88"/>
      <c r="AB52" s="88"/>
      <c r="AC52" s="88"/>
      <c r="AD52" s="88"/>
      <c r="AE52" s="88"/>
      <c r="AF52" s="88"/>
      <c r="AG52" s="88"/>
      <c r="AH52" s="88"/>
      <c r="AI52" s="88" t="s">
        <v>50</v>
      </c>
      <c r="AJ52" s="1"/>
      <c r="AK52" s="1"/>
    </row>
    <row r="53" spans="5:37">
      <c r="E53" s="33" t="s">
        <v>1917</v>
      </c>
      <c r="F53" s="79">
        <v>44793</v>
      </c>
      <c r="G53" s="33">
        <v>246173</v>
      </c>
      <c r="H53" s="33" t="s">
        <v>1940</v>
      </c>
      <c r="I53" s="33" t="s">
        <v>1941</v>
      </c>
      <c r="J53" s="88" t="s">
        <v>394</v>
      </c>
      <c r="M53" s="1"/>
      <c r="N53" s="1"/>
      <c r="O53" s="1"/>
      <c r="P53" s="1"/>
      <c r="Q53" s="1"/>
      <c r="R53" s="1"/>
      <c r="S53" s="1"/>
      <c r="T53" s="1"/>
      <c r="U53" s="1"/>
      <c r="V53" s="33"/>
      <c r="W53" s="33"/>
      <c r="X53" s="154"/>
      <c r="Y53" s="33" t="s">
        <v>1466</v>
      </c>
      <c r="Z53" s="33" t="s">
        <v>1949</v>
      </c>
      <c r="AA53" s="88" t="s">
        <v>843</v>
      </c>
      <c r="AB53" s="88"/>
      <c r="AC53" s="88" t="s">
        <v>50</v>
      </c>
      <c r="AD53" s="88"/>
      <c r="AE53" s="88"/>
      <c r="AF53" s="88"/>
      <c r="AG53" s="88"/>
      <c r="AH53" s="88"/>
      <c r="AI53" s="88" t="s">
        <v>50</v>
      </c>
      <c r="AJ53" s="1"/>
      <c r="AK53" s="1"/>
    </row>
    <row r="54" spans="5:37">
      <c r="E54" s="33" t="s">
        <v>1917</v>
      </c>
      <c r="F54" s="79">
        <v>44793</v>
      </c>
      <c r="G54" s="33">
        <v>245859</v>
      </c>
      <c r="H54" s="33" t="s">
        <v>1925</v>
      </c>
      <c r="I54" s="33" t="s">
        <v>1941</v>
      </c>
      <c r="J54" s="88" t="s">
        <v>394</v>
      </c>
      <c r="M54" s="1"/>
      <c r="N54" s="1"/>
      <c r="O54" s="1"/>
      <c r="P54" s="1"/>
      <c r="Q54" s="1"/>
      <c r="R54" s="1"/>
      <c r="S54" s="1"/>
      <c r="T54" s="1"/>
      <c r="U54" s="1"/>
      <c r="V54" s="33"/>
      <c r="W54" s="33"/>
      <c r="X54" s="33"/>
      <c r="Y54" s="33" t="s">
        <v>1466</v>
      </c>
      <c r="Z54" s="33" t="s">
        <v>50</v>
      </c>
      <c r="AA54" s="88"/>
      <c r="AB54" s="88"/>
      <c r="AC54" s="88" t="s">
        <v>50</v>
      </c>
      <c r="AD54" s="88"/>
      <c r="AE54" s="88"/>
      <c r="AF54" s="88"/>
      <c r="AG54" s="88"/>
      <c r="AH54" s="88"/>
      <c r="AI54" s="88" t="s">
        <v>50</v>
      </c>
      <c r="AJ54" s="1"/>
      <c r="AK54" s="1"/>
    </row>
    <row r="55" spans="5:37">
      <c r="E55" s="33" t="s">
        <v>1917</v>
      </c>
      <c r="F55" s="79">
        <v>44793</v>
      </c>
      <c r="G55" s="33">
        <v>246433</v>
      </c>
      <c r="H55" s="33" t="s">
        <v>1942</v>
      </c>
      <c r="I55" s="33" t="s">
        <v>1941</v>
      </c>
      <c r="J55" s="88" t="s">
        <v>394</v>
      </c>
      <c r="M55" s="1"/>
      <c r="N55" s="1"/>
      <c r="O55" s="1"/>
      <c r="P55" s="1"/>
      <c r="Q55" s="1"/>
      <c r="R55" s="1"/>
      <c r="S55" s="1"/>
      <c r="T55" s="1"/>
      <c r="U55" s="1"/>
      <c r="V55" s="33"/>
      <c r="W55" s="33"/>
      <c r="X55" s="33"/>
      <c r="Y55" s="33" t="s">
        <v>1466</v>
      </c>
      <c r="Z55" s="33" t="s">
        <v>1636</v>
      </c>
      <c r="AA55" s="88" t="s">
        <v>50</v>
      </c>
      <c r="AB55" s="88"/>
      <c r="AC55" s="88"/>
      <c r="AD55" s="88"/>
      <c r="AE55" s="88"/>
      <c r="AF55" s="88"/>
      <c r="AG55" s="88"/>
      <c r="AH55" s="88"/>
      <c r="AI55" s="88" t="s">
        <v>50</v>
      </c>
      <c r="AJ55" s="1"/>
      <c r="AK55" s="1"/>
    </row>
    <row r="56" spans="5:37">
      <c r="E56" s="33" t="s">
        <v>833</v>
      </c>
      <c r="F56" s="79">
        <v>44793</v>
      </c>
      <c r="G56" s="33">
        <v>246697</v>
      </c>
      <c r="H56" s="33" t="s">
        <v>1943</v>
      </c>
      <c r="I56" s="33" t="s">
        <v>1944</v>
      </c>
      <c r="J56" s="88" t="s">
        <v>394</v>
      </c>
      <c r="M56" s="1"/>
      <c r="N56" s="1"/>
      <c r="O56" s="1"/>
      <c r="P56" s="1"/>
      <c r="Q56" s="1"/>
      <c r="R56" s="1"/>
      <c r="S56" s="1"/>
      <c r="T56" s="1"/>
      <c r="U56" s="1"/>
      <c r="V56" s="33"/>
      <c r="W56" s="33"/>
      <c r="X56" s="33"/>
      <c r="Y56" s="33" t="s">
        <v>1466</v>
      </c>
      <c r="Z56" s="33"/>
      <c r="AA56" s="88" t="s">
        <v>50</v>
      </c>
      <c r="AB56" s="88"/>
      <c r="AC56" s="88"/>
      <c r="AD56" s="88"/>
      <c r="AE56" s="88"/>
      <c r="AF56" s="88"/>
      <c r="AG56" s="88"/>
      <c r="AH56" s="88"/>
      <c r="AI56" s="88" t="s">
        <v>50</v>
      </c>
      <c r="AJ56" s="1"/>
      <c r="AK56" s="1"/>
    </row>
    <row r="57" spans="5:37">
      <c r="E57" s="33" t="s">
        <v>333</v>
      </c>
      <c r="F57" s="79">
        <v>44793</v>
      </c>
      <c r="G57" s="33">
        <v>246546</v>
      </c>
      <c r="H57" s="33" t="s">
        <v>1945</v>
      </c>
      <c r="I57" s="33" t="s">
        <v>778</v>
      </c>
      <c r="J57" s="88" t="s">
        <v>394</v>
      </c>
      <c r="M57" s="1"/>
      <c r="N57" s="1"/>
      <c r="O57" s="1"/>
      <c r="P57" s="1"/>
      <c r="Q57" s="1"/>
      <c r="R57" s="1"/>
      <c r="S57" s="1"/>
      <c r="T57" s="1"/>
      <c r="U57" s="1"/>
      <c r="V57" s="33"/>
      <c r="W57" s="33"/>
      <c r="X57" s="33"/>
      <c r="Y57" s="33" t="s">
        <v>394</v>
      </c>
      <c r="Z57" s="33" t="s">
        <v>1948</v>
      </c>
      <c r="AA57" s="88" t="s">
        <v>50</v>
      </c>
      <c r="AB57" s="88"/>
      <c r="AC57" s="88"/>
      <c r="AD57" s="88"/>
      <c r="AE57" s="88"/>
      <c r="AF57" s="88"/>
      <c r="AG57" s="88"/>
      <c r="AH57" s="88"/>
      <c r="AI57" s="88" t="s">
        <v>50</v>
      </c>
      <c r="AJ57" s="1"/>
      <c r="AK57" s="1"/>
    </row>
    <row r="58" spans="5:37">
      <c r="E58" s="33" t="s">
        <v>833</v>
      </c>
      <c r="F58" s="79">
        <v>44793</v>
      </c>
      <c r="G58" s="33">
        <v>246724</v>
      </c>
      <c r="H58" s="33" t="s">
        <v>710</v>
      </c>
      <c r="I58" s="33" t="s">
        <v>778</v>
      </c>
      <c r="J58" s="88" t="s">
        <v>394</v>
      </c>
      <c r="M58" s="1"/>
      <c r="N58" s="1"/>
      <c r="O58" s="1"/>
      <c r="P58" s="1"/>
      <c r="Q58" s="1"/>
      <c r="R58" s="1"/>
      <c r="S58" s="1"/>
      <c r="T58" s="1"/>
      <c r="U58" s="1"/>
      <c r="V58" s="33"/>
      <c r="W58" s="33"/>
      <c r="X58" s="33"/>
      <c r="Y58" s="33" t="s">
        <v>1946</v>
      </c>
      <c r="Z58" s="33" t="s">
        <v>1948</v>
      </c>
      <c r="AA58" s="88" t="s">
        <v>50</v>
      </c>
      <c r="AB58" s="88"/>
      <c r="AC58" s="88"/>
      <c r="AD58" s="88"/>
      <c r="AE58" s="88"/>
      <c r="AF58" s="88"/>
      <c r="AG58" s="88"/>
      <c r="AH58" s="88"/>
      <c r="AI58" s="88" t="s">
        <v>50</v>
      </c>
      <c r="AJ58" s="1"/>
      <c r="AK58" s="1"/>
    </row>
    <row r="59" spans="5:37">
      <c r="E59" s="33" t="s">
        <v>833</v>
      </c>
      <c r="F59" s="79">
        <v>44795</v>
      </c>
      <c r="G59" s="33">
        <v>246993</v>
      </c>
      <c r="H59" s="33" t="s">
        <v>1950</v>
      </c>
      <c r="I59" s="33" t="s">
        <v>1896</v>
      </c>
      <c r="J59" s="88" t="s">
        <v>394</v>
      </c>
      <c r="M59" s="1"/>
      <c r="N59" s="1"/>
      <c r="O59" s="1"/>
      <c r="P59" s="1"/>
      <c r="Q59" s="1"/>
      <c r="R59" s="1"/>
      <c r="S59" s="1"/>
      <c r="T59" s="1"/>
      <c r="U59" s="1"/>
      <c r="V59" s="33" t="e">
        <f>+AC73V59:AK77</f>
        <v>#NAME?</v>
      </c>
      <c r="W59" s="33"/>
      <c r="X59" s="33"/>
      <c r="Y59" s="33"/>
      <c r="Z59" s="33" t="s">
        <v>1466</v>
      </c>
      <c r="AA59" s="88"/>
      <c r="AB59" s="88" t="s">
        <v>50</v>
      </c>
      <c r="AC59" s="88"/>
      <c r="AD59" s="88"/>
      <c r="AE59" s="88"/>
      <c r="AF59" s="88"/>
      <c r="AG59" s="88"/>
      <c r="AH59" s="88"/>
      <c r="AI59" s="88" t="s">
        <v>50</v>
      </c>
      <c r="AJ59" s="1"/>
      <c r="AK59" s="1"/>
    </row>
    <row r="60" spans="5:37" ht="60">
      <c r="E60" s="33" t="s">
        <v>833</v>
      </c>
      <c r="F60" s="79">
        <v>44795</v>
      </c>
      <c r="G60" s="33">
        <v>246253</v>
      </c>
      <c r="H60" s="33" t="s">
        <v>1951</v>
      </c>
      <c r="I60" s="33" t="s">
        <v>1923</v>
      </c>
      <c r="J60" s="88" t="s">
        <v>1897</v>
      </c>
      <c r="V60" s="31"/>
      <c r="W60" s="31"/>
      <c r="X60" s="31"/>
      <c r="Y60" s="31"/>
      <c r="Z60" s="33" t="s">
        <v>1952</v>
      </c>
      <c r="AA60" s="88" t="s">
        <v>394</v>
      </c>
      <c r="AB60" s="88"/>
      <c r="AC60" s="88"/>
      <c r="AD60" s="87" t="s">
        <v>1971</v>
      </c>
      <c r="AE60" s="87" t="s">
        <v>1980</v>
      </c>
      <c r="AF60" s="87"/>
      <c r="AG60" s="87"/>
      <c r="AH60" s="87"/>
      <c r="AI60" s="88" t="s">
        <v>50</v>
      </c>
      <c r="AJ60" s="1"/>
      <c r="AK60" s="1"/>
    </row>
    <row r="61" spans="5:37" ht="30">
      <c r="E61" s="118" t="s">
        <v>1956</v>
      </c>
      <c r="F61" s="117">
        <v>44796</v>
      </c>
      <c r="G61" s="118">
        <v>247690</v>
      </c>
      <c r="H61" s="118" t="s">
        <v>1954</v>
      </c>
      <c r="I61" s="118" t="s">
        <v>1955</v>
      </c>
      <c r="J61" s="111" t="s">
        <v>394</v>
      </c>
      <c r="V61" s="1"/>
      <c r="W61" s="1"/>
      <c r="X61" s="33"/>
      <c r="Y61" s="33"/>
      <c r="Z61" s="33"/>
      <c r="AA61" s="87" t="s">
        <v>1960</v>
      </c>
      <c r="AB61" s="87"/>
      <c r="AC61" s="87"/>
      <c r="AD61" s="87"/>
      <c r="AE61" s="87"/>
      <c r="AF61" s="87"/>
      <c r="AG61" s="87"/>
      <c r="AH61" s="87"/>
      <c r="AI61" s="88" t="s">
        <v>50</v>
      </c>
      <c r="AJ61" s="1"/>
      <c r="AK61" s="1"/>
    </row>
    <row r="62" spans="5:37">
      <c r="E62" s="33" t="s">
        <v>1956</v>
      </c>
      <c r="F62" s="79">
        <v>44796</v>
      </c>
      <c r="G62" s="33">
        <v>247138</v>
      </c>
      <c r="H62" s="33" t="s">
        <v>1957</v>
      </c>
      <c r="I62" s="33" t="s">
        <v>1958</v>
      </c>
      <c r="J62" s="33" t="s">
        <v>394</v>
      </c>
      <c r="V62" s="1"/>
      <c r="W62" s="1"/>
      <c r="X62" s="33"/>
      <c r="Y62" s="33"/>
      <c r="Z62" s="33"/>
      <c r="AA62" s="88" t="s">
        <v>1466</v>
      </c>
      <c r="AB62" s="88" t="s">
        <v>50</v>
      </c>
      <c r="AC62" s="88"/>
      <c r="AD62" s="88"/>
      <c r="AE62" s="88"/>
      <c r="AF62" s="88"/>
      <c r="AG62" s="88"/>
      <c r="AH62" s="88"/>
      <c r="AI62" s="88" t="s">
        <v>50</v>
      </c>
      <c r="AJ62" s="1"/>
      <c r="AK62" s="1"/>
    </row>
    <row r="63" spans="5:37" ht="30">
      <c r="E63" s="33" t="s">
        <v>1956</v>
      </c>
      <c r="F63" s="79">
        <v>44796</v>
      </c>
      <c r="G63" s="33">
        <v>247696</v>
      </c>
      <c r="H63" s="33" t="s">
        <v>1959</v>
      </c>
      <c r="I63" s="264" t="s">
        <v>1955</v>
      </c>
      <c r="J63" s="33" t="s">
        <v>394</v>
      </c>
      <c r="V63" s="1"/>
      <c r="W63" s="1"/>
      <c r="X63" s="33"/>
      <c r="Y63" s="33"/>
      <c r="Z63" s="33"/>
      <c r="AA63" s="87" t="s">
        <v>1961</v>
      </c>
      <c r="AB63" s="87" t="s">
        <v>50</v>
      </c>
      <c r="AC63" s="87"/>
      <c r="AD63" s="87"/>
      <c r="AE63" s="87"/>
      <c r="AF63" s="87"/>
      <c r="AG63" s="87"/>
      <c r="AH63" s="87"/>
      <c r="AI63" s="88" t="s">
        <v>50</v>
      </c>
      <c r="AJ63" s="1"/>
      <c r="AK63" s="1"/>
    </row>
    <row r="64" spans="5:37" ht="30">
      <c r="E64" s="33" t="s">
        <v>1956</v>
      </c>
      <c r="F64" s="79">
        <v>44796</v>
      </c>
      <c r="G64" s="33">
        <v>247842</v>
      </c>
      <c r="H64" s="33" t="s">
        <v>1927</v>
      </c>
      <c r="I64" s="264" t="s">
        <v>1955</v>
      </c>
      <c r="J64" s="33" t="s">
        <v>394</v>
      </c>
      <c r="V64" s="1"/>
      <c r="W64" s="1"/>
      <c r="X64" s="33"/>
      <c r="Y64" s="33"/>
      <c r="Z64" s="33"/>
      <c r="AA64" s="87" t="s">
        <v>1961</v>
      </c>
      <c r="AB64" s="87" t="s">
        <v>50</v>
      </c>
      <c r="AC64" s="87"/>
      <c r="AD64" s="87"/>
      <c r="AE64" s="87"/>
      <c r="AF64" s="87"/>
      <c r="AG64" s="87"/>
      <c r="AH64" s="87"/>
      <c r="AI64" s="88" t="s">
        <v>50</v>
      </c>
      <c r="AJ64" s="1"/>
      <c r="AK64" s="1"/>
    </row>
    <row r="65" spans="5:37" ht="30">
      <c r="E65" s="118" t="s">
        <v>833</v>
      </c>
      <c r="F65" s="117">
        <v>44797</v>
      </c>
      <c r="G65" s="118">
        <v>248170</v>
      </c>
      <c r="H65" s="118" t="s">
        <v>1964</v>
      </c>
      <c r="I65" s="118" t="s">
        <v>1963</v>
      </c>
      <c r="J65" s="111" t="s">
        <v>394</v>
      </c>
      <c r="V65" s="1"/>
      <c r="W65" s="1"/>
      <c r="X65" s="1"/>
      <c r="Y65" s="1"/>
      <c r="Z65" s="33"/>
      <c r="AA65" s="33"/>
      <c r="AB65" s="33"/>
      <c r="AC65" s="87" t="s">
        <v>1960</v>
      </c>
      <c r="AD65" s="87" t="s">
        <v>50</v>
      </c>
      <c r="AE65" s="87"/>
      <c r="AF65" s="87"/>
      <c r="AG65" s="87"/>
      <c r="AH65" s="87"/>
      <c r="AI65" s="88" t="s">
        <v>50</v>
      </c>
      <c r="AJ65" s="1"/>
      <c r="AK65" s="1"/>
    </row>
    <row r="66" spans="5:37">
      <c r="E66" s="33" t="s">
        <v>833</v>
      </c>
      <c r="F66" s="79">
        <v>44798</v>
      </c>
      <c r="G66" s="33">
        <v>248457</v>
      </c>
      <c r="H66" s="33" t="s">
        <v>1965</v>
      </c>
      <c r="I66" s="33" t="s">
        <v>778</v>
      </c>
      <c r="J66" s="33" t="s">
        <v>394</v>
      </c>
      <c r="V66" s="1"/>
      <c r="W66" s="1"/>
      <c r="X66" s="1"/>
      <c r="Y66" s="1"/>
      <c r="Z66" s="33"/>
      <c r="AA66" s="33"/>
      <c r="AB66" s="33"/>
      <c r="AC66" s="88" t="s">
        <v>1466</v>
      </c>
      <c r="AD66" s="87" t="s">
        <v>1974</v>
      </c>
      <c r="AE66" s="87" t="s">
        <v>50</v>
      </c>
      <c r="AF66" s="87"/>
      <c r="AG66" s="87"/>
      <c r="AH66" s="87"/>
      <c r="AI66" s="88" t="s">
        <v>50</v>
      </c>
      <c r="AJ66" s="1"/>
      <c r="AK66" s="1"/>
    </row>
    <row r="67" spans="5:37" ht="30">
      <c r="E67" s="33" t="s">
        <v>342</v>
      </c>
      <c r="F67" s="79">
        <v>44798</v>
      </c>
      <c r="G67" s="33">
        <v>248474</v>
      </c>
      <c r="H67" s="33" t="s">
        <v>1966</v>
      </c>
      <c r="I67" s="33" t="s">
        <v>1916</v>
      </c>
      <c r="J67" s="33" t="s">
        <v>394</v>
      </c>
      <c r="V67" s="1"/>
      <c r="W67" s="1"/>
      <c r="X67" s="1"/>
      <c r="Y67" s="1"/>
      <c r="Z67" s="33"/>
      <c r="AA67" s="33"/>
      <c r="AB67" s="33"/>
      <c r="AC67" s="87" t="s">
        <v>1960</v>
      </c>
      <c r="AD67" s="87"/>
      <c r="AE67" s="87"/>
      <c r="AF67" s="87"/>
      <c r="AG67" s="87"/>
      <c r="AH67" s="87"/>
      <c r="AI67" s="88" t="s">
        <v>50</v>
      </c>
      <c r="AJ67" s="1"/>
      <c r="AK67" s="1"/>
    </row>
    <row r="68" spans="5:37">
      <c r="E68" s="33" t="s">
        <v>338</v>
      </c>
      <c r="F68" s="79">
        <v>44798</v>
      </c>
      <c r="G68" s="33">
        <v>248354</v>
      </c>
      <c r="H68" s="33" t="s">
        <v>1718</v>
      </c>
      <c r="I68" s="33" t="s">
        <v>440</v>
      </c>
      <c r="J68" s="33" t="s">
        <v>394</v>
      </c>
      <c r="V68" s="1"/>
      <c r="W68" s="1"/>
      <c r="X68" s="1"/>
      <c r="Y68" s="1"/>
      <c r="Z68" s="31"/>
      <c r="AA68" s="31"/>
      <c r="AB68" s="31"/>
      <c r="AC68" s="31" t="s">
        <v>1383</v>
      </c>
      <c r="AD68" s="33"/>
      <c r="AE68" s="33"/>
      <c r="AF68" s="33"/>
      <c r="AG68" s="33"/>
      <c r="AH68" s="33"/>
      <c r="AI68" s="33" t="s">
        <v>50</v>
      </c>
      <c r="AJ68" s="1"/>
      <c r="AK68" s="1"/>
    </row>
    <row r="69" spans="5:37" ht="30">
      <c r="E69" s="33" t="s">
        <v>833</v>
      </c>
      <c r="F69" s="79">
        <v>44798</v>
      </c>
      <c r="G69" s="33">
        <v>248833</v>
      </c>
      <c r="H69" s="33" t="s">
        <v>1967</v>
      </c>
      <c r="I69" s="33" t="s">
        <v>778</v>
      </c>
      <c r="J69" s="33" t="s">
        <v>394</v>
      </c>
      <c r="V69" s="1"/>
      <c r="W69" s="1"/>
      <c r="X69" s="1"/>
      <c r="Y69" s="1"/>
      <c r="Z69" s="33"/>
      <c r="AA69" s="33"/>
      <c r="AB69" s="33"/>
      <c r="AC69" s="33" t="s">
        <v>1969</v>
      </c>
      <c r="AD69" s="87" t="s">
        <v>1970</v>
      </c>
      <c r="AE69" s="87" t="s">
        <v>50</v>
      </c>
      <c r="AF69" s="87"/>
      <c r="AG69" s="87"/>
      <c r="AH69" s="87"/>
      <c r="AI69" s="33" t="s">
        <v>50</v>
      </c>
      <c r="AJ69" s="1"/>
      <c r="AK69" s="1"/>
    </row>
    <row r="70" spans="5:37">
      <c r="E70" s="33" t="s">
        <v>833</v>
      </c>
      <c r="F70" s="79">
        <v>44798</v>
      </c>
      <c r="G70" s="33">
        <v>248693</v>
      </c>
      <c r="H70" s="33" t="s">
        <v>1808</v>
      </c>
      <c r="I70" s="33" t="s">
        <v>1963</v>
      </c>
      <c r="J70" s="33" t="s">
        <v>394</v>
      </c>
      <c r="K70" s="154"/>
      <c r="L70" s="154"/>
      <c r="M70" s="154"/>
      <c r="N70" s="154"/>
      <c r="O70" s="154"/>
      <c r="P70" s="154"/>
      <c r="Q70" s="154"/>
      <c r="R70" s="154"/>
      <c r="S70" s="154"/>
      <c r="T70" s="154"/>
      <c r="U70" s="154"/>
      <c r="V70" s="33"/>
      <c r="W70" s="33"/>
      <c r="X70" s="33"/>
      <c r="Y70" s="33"/>
      <c r="Z70" s="33"/>
      <c r="AA70" s="33"/>
      <c r="AB70" s="33"/>
      <c r="AC70" s="88" t="s">
        <v>1466</v>
      </c>
      <c r="AD70" s="88" t="s">
        <v>394</v>
      </c>
      <c r="AE70" s="88" t="s">
        <v>50</v>
      </c>
      <c r="AF70" s="88"/>
      <c r="AG70" s="88"/>
      <c r="AH70" s="88"/>
      <c r="AI70" s="33" t="s">
        <v>50</v>
      </c>
      <c r="AJ70" s="1"/>
      <c r="AK70" s="1"/>
    </row>
    <row r="71" spans="5:37">
      <c r="E71" s="33" t="s">
        <v>833</v>
      </c>
      <c r="F71" s="79">
        <v>44798</v>
      </c>
      <c r="G71" s="33">
        <v>248528</v>
      </c>
      <c r="H71" s="33" t="s">
        <v>1968</v>
      </c>
      <c r="I71" s="33" t="s">
        <v>778</v>
      </c>
      <c r="J71" s="33" t="s">
        <v>394</v>
      </c>
      <c r="V71" s="1"/>
      <c r="W71" s="1"/>
      <c r="X71" s="1"/>
      <c r="Y71" s="1"/>
      <c r="Z71" s="33"/>
      <c r="AA71" s="33"/>
      <c r="AB71" s="33"/>
      <c r="AC71" s="88" t="s">
        <v>1466</v>
      </c>
      <c r="AD71" s="87" t="s">
        <v>1974</v>
      </c>
      <c r="AE71" s="87" t="s">
        <v>50</v>
      </c>
      <c r="AF71" s="87"/>
      <c r="AG71" s="87"/>
      <c r="AH71" s="87"/>
      <c r="AI71" s="33" t="s">
        <v>50</v>
      </c>
      <c r="AJ71" s="1"/>
      <c r="AK71" s="1"/>
    </row>
    <row r="72" spans="5:37">
      <c r="E72" s="33" t="s">
        <v>833</v>
      </c>
      <c r="F72" s="79">
        <v>44799</v>
      </c>
      <c r="G72" s="33">
        <v>248751</v>
      </c>
      <c r="H72" s="33" t="s">
        <v>1972</v>
      </c>
      <c r="I72" s="33" t="s">
        <v>1973</v>
      </c>
      <c r="J72" s="33" t="s">
        <v>394</v>
      </c>
      <c r="V72" s="1"/>
      <c r="W72" s="1"/>
      <c r="X72" s="1"/>
      <c r="Y72" s="1"/>
      <c r="Z72" s="33"/>
      <c r="AA72" s="33"/>
      <c r="AB72" s="33"/>
      <c r="AC72" s="33"/>
      <c r="AD72" s="33" t="s">
        <v>1466</v>
      </c>
      <c r="AE72" s="33" t="s">
        <v>1979</v>
      </c>
      <c r="AF72" s="33"/>
      <c r="AG72" s="33" t="s">
        <v>50</v>
      </c>
      <c r="AH72" s="33"/>
      <c r="AI72" s="33" t="s">
        <v>50</v>
      </c>
      <c r="AJ72" s="1"/>
      <c r="AK72" s="1"/>
    </row>
    <row r="73" spans="5:37" ht="45">
      <c r="E73" s="33" t="s">
        <v>833</v>
      </c>
      <c r="F73" s="79">
        <v>44799</v>
      </c>
      <c r="G73" s="33">
        <v>249150</v>
      </c>
      <c r="H73" s="33" t="s">
        <v>1975</v>
      </c>
      <c r="I73" s="33" t="s">
        <v>778</v>
      </c>
      <c r="J73" s="33" t="s">
        <v>394</v>
      </c>
      <c r="V73" s="1"/>
      <c r="W73" s="1"/>
      <c r="X73" s="1"/>
      <c r="Y73" s="1"/>
      <c r="Z73" s="33"/>
      <c r="AA73" s="33"/>
      <c r="AB73" s="33"/>
      <c r="AC73" s="33"/>
      <c r="AD73" s="33" t="s">
        <v>1466</v>
      </c>
      <c r="AE73" s="87" t="s">
        <v>1983</v>
      </c>
      <c r="AF73" s="87" t="s">
        <v>1649</v>
      </c>
      <c r="AG73" s="87" t="s">
        <v>50</v>
      </c>
      <c r="AH73" s="87"/>
      <c r="AI73" s="33" t="s">
        <v>50</v>
      </c>
      <c r="AJ73" s="1"/>
      <c r="AK73" s="1"/>
    </row>
    <row r="74" spans="5:37" ht="45">
      <c r="E74" s="33" t="s">
        <v>833</v>
      </c>
      <c r="F74" s="79">
        <v>44799</v>
      </c>
      <c r="G74" s="33">
        <v>248149</v>
      </c>
      <c r="H74" s="33" t="s">
        <v>1976</v>
      </c>
      <c r="I74" s="33" t="s">
        <v>1958</v>
      </c>
      <c r="J74" s="33" t="s">
        <v>394</v>
      </c>
      <c r="V74" s="1"/>
      <c r="W74" s="1"/>
      <c r="X74" s="1"/>
      <c r="Y74" s="1"/>
      <c r="Z74" s="33"/>
      <c r="AA74" s="33"/>
      <c r="AB74" s="33"/>
      <c r="AC74" s="33"/>
      <c r="AD74" s="87" t="s">
        <v>1977</v>
      </c>
      <c r="AE74" s="87" t="s">
        <v>394</v>
      </c>
      <c r="AF74" s="87"/>
      <c r="AG74" s="87" t="s">
        <v>2003</v>
      </c>
      <c r="AH74" s="87"/>
      <c r="AI74" s="33" t="s">
        <v>50</v>
      </c>
      <c r="AJ74" s="1"/>
      <c r="AK74" s="1"/>
    </row>
    <row r="75" spans="5:37" ht="30">
      <c r="E75" s="33" t="s">
        <v>833</v>
      </c>
      <c r="F75" s="79">
        <v>44802</v>
      </c>
      <c r="G75" s="33">
        <v>249130</v>
      </c>
      <c r="H75" s="33" t="s">
        <v>734</v>
      </c>
      <c r="I75" s="33" t="s">
        <v>1978</v>
      </c>
      <c r="J75" s="88" t="s">
        <v>394</v>
      </c>
      <c r="V75" s="1"/>
      <c r="W75" s="1"/>
      <c r="X75" s="1"/>
      <c r="Y75" s="1"/>
      <c r="Z75" s="33"/>
      <c r="AA75" s="33"/>
      <c r="AB75" s="279"/>
      <c r="AC75" s="279"/>
      <c r="AD75" s="33"/>
      <c r="AE75" s="87" t="s">
        <v>1982</v>
      </c>
      <c r="AF75" s="87" t="s">
        <v>394</v>
      </c>
      <c r="AG75" s="87"/>
      <c r="AH75" s="87" t="s">
        <v>394</v>
      </c>
      <c r="AI75" s="33" t="s">
        <v>50</v>
      </c>
      <c r="AJ75" s="1"/>
      <c r="AK75" s="1"/>
    </row>
    <row r="76" spans="5:37" ht="30">
      <c r="E76" s="33" t="s">
        <v>1956</v>
      </c>
      <c r="F76" s="79">
        <v>44802</v>
      </c>
      <c r="G76" s="33">
        <v>248962</v>
      </c>
      <c r="H76" s="33" t="s">
        <v>1925</v>
      </c>
      <c r="I76" s="33" t="s">
        <v>1955</v>
      </c>
      <c r="J76" s="88" t="s">
        <v>394</v>
      </c>
      <c r="V76" s="1"/>
      <c r="W76" s="1"/>
      <c r="X76" s="1"/>
      <c r="Y76" s="1"/>
      <c r="Z76" s="33"/>
      <c r="AA76" s="33"/>
      <c r="AB76" s="33"/>
      <c r="AC76" s="33"/>
      <c r="AD76" s="33"/>
      <c r="AE76" s="87" t="s">
        <v>1984</v>
      </c>
      <c r="AF76" s="87"/>
      <c r="AG76" s="87" t="s">
        <v>50</v>
      </c>
      <c r="AH76" s="87"/>
      <c r="AI76" s="33" t="s">
        <v>50</v>
      </c>
      <c r="AJ76" s="1"/>
      <c r="AK76" s="1"/>
    </row>
    <row r="77" spans="5:37">
      <c r="E77" s="33" t="s">
        <v>1956</v>
      </c>
      <c r="F77" s="79">
        <v>44802</v>
      </c>
      <c r="G77" s="33">
        <v>248978</v>
      </c>
      <c r="H77" s="33" t="s">
        <v>1925</v>
      </c>
      <c r="I77" s="33" t="s">
        <v>1955</v>
      </c>
      <c r="J77" s="88" t="s">
        <v>394</v>
      </c>
      <c r="V77" s="1"/>
      <c r="W77" s="1"/>
      <c r="X77" s="1"/>
      <c r="Y77" s="1"/>
      <c r="Z77" s="1"/>
      <c r="AA77" s="1"/>
      <c r="AB77" s="1"/>
      <c r="AC77" s="33"/>
      <c r="AD77" s="33"/>
      <c r="AE77" s="33" t="s">
        <v>1466</v>
      </c>
      <c r="AF77" s="33" t="s">
        <v>50</v>
      </c>
      <c r="AG77" s="33"/>
      <c r="AH77" s="33"/>
      <c r="AI77" s="33" t="s">
        <v>50</v>
      </c>
      <c r="AJ77" s="1"/>
      <c r="AK77" s="1"/>
    </row>
    <row r="78" spans="5:37">
      <c r="E78" s="33" t="s">
        <v>1956</v>
      </c>
      <c r="F78" s="79">
        <v>44802</v>
      </c>
      <c r="G78" s="33">
        <v>249413</v>
      </c>
      <c r="H78" s="33" t="s">
        <v>1957</v>
      </c>
      <c r="I78" s="33" t="s">
        <v>1955</v>
      </c>
      <c r="J78" s="88" t="s">
        <v>394</v>
      </c>
      <c r="V78" s="1"/>
      <c r="W78" s="1"/>
      <c r="X78" s="1"/>
      <c r="Y78" s="1"/>
      <c r="Z78" s="1"/>
      <c r="AA78" s="1"/>
      <c r="AB78" s="1"/>
      <c r="AC78" s="31"/>
      <c r="AD78" s="33"/>
      <c r="AE78" s="33" t="s">
        <v>1981</v>
      </c>
      <c r="AF78" s="33"/>
      <c r="AG78" s="33" t="s">
        <v>50</v>
      </c>
      <c r="AH78" s="33"/>
      <c r="AI78" s="33" t="s">
        <v>50</v>
      </c>
      <c r="AJ78" s="1"/>
      <c r="AK78" s="1"/>
    </row>
    <row r="79" spans="5:37">
      <c r="E79" s="33" t="s">
        <v>833</v>
      </c>
      <c r="F79" s="79">
        <v>44802</v>
      </c>
      <c r="G79" s="33">
        <v>249805</v>
      </c>
      <c r="H79" s="33" t="s">
        <v>658</v>
      </c>
      <c r="I79" s="33" t="s">
        <v>778</v>
      </c>
      <c r="J79" s="88" t="s">
        <v>394</v>
      </c>
      <c r="V79" s="1"/>
      <c r="W79" s="1"/>
      <c r="X79" s="1"/>
      <c r="Y79" s="1"/>
      <c r="Z79" s="1"/>
      <c r="AA79" s="1"/>
      <c r="AB79" s="1"/>
      <c r="AC79" s="33"/>
      <c r="AD79" s="33"/>
      <c r="AE79" s="33" t="s">
        <v>1466</v>
      </c>
      <c r="AF79" s="33" t="s">
        <v>394</v>
      </c>
      <c r="AG79" s="33" t="s">
        <v>2003</v>
      </c>
      <c r="AH79" s="33"/>
      <c r="AI79" s="33" t="s">
        <v>49</v>
      </c>
      <c r="AJ79" s="1"/>
      <c r="AK79" s="1"/>
    </row>
    <row r="80" spans="5:37">
      <c r="E80" s="111" t="s">
        <v>833</v>
      </c>
      <c r="F80" s="157">
        <v>44802</v>
      </c>
      <c r="G80" s="111">
        <v>249543</v>
      </c>
      <c r="H80" s="111" t="s">
        <v>1537</v>
      </c>
      <c r="I80" s="111" t="s">
        <v>778</v>
      </c>
      <c r="J80" s="88" t="s">
        <v>394</v>
      </c>
      <c r="V80" s="1"/>
      <c r="W80" s="1"/>
      <c r="X80" s="1"/>
      <c r="Y80" s="1"/>
      <c r="Z80" s="1"/>
      <c r="AA80" s="1"/>
      <c r="AB80" s="1"/>
      <c r="AC80" s="33"/>
      <c r="AD80" s="33"/>
      <c r="AE80" s="33" t="s">
        <v>1466</v>
      </c>
      <c r="AF80" s="33"/>
      <c r="AG80" s="33" t="s">
        <v>50</v>
      </c>
      <c r="AH80" s="33"/>
      <c r="AI80" s="33" t="s">
        <v>50</v>
      </c>
      <c r="AJ80" s="1"/>
      <c r="AK80" s="1"/>
    </row>
    <row r="81" spans="5:37">
      <c r="E81" s="33" t="s">
        <v>833</v>
      </c>
      <c r="F81" s="79">
        <v>44802</v>
      </c>
      <c r="G81" s="33">
        <v>249800</v>
      </c>
      <c r="H81" s="33" t="s">
        <v>192</v>
      </c>
      <c r="I81" s="33" t="s">
        <v>778</v>
      </c>
      <c r="J81" s="116" t="s">
        <v>394</v>
      </c>
      <c r="V81" s="1"/>
      <c r="W81" s="1"/>
      <c r="X81" s="1"/>
      <c r="Y81" s="1"/>
      <c r="Z81" s="1"/>
      <c r="AA81" s="1"/>
      <c r="AB81" s="1"/>
      <c r="AC81" s="33"/>
      <c r="AD81" s="33"/>
      <c r="AE81" s="33" t="s">
        <v>1466</v>
      </c>
      <c r="AF81" s="33"/>
      <c r="AG81" s="33" t="s">
        <v>2003</v>
      </c>
      <c r="AH81" s="33"/>
      <c r="AI81" s="33" t="s">
        <v>50</v>
      </c>
      <c r="AJ81" s="1"/>
      <c r="AK81" s="1"/>
    </row>
    <row r="82" spans="5:37">
      <c r="E82" s="118" t="s">
        <v>833</v>
      </c>
      <c r="F82" s="117">
        <v>44803</v>
      </c>
      <c r="G82" s="118">
        <v>249440</v>
      </c>
      <c r="H82" s="118" t="s">
        <v>1995</v>
      </c>
      <c r="I82" s="118" t="s">
        <v>778</v>
      </c>
      <c r="J82" s="116" t="s">
        <v>394</v>
      </c>
      <c r="V82" s="1"/>
      <c r="W82" s="1"/>
      <c r="X82" s="1"/>
      <c r="Y82" s="1"/>
      <c r="Z82" s="1"/>
      <c r="AA82" s="1"/>
      <c r="AB82" s="1"/>
      <c r="AC82" s="33"/>
      <c r="AD82" s="33"/>
      <c r="AE82" s="33"/>
      <c r="AF82" s="33" t="s">
        <v>1996</v>
      </c>
      <c r="AG82" s="33" t="s">
        <v>2003</v>
      </c>
      <c r="AH82" s="33"/>
      <c r="AI82" s="33" t="s">
        <v>49</v>
      </c>
      <c r="AJ82" s="1"/>
      <c r="AK82" s="1"/>
    </row>
    <row r="83" spans="5:37">
      <c r="E83" s="33" t="s">
        <v>833</v>
      </c>
      <c r="F83" s="79">
        <v>44803</v>
      </c>
      <c r="G83" s="33">
        <v>250282</v>
      </c>
      <c r="H83" s="33" t="s">
        <v>1997</v>
      </c>
      <c r="I83" s="33" t="s">
        <v>778</v>
      </c>
      <c r="J83" s="88" t="s">
        <v>394</v>
      </c>
      <c r="V83" s="1"/>
      <c r="W83" s="1"/>
      <c r="X83" s="1"/>
      <c r="Y83" s="1"/>
      <c r="Z83" s="1"/>
      <c r="AA83" s="1"/>
      <c r="AB83" s="1"/>
      <c r="AC83" s="33"/>
      <c r="AD83" s="33"/>
      <c r="AE83" s="33"/>
      <c r="AF83" s="33" t="s">
        <v>1466</v>
      </c>
      <c r="AG83" s="33" t="s">
        <v>50</v>
      </c>
      <c r="AH83" s="33"/>
      <c r="AI83" s="33" t="s">
        <v>50</v>
      </c>
      <c r="AJ83" s="1"/>
      <c r="AK83" s="1"/>
    </row>
    <row r="84" spans="5:37">
      <c r="E84" s="33" t="s">
        <v>833</v>
      </c>
      <c r="F84" s="79">
        <v>44803</v>
      </c>
      <c r="G84" s="33">
        <v>250576</v>
      </c>
      <c r="H84" s="33" t="s">
        <v>1998</v>
      </c>
      <c r="I84" s="33" t="s">
        <v>778</v>
      </c>
      <c r="J84" s="88" t="s">
        <v>394</v>
      </c>
      <c r="V84" s="1"/>
      <c r="W84" s="1"/>
      <c r="X84" s="1"/>
      <c r="Y84" s="1"/>
      <c r="Z84" s="1"/>
      <c r="AA84" s="1"/>
      <c r="AB84" s="1"/>
      <c r="AC84" s="33"/>
      <c r="AD84" s="33"/>
      <c r="AE84" s="33"/>
      <c r="AF84" s="33" t="s">
        <v>1466</v>
      </c>
      <c r="AG84" s="33" t="s">
        <v>50</v>
      </c>
      <c r="AH84" s="33"/>
      <c r="AI84" s="33" t="s">
        <v>50</v>
      </c>
      <c r="AJ84" s="1"/>
      <c r="AK84" s="1"/>
    </row>
    <row r="85" spans="5:37">
      <c r="E85" s="1"/>
      <c r="F85" s="2"/>
      <c r="G85" s="1"/>
      <c r="H85" s="1"/>
      <c r="I85" s="1"/>
      <c r="J85" s="3"/>
      <c r="V85" s="1"/>
      <c r="W85" s="1"/>
      <c r="X85" s="1"/>
      <c r="Y85" s="1"/>
      <c r="Z85" s="1"/>
      <c r="AA85" s="1"/>
      <c r="AB85" s="1"/>
      <c r="AC85" s="1"/>
      <c r="AD85" s="1"/>
      <c r="AE85" s="1"/>
      <c r="AF85" s="1"/>
      <c r="AG85" s="1"/>
      <c r="AH85" s="1"/>
      <c r="AI85" s="1"/>
      <c r="AJ85" s="1"/>
      <c r="AK85" s="1"/>
    </row>
    <row r="86" spans="5:37">
      <c r="E86" s="1"/>
      <c r="F86" s="2"/>
      <c r="G86" s="1"/>
      <c r="H86" s="1"/>
      <c r="I86" s="1"/>
      <c r="J86" s="3"/>
      <c r="V86" s="1"/>
      <c r="W86" s="1"/>
      <c r="X86" s="1"/>
      <c r="Y86" s="1"/>
      <c r="Z86" s="1"/>
      <c r="AA86" s="1"/>
      <c r="AB86" s="1"/>
      <c r="AC86" s="1"/>
      <c r="AD86" s="1"/>
      <c r="AE86" s="1"/>
      <c r="AF86" s="1"/>
      <c r="AG86" s="1"/>
      <c r="AH86" s="1"/>
      <c r="AI86" s="1"/>
      <c r="AJ86" s="1"/>
      <c r="AK86" s="1"/>
    </row>
    <row r="87" spans="5:37">
      <c r="E87" s="1"/>
      <c r="F87" s="2"/>
      <c r="G87" s="1"/>
      <c r="H87" s="1"/>
      <c r="I87" s="1"/>
      <c r="J87" s="3"/>
      <c r="V87" s="1"/>
      <c r="W87" s="1"/>
      <c r="X87" s="1"/>
      <c r="Y87" s="1"/>
      <c r="Z87" s="1"/>
      <c r="AA87" s="1"/>
      <c r="AB87" s="1"/>
      <c r="AC87" s="1"/>
      <c r="AD87" s="1"/>
      <c r="AE87" s="1"/>
      <c r="AF87" s="1"/>
      <c r="AG87" s="1"/>
      <c r="AH87" s="1"/>
      <c r="AI87" s="1"/>
      <c r="AJ87" s="1"/>
      <c r="AK87" s="1"/>
    </row>
    <row r="88" spans="5:37">
      <c r="E88" s="1"/>
      <c r="F88" s="2"/>
      <c r="G88" s="1"/>
      <c r="H88" s="1"/>
      <c r="I88" s="1"/>
      <c r="J88" s="3"/>
      <c r="V88" s="1"/>
      <c r="W88" s="1"/>
      <c r="X88" s="1"/>
      <c r="Y88" s="1"/>
      <c r="Z88" s="1"/>
      <c r="AA88" s="1"/>
      <c r="AB88" s="1"/>
      <c r="AC88" s="1"/>
      <c r="AD88" s="1"/>
      <c r="AE88" s="1"/>
      <c r="AF88" s="1"/>
      <c r="AG88" s="1"/>
      <c r="AH88" s="1"/>
      <c r="AI88" s="1"/>
      <c r="AJ88" s="1"/>
      <c r="AK88" s="1"/>
    </row>
    <row r="89" spans="5:37">
      <c r="E89" s="1"/>
      <c r="F89" s="2"/>
      <c r="G89" s="1"/>
      <c r="H89" s="1"/>
      <c r="I89" s="1"/>
      <c r="J89" s="3"/>
      <c r="V89" s="1"/>
      <c r="W89" s="1"/>
      <c r="X89" s="1"/>
      <c r="Y89" s="1"/>
      <c r="Z89" s="1"/>
      <c r="AA89" s="1"/>
      <c r="AB89" s="1"/>
      <c r="AC89" s="1"/>
      <c r="AD89" s="1"/>
      <c r="AE89" s="1"/>
      <c r="AF89" s="1"/>
      <c r="AG89" s="1"/>
      <c r="AH89" s="1"/>
      <c r="AI89" s="1"/>
      <c r="AJ89" s="1"/>
      <c r="AK89" s="1"/>
    </row>
    <row r="90" spans="5:37">
      <c r="E90" s="1"/>
      <c r="F90" s="2"/>
      <c r="G90" s="1"/>
      <c r="H90" s="1"/>
      <c r="I90" s="1"/>
      <c r="J90" s="3"/>
      <c r="V90" s="1"/>
      <c r="W90" s="1"/>
      <c r="X90" s="1"/>
      <c r="Y90" s="1"/>
      <c r="Z90" s="1"/>
      <c r="AA90" s="1"/>
      <c r="AB90" s="1"/>
      <c r="AC90" s="1"/>
      <c r="AD90" s="1"/>
      <c r="AE90" s="1"/>
      <c r="AF90" s="1"/>
      <c r="AG90" s="1"/>
      <c r="AH90" s="1"/>
      <c r="AI90" s="1"/>
      <c r="AJ90" s="1"/>
      <c r="AK90" s="1"/>
    </row>
    <row r="91" spans="5:37" ht="55.9" customHeight="1">
      <c r="E91" s="1"/>
      <c r="F91" s="2"/>
      <c r="G91" s="1"/>
      <c r="H91" s="1"/>
      <c r="I91" s="1"/>
      <c r="J91" s="3"/>
      <c r="V91" s="1"/>
      <c r="W91" s="1"/>
      <c r="X91" s="1"/>
      <c r="Y91" s="1"/>
      <c r="Z91" s="1"/>
      <c r="AA91" s="1"/>
      <c r="AB91" s="1"/>
      <c r="AC91" s="1"/>
      <c r="AD91" s="1"/>
      <c r="AE91" s="1"/>
      <c r="AF91" s="1"/>
      <c r="AG91" s="1"/>
      <c r="AH91" s="1"/>
      <c r="AI91" s="1"/>
      <c r="AJ91" s="1"/>
      <c r="AK91" s="1"/>
    </row>
    <row r="92" spans="5:37">
      <c r="E92" s="1"/>
      <c r="F92" s="2"/>
      <c r="G92" s="1"/>
      <c r="H92" s="1"/>
      <c r="I92" s="1"/>
      <c r="J92" s="3"/>
      <c r="V92" s="1"/>
      <c r="W92" s="1"/>
      <c r="X92" s="1"/>
      <c r="Y92" s="1"/>
      <c r="Z92" s="1"/>
      <c r="AA92" s="1"/>
      <c r="AB92" s="1"/>
      <c r="AC92" s="1"/>
      <c r="AD92" s="1"/>
      <c r="AE92" s="1"/>
      <c r="AF92" s="1"/>
      <c r="AG92" s="1"/>
      <c r="AH92" s="1"/>
      <c r="AI92" s="1"/>
      <c r="AJ92" s="1"/>
      <c r="AK92" s="1"/>
    </row>
    <row r="93" spans="5:37">
      <c r="E93" s="1"/>
      <c r="F93" s="2"/>
      <c r="G93" s="1"/>
      <c r="H93" s="1"/>
      <c r="I93" s="1"/>
      <c r="J93" s="3"/>
      <c r="V93" s="1"/>
      <c r="W93" s="1"/>
      <c r="X93" s="1"/>
      <c r="Y93" s="1"/>
      <c r="Z93" s="1"/>
      <c r="AA93" s="1"/>
      <c r="AB93" s="1"/>
      <c r="AC93" s="1"/>
      <c r="AD93" s="1"/>
      <c r="AE93" s="1"/>
      <c r="AF93" s="1"/>
      <c r="AG93" s="1"/>
      <c r="AH93" s="1"/>
      <c r="AI93" s="1"/>
      <c r="AJ93" s="1"/>
      <c r="AK93" s="1"/>
    </row>
    <row r="94" spans="5:37">
      <c r="E94" s="1"/>
      <c r="F94" s="2"/>
      <c r="G94" s="1"/>
      <c r="H94" s="1"/>
      <c r="I94" s="1"/>
      <c r="J94" s="275"/>
      <c r="V94" s="1"/>
      <c r="W94" s="1"/>
      <c r="X94" s="1"/>
      <c r="Y94" s="1"/>
      <c r="Z94" s="1"/>
      <c r="AA94" s="1"/>
      <c r="AB94" s="1"/>
      <c r="AC94" s="1"/>
      <c r="AD94" s="1"/>
      <c r="AE94" s="1"/>
      <c r="AF94" s="1"/>
      <c r="AG94" s="1"/>
      <c r="AH94" s="1"/>
      <c r="AI94" s="1"/>
      <c r="AJ94" s="1"/>
      <c r="AK94" s="1"/>
    </row>
    <row r="95" spans="5:37">
      <c r="E95" s="1"/>
      <c r="F95" s="2"/>
      <c r="G95" s="1"/>
      <c r="H95" s="1"/>
      <c r="I95" s="29"/>
      <c r="J95" s="275"/>
      <c r="V95" s="1"/>
      <c r="W95" s="1"/>
      <c r="X95" s="1"/>
      <c r="Y95" s="1"/>
      <c r="Z95" s="1"/>
      <c r="AA95" s="1"/>
      <c r="AB95" s="1"/>
      <c r="AC95" s="1"/>
      <c r="AD95" s="1"/>
      <c r="AE95" s="1"/>
      <c r="AF95" s="1"/>
      <c r="AG95" s="1"/>
      <c r="AH95" s="1"/>
      <c r="AI95" s="1"/>
      <c r="AJ95" s="1"/>
      <c r="AK95" s="1"/>
    </row>
    <row r="96" spans="5:37">
      <c r="E96" s="29"/>
      <c r="F96" s="178"/>
      <c r="G96" s="29"/>
      <c r="H96" s="29"/>
      <c r="I96" s="29"/>
      <c r="J96" s="275"/>
      <c r="AI96" s="4"/>
      <c r="AJ96" s="4"/>
      <c r="AK96" s="4"/>
    </row>
    <row r="97" spans="5:37">
      <c r="E97" s="1"/>
      <c r="F97" s="2"/>
      <c r="G97" s="1"/>
      <c r="H97" s="1"/>
      <c r="I97" s="1"/>
      <c r="J97" s="3"/>
      <c r="AI97" s="1"/>
      <c r="AJ97" s="1"/>
      <c r="AK97" s="1"/>
    </row>
    <row r="98" spans="5:37">
      <c r="E98" s="1"/>
      <c r="F98" s="2"/>
      <c r="G98" s="1"/>
      <c r="H98" s="1"/>
      <c r="I98" s="1"/>
      <c r="J98" s="3"/>
      <c r="AI98" s="1"/>
      <c r="AJ98" s="1"/>
      <c r="AK98" s="1"/>
    </row>
    <row r="99" spans="5:37">
      <c r="E99" s="1"/>
      <c r="F99" s="2"/>
      <c r="G99" s="1"/>
      <c r="H99" s="1"/>
      <c r="I99" s="1"/>
      <c r="J99" s="3"/>
      <c r="AI99" s="1"/>
      <c r="AJ99" s="1"/>
      <c r="AK99" s="1"/>
    </row>
    <row r="100" spans="5:37">
      <c r="E100" s="1"/>
      <c r="F100" s="2"/>
      <c r="G100" s="1"/>
      <c r="H100" s="1"/>
      <c r="I100" s="1"/>
      <c r="J100" s="3"/>
      <c r="AI100" s="1"/>
      <c r="AJ100" s="1"/>
      <c r="AK100" s="1"/>
    </row>
    <row r="101" spans="5:37">
      <c r="E101" s="1"/>
      <c r="F101" s="2"/>
      <c r="G101" s="1"/>
      <c r="H101" s="1"/>
      <c r="I101" s="1"/>
      <c r="J101" s="3"/>
      <c r="AI101" s="1"/>
      <c r="AJ101" s="1"/>
      <c r="AK101" s="1"/>
    </row>
    <row r="102" spans="5:37">
      <c r="E102" s="1"/>
      <c r="F102" s="2"/>
      <c r="G102" s="1"/>
      <c r="H102" s="1"/>
      <c r="I102" s="1"/>
      <c r="J102" s="3"/>
      <c r="AI102" s="1"/>
      <c r="AJ102" s="1"/>
      <c r="AK102" s="1"/>
    </row>
    <row r="103" spans="5:37">
      <c r="E103" s="29"/>
      <c r="F103" s="178"/>
      <c r="G103" s="29"/>
      <c r="H103" s="29"/>
      <c r="I103" s="29"/>
      <c r="J103" s="275"/>
      <c r="AI103" s="1"/>
      <c r="AJ103" s="1"/>
      <c r="AK103" s="1"/>
    </row>
    <row r="104" spans="5:37">
      <c r="E104" s="1"/>
      <c r="F104" s="2"/>
      <c r="G104" s="1"/>
      <c r="H104" s="1"/>
      <c r="I104" s="1"/>
      <c r="J104" s="3"/>
      <c r="AI104" s="1"/>
      <c r="AJ104" s="1"/>
      <c r="AK104" s="1"/>
    </row>
    <row r="105" spans="5:37">
      <c r="E105" s="1"/>
      <c r="F105" s="2"/>
      <c r="G105" s="1"/>
      <c r="H105" s="1"/>
      <c r="I105" s="1"/>
      <c r="J105" s="3"/>
      <c r="AI105" s="1"/>
      <c r="AJ105" s="1"/>
      <c r="AK105" s="1"/>
    </row>
    <row r="106" spans="5:37">
      <c r="E106" s="1"/>
      <c r="F106" s="2"/>
      <c r="G106" s="1"/>
      <c r="H106" s="1"/>
      <c r="I106" s="1"/>
      <c r="J106" s="3"/>
      <c r="AI106" s="1"/>
      <c r="AJ106" s="1"/>
      <c r="AK106" s="1"/>
    </row>
    <row r="107" spans="5:37">
      <c r="E107" s="1"/>
      <c r="F107" s="2"/>
      <c r="G107" s="1"/>
      <c r="H107" s="1"/>
      <c r="I107" s="1"/>
      <c r="J107" s="3"/>
      <c r="AI107" s="1"/>
      <c r="AJ107" s="1"/>
      <c r="AK107" s="1"/>
    </row>
    <row r="108" spans="5:37">
      <c r="E108" s="1"/>
      <c r="F108" s="2"/>
      <c r="G108" s="1"/>
      <c r="H108" s="1"/>
      <c r="I108" s="1"/>
      <c r="J108" s="3"/>
      <c r="AI108" s="1"/>
      <c r="AJ108" s="1"/>
      <c r="AK108" s="1"/>
    </row>
    <row r="109" spans="5:37">
      <c r="E109" s="1"/>
      <c r="F109" s="2"/>
      <c r="G109" s="1"/>
      <c r="H109" s="1"/>
      <c r="I109" s="1"/>
      <c r="J109" s="3"/>
      <c r="AI109" s="1"/>
      <c r="AJ109" s="1"/>
      <c r="AK109" s="1"/>
    </row>
    <row r="110" spans="5:37">
      <c r="E110" s="29"/>
      <c r="F110" s="178"/>
      <c r="G110" s="29"/>
      <c r="H110" s="29"/>
      <c r="I110" s="29"/>
      <c r="J110" s="3"/>
      <c r="AI110" s="1"/>
      <c r="AJ110" s="1"/>
      <c r="AK110" s="1"/>
    </row>
    <row r="111" spans="5:37">
      <c r="E111" s="1"/>
      <c r="F111" s="2"/>
      <c r="G111" s="1"/>
      <c r="H111" s="1"/>
      <c r="I111" s="1"/>
      <c r="J111" s="3"/>
      <c r="AI111" s="1"/>
      <c r="AJ111" s="1"/>
      <c r="AK111" s="1"/>
    </row>
    <row r="112" spans="5:37">
      <c r="E112" s="1"/>
      <c r="F112" s="2"/>
      <c r="G112" s="1"/>
      <c r="H112" s="1"/>
      <c r="I112" s="1"/>
      <c r="J112" s="3"/>
      <c r="AI112" s="1"/>
      <c r="AJ112" s="1"/>
      <c r="AK112" s="1"/>
    </row>
    <row r="113" spans="2:37">
      <c r="E113" s="1"/>
      <c r="F113" s="2"/>
      <c r="G113" s="1"/>
      <c r="H113" s="1"/>
      <c r="I113" s="1"/>
      <c r="J113" s="3"/>
      <c r="AI113" s="1"/>
      <c r="AJ113" s="1"/>
      <c r="AK113" s="1"/>
    </row>
    <row r="114" spans="2:37">
      <c r="E114" s="1"/>
      <c r="F114" s="2"/>
      <c r="G114" s="1"/>
      <c r="H114" s="1"/>
      <c r="I114" s="1"/>
      <c r="J114" s="1"/>
      <c r="AI114" s="1"/>
      <c r="AJ114" s="1"/>
      <c r="AK114" s="1"/>
    </row>
    <row r="115" spans="2:37">
      <c r="E115" s="1"/>
      <c r="F115" s="2"/>
      <c r="G115" s="1"/>
      <c r="H115" s="1"/>
      <c r="I115" s="1"/>
      <c r="J115" s="3"/>
      <c r="AI115" s="1"/>
      <c r="AJ115" s="1"/>
      <c r="AK115" s="1"/>
    </row>
    <row r="116" spans="2:37">
      <c r="E116" s="51"/>
      <c r="F116" s="274"/>
      <c r="G116" s="51"/>
      <c r="H116" s="51"/>
      <c r="I116" s="51"/>
      <c r="J116" s="80"/>
      <c r="AI116" s="1"/>
      <c r="AJ116" s="1"/>
      <c r="AK116" s="1"/>
    </row>
    <row r="117" spans="2:37">
      <c r="B117" s="1"/>
      <c r="C117" s="1"/>
      <c r="D117" s="1"/>
      <c r="E117" s="1"/>
      <c r="F117" s="2"/>
      <c r="G117" s="1"/>
      <c r="H117" s="1"/>
      <c r="I117" s="1"/>
      <c r="J117" s="3"/>
      <c r="AI117" s="1"/>
      <c r="AJ117" s="1"/>
      <c r="AK117" s="1"/>
    </row>
    <row r="118" spans="2:37">
      <c r="B118" s="1"/>
      <c r="C118" s="1"/>
      <c r="D118" s="1"/>
      <c r="E118" s="1"/>
      <c r="F118" s="2"/>
      <c r="G118" s="1"/>
      <c r="H118" s="1"/>
      <c r="I118" s="1"/>
      <c r="J118" s="3"/>
      <c r="AI118" s="1"/>
      <c r="AJ118" s="1"/>
      <c r="AK118" s="1"/>
    </row>
    <row r="119" spans="2:37">
      <c r="E119" s="1"/>
      <c r="F119" s="2"/>
      <c r="G119" s="1"/>
      <c r="H119" s="1"/>
      <c r="I119" s="1"/>
      <c r="J119" s="3"/>
      <c r="AI119" s="1"/>
      <c r="AJ119" s="1"/>
      <c r="AK119" s="1"/>
    </row>
    <row r="120" spans="2:37">
      <c r="E120" s="1"/>
      <c r="F120" s="2"/>
      <c r="G120" s="1"/>
      <c r="H120" s="1"/>
      <c r="I120" s="1"/>
      <c r="J120" s="3"/>
      <c r="AI120" s="1"/>
      <c r="AJ120" s="1"/>
      <c r="AK120" s="1"/>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1DD0C-E18D-4B91-A28C-FD6E5C09F097}">
  <dimension ref="B5:AN138"/>
  <sheetViews>
    <sheetView topLeftCell="F7" zoomScale="96" zoomScaleNormal="96" workbookViewId="0">
      <pane xSplit="7605" ySplit="1155" topLeftCell="AE115" activePane="bottomRight"/>
      <selection activeCell="S15" sqref="S15"/>
      <selection pane="topRight" activeCell="AK7" sqref="AK7"/>
      <selection pane="bottomLeft" activeCell="H126" sqref="H126"/>
      <selection pane="bottomRight" activeCell="AE132" sqref="AE132"/>
    </sheetView>
  </sheetViews>
  <sheetFormatPr defaultRowHeight="15"/>
  <cols>
    <col min="5" max="5" width="13.140625" customWidth="1"/>
    <col min="6" max="6" width="9.85546875" customWidth="1"/>
    <col min="7" max="7" width="7.42578125" customWidth="1"/>
    <col min="8" max="8" width="14.7109375" customWidth="1"/>
    <col min="9" max="9" width="15.42578125" customWidth="1"/>
    <col min="10" max="10" width="11" customWidth="1"/>
    <col min="11" max="11" width="11.140625" customWidth="1"/>
    <col min="12" max="37" width="13" customWidth="1"/>
    <col min="38" max="38" width="11.140625" customWidth="1"/>
    <col min="39" max="39" width="9.7109375" bestFit="1" customWidth="1"/>
  </cols>
  <sheetData>
    <row r="5" spans="5:40">
      <c r="P5" t="s">
        <v>2036</v>
      </c>
    </row>
    <row r="6" spans="5:40" ht="45">
      <c r="J6" s="225" t="s">
        <v>0</v>
      </c>
      <c r="K6" s="124"/>
      <c r="L6" s="124"/>
      <c r="M6" s="124"/>
      <c r="N6" s="124"/>
      <c r="O6" s="124"/>
      <c r="P6" s="124"/>
      <c r="Q6" s="124"/>
      <c r="R6" s="124"/>
      <c r="S6" s="124"/>
      <c r="T6" s="124"/>
      <c r="U6" s="124"/>
      <c r="V6" s="124"/>
      <c r="W6" s="124"/>
      <c r="X6" s="124"/>
      <c r="Y6" s="124" t="s">
        <v>2210</v>
      </c>
      <c r="Z6" s="124"/>
      <c r="AA6" s="124"/>
      <c r="AB6" s="124"/>
      <c r="AC6" s="124"/>
      <c r="AD6" s="124"/>
      <c r="AE6" s="124"/>
      <c r="AF6" s="124"/>
      <c r="AG6" s="124"/>
      <c r="AH6" s="124"/>
      <c r="AI6" s="124"/>
      <c r="AJ6" s="124"/>
      <c r="AK6" s="124"/>
    </row>
    <row r="7" spans="5:40" ht="45">
      <c r="E7" s="3" t="s">
        <v>15</v>
      </c>
      <c r="F7" s="262" t="s">
        <v>339</v>
      </c>
      <c r="G7" s="3" t="s">
        <v>256</v>
      </c>
      <c r="H7" s="3" t="s">
        <v>11</v>
      </c>
      <c r="I7" s="3" t="s">
        <v>43</v>
      </c>
      <c r="J7" s="211" t="s">
        <v>258</v>
      </c>
      <c r="K7" s="257">
        <v>44805</v>
      </c>
      <c r="L7" s="257">
        <v>44806</v>
      </c>
      <c r="M7" s="257">
        <v>44807</v>
      </c>
      <c r="N7" s="257">
        <v>44809</v>
      </c>
      <c r="O7" s="257">
        <v>44810</v>
      </c>
      <c r="P7" s="257">
        <v>44811</v>
      </c>
      <c r="Q7" s="257">
        <v>44816</v>
      </c>
      <c r="R7" s="257">
        <v>44817</v>
      </c>
      <c r="S7" s="257">
        <v>44818</v>
      </c>
      <c r="T7" s="257">
        <v>44819</v>
      </c>
      <c r="U7" s="257">
        <v>44820</v>
      </c>
      <c r="V7" s="257">
        <v>44821</v>
      </c>
      <c r="W7" s="257">
        <v>44823</v>
      </c>
      <c r="X7" s="257">
        <v>44824</v>
      </c>
      <c r="Y7" s="257">
        <v>44825</v>
      </c>
      <c r="Z7" s="257">
        <v>44827</v>
      </c>
      <c r="AA7" s="257">
        <v>44828</v>
      </c>
      <c r="AB7" s="257">
        <v>44829</v>
      </c>
      <c r="AC7" s="257">
        <v>44830</v>
      </c>
      <c r="AD7" s="257">
        <v>44831</v>
      </c>
      <c r="AE7" s="257">
        <v>44832</v>
      </c>
      <c r="AF7" s="257">
        <v>44833</v>
      </c>
      <c r="AG7" s="257">
        <v>44834</v>
      </c>
      <c r="AH7" s="257">
        <v>44835</v>
      </c>
      <c r="AI7" s="257">
        <v>44837</v>
      </c>
      <c r="AJ7" s="257">
        <v>44841</v>
      </c>
      <c r="AK7" s="257">
        <v>44842</v>
      </c>
      <c r="AL7" s="257" t="s">
        <v>257</v>
      </c>
      <c r="AM7" s="257"/>
      <c r="AN7" s="1"/>
    </row>
    <row r="8" spans="5:40">
      <c r="E8" s="33" t="s">
        <v>833</v>
      </c>
      <c r="F8" s="79">
        <v>44805</v>
      </c>
      <c r="G8" s="33">
        <v>251032</v>
      </c>
      <c r="H8" s="33" t="s">
        <v>1614</v>
      </c>
      <c r="I8" s="33" t="s">
        <v>440</v>
      </c>
      <c r="J8" s="33" t="s">
        <v>394</v>
      </c>
      <c r="K8" s="33" t="s">
        <v>394</v>
      </c>
      <c r="L8" s="33" t="s">
        <v>1649</v>
      </c>
      <c r="M8" s="33"/>
      <c r="N8" s="33"/>
      <c r="O8" s="33"/>
      <c r="P8" s="33"/>
      <c r="Q8" s="33"/>
      <c r="R8" s="33"/>
      <c r="S8" s="33"/>
      <c r="T8" s="33"/>
      <c r="U8" s="33"/>
      <c r="V8" s="33"/>
      <c r="W8" s="33"/>
      <c r="X8" s="33"/>
      <c r="Y8" s="33"/>
      <c r="Z8" s="33"/>
      <c r="AA8" s="33"/>
      <c r="AB8" s="33"/>
      <c r="AC8" s="33"/>
      <c r="AD8" s="33"/>
      <c r="AE8" s="33"/>
      <c r="AF8" s="33"/>
      <c r="AG8" s="33"/>
      <c r="AH8" s="33"/>
      <c r="AI8" s="33"/>
      <c r="AJ8" s="33"/>
      <c r="AK8" s="33"/>
      <c r="AL8" s="33" t="s">
        <v>50</v>
      </c>
      <c r="AM8" s="1"/>
      <c r="AN8" s="1"/>
    </row>
    <row r="9" spans="5:40" ht="30">
      <c r="E9" s="33" t="s">
        <v>833</v>
      </c>
      <c r="F9" s="79">
        <v>44805</v>
      </c>
      <c r="G9" s="33">
        <v>251162</v>
      </c>
      <c r="H9" s="33" t="s">
        <v>2004</v>
      </c>
      <c r="I9" s="33" t="s">
        <v>440</v>
      </c>
      <c r="J9" s="33" t="s">
        <v>394</v>
      </c>
      <c r="K9" s="34" t="s">
        <v>2005</v>
      </c>
      <c r="L9" s="33"/>
      <c r="M9" s="33"/>
      <c r="N9" s="33" t="s">
        <v>394</v>
      </c>
      <c r="O9" s="33"/>
      <c r="P9" s="33"/>
      <c r="Q9" s="33" t="s">
        <v>50</v>
      </c>
      <c r="R9" s="33"/>
      <c r="S9" s="33"/>
      <c r="T9" s="33"/>
      <c r="U9" s="33"/>
      <c r="V9" s="33"/>
      <c r="W9" s="33"/>
      <c r="X9" s="33"/>
      <c r="Y9" s="33"/>
      <c r="Z9" s="33"/>
      <c r="AA9" s="33"/>
      <c r="AB9" s="33"/>
      <c r="AC9" s="33"/>
      <c r="AD9" s="33"/>
      <c r="AE9" s="33"/>
      <c r="AF9" s="33"/>
      <c r="AG9" s="33"/>
      <c r="AH9" s="33"/>
      <c r="AI9" s="33"/>
      <c r="AJ9" s="33"/>
      <c r="AK9" s="33"/>
      <c r="AL9" s="33" t="s">
        <v>50</v>
      </c>
      <c r="AM9" s="1"/>
      <c r="AN9" s="1"/>
    </row>
    <row r="10" spans="5:40">
      <c r="E10" s="33" t="s">
        <v>2007</v>
      </c>
      <c r="F10" s="79">
        <v>44805</v>
      </c>
      <c r="G10" s="33">
        <v>251077</v>
      </c>
      <c r="H10" s="33" t="s">
        <v>2006</v>
      </c>
      <c r="I10" s="33" t="s">
        <v>2008</v>
      </c>
      <c r="J10" s="33" t="s">
        <v>394</v>
      </c>
      <c r="K10" s="33" t="s">
        <v>2009</v>
      </c>
      <c r="L10" s="33" t="s">
        <v>1649</v>
      </c>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t="s">
        <v>50</v>
      </c>
      <c r="AM10" s="1"/>
      <c r="AN10" s="1"/>
    </row>
    <row r="11" spans="5:40">
      <c r="E11" s="33" t="s">
        <v>2007</v>
      </c>
      <c r="F11" s="79">
        <v>44806</v>
      </c>
      <c r="G11" s="33">
        <v>251494</v>
      </c>
      <c r="H11" s="33" t="s">
        <v>2006</v>
      </c>
      <c r="I11" s="33" t="s">
        <v>2008</v>
      </c>
      <c r="J11" s="33" t="s">
        <v>394</v>
      </c>
      <c r="K11" s="33"/>
      <c r="L11" s="33" t="s">
        <v>394</v>
      </c>
      <c r="M11" s="33" t="s">
        <v>394</v>
      </c>
      <c r="N11" s="33" t="s">
        <v>1383</v>
      </c>
      <c r="O11" s="33"/>
      <c r="P11" s="33"/>
      <c r="Q11" s="33" t="s">
        <v>394</v>
      </c>
      <c r="R11" s="33" t="s">
        <v>1470</v>
      </c>
      <c r="S11" s="33" t="s">
        <v>50</v>
      </c>
      <c r="T11" s="33"/>
      <c r="U11" s="33"/>
      <c r="V11" s="33"/>
      <c r="W11" s="33"/>
      <c r="X11" s="33"/>
      <c r="Y11" s="33"/>
      <c r="Z11" s="33"/>
      <c r="AA11" s="33"/>
      <c r="AB11" s="33"/>
      <c r="AC11" s="33"/>
      <c r="AD11" s="33"/>
      <c r="AE11" s="33"/>
      <c r="AF11" s="33"/>
      <c r="AG11" s="33"/>
      <c r="AH11" s="33"/>
      <c r="AI11" s="33"/>
      <c r="AJ11" s="33"/>
      <c r="AK11" s="33"/>
      <c r="AL11" s="33" t="s">
        <v>50</v>
      </c>
      <c r="AM11" s="1"/>
      <c r="AN11" s="1"/>
    </row>
    <row r="12" spans="5:40" ht="30">
      <c r="E12" s="33" t="s">
        <v>833</v>
      </c>
      <c r="F12" s="79">
        <v>44806</v>
      </c>
      <c r="G12" s="33">
        <v>251354</v>
      </c>
      <c r="H12" s="33" t="s">
        <v>1850</v>
      </c>
      <c r="I12" s="33" t="s">
        <v>2010</v>
      </c>
      <c r="J12" s="33" t="s">
        <v>394</v>
      </c>
      <c r="K12" s="33"/>
      <c r="L12" s="191" t="s">
        <v>2011</v>
      </c>
      <c r="M12" s="191"/>
      <c r="N12" s="191" t="s">
        <v>394</v>
      </c>
      <c r="O12" s="191" t="s">
        <v>1470</v>
      </c>
      <c r="P12" s="191" t="s">
        <v>50</v>
      </c>
      <c r="Q12" s="191"/>
      <c r="R12" s="191"/>
      <c r="S12" s="191"/>
      <c r="T12" s="191"/>
      <c r="U12" s="191"/>
      <c r="V12" s="191"/>
      <c r="W12" s="191"/>
      <c r="X12" s="191"/>
      <c r="Y12" s="191"/>
      <c r="Z12" s="191"/>
      <c r="AA12" s="191"/>
      <c r="AB12" s="191"/>
      <c r="AC12" s="191"/>
      <c r="AD12" s="191"/>
      <c r="AE12" s="191"/>
      <c r="AF12" s="191"/>
      <c r="AG12" s="191"/>
      <c r="AH12" s="191"/>
      <c r="AI12" s="191"/>
      <c r="AJ12" s="191"/>
      <c r="AK12" s="191"/>
      <c r="AL12" s="33" t="s">
        <v>50</v>
      </c>
      <c r="AM12" s="1"/>
      <c r="AN12" s="1"/>
    </row>
    <row r="13" spans="5:40">
      <c r="E13" s="33" t="s">
        <v>833</v>
      </c>
      <c r="F13" s="79">
        <v>44806</v>
      </c>
      <c r="G13" s="33">
        <v>251456</v>
      </c>
      <c r="H13" s="33" t="s">
        <v>1001</v>
      </c>
      <c r="I13" s="33" t="s">
        <v>2012</v>
      </c>
      <c r="J13" s="33" t="s">
        <v>394</v>
      </c>
      <c r="K13" s="33"/>
      <c r="L13" s="33" t="s">
        <v>2016</v>
      </c>
      <c r="M13" s="33"/>
      <c r="N13" s="33" t="s">
        <v>1470</v>
      </c>
      <c r="O13" s="33"/>
      <c r="P13" s="33"/>
      <c r="Q13" s="33"/>
      <c r="R13" s="33"/>
      <c r="S13" s="33"/>
      <c r="T13" s="33"/>
      <c r="U13" s="33"/>
      <c r="V13" s="33"/>
      <c r="W13" s="33"/>
      <c r="X13" s="33"/>
      <c r="Y13" s="33"/>
      <c r="Z13" s="33"/>
      <c r="AA13" s="33"/>
      <c r="AB13" s="33"/>
      <c r="AC13" s="33"/>
      <c r="AD13" s="33"/>
      <c r="AE13" s="33"/>
      <c r="AF13" s="33"/>
      <c r="AG13" s="33"/>
      <c r="AH13" s="33"/>
      <c r="AI13" s="33"/>
      <c r="AJ13" s="33"/>
      <c r="AK13" s="33"/>
      <c r="AL13" s="33" t="s">
        <v>50</v>
      </c>
      <c r="AM13" s="1"/>
      <c r="AN13" s="1"/>
    </row>
    <row r="14" spans="5:40">
      <c r="E14" s="33" t="s">
        <v>833</v>
      </c>
      <c r="F14" s="79">
        <v>44806</v>
      </c>
      <c r="G14" s="33">
        <v>251191</v>
      </c>
      <c r="H14" s="33" t="s">
        <v>2013</v>
      </c>
      <c r="I14" s="33" t="s">
        <v>2014</v>
      </c>
      <c r="J14" s="33" t="s">
        <v>394</v>
      </c>
      <c r="K14" s="33"/>
      <c r="L14" s="33" t="s">
        <v>1466</v>
      </c>
      <c r="M14" s="33" t="s">
        <v>394</v>
      </c>
      <c r="N14" s="33" t="s">
        <v>394</v>
      </c>
      <c r="O14" s="33" t="s">
        <v>394</v>
      </c>
      <c r="P14" s="33" t="s">
        <v>1470</v>
      </c>
      <c r="Q14" s="33"/>
      <c r="R14" s="33"/>
      <c r="S14" s="33"/>
      <c r="T14" s="33"/>
      <c r="U14" s="33"/>
      <c r="V14" s="33"/>
      <c r="W14" s="33"/>
      <c r="X14" s="33"/>
      <c r="Y14" s="33"/>
      <c r="Z14" s="33"/>
      <c r="AA14" s="33"/>
      <c r="AB14" s="33"/>
      <c r="AC14" s="33"/>
      <c r="AD14" s="33"/>
      <c r="AE14" s="33"/>
      <c r="AF14" s="33"/>
      <c r="AG14" s="33"/>
      <c r="AH14" s="33"/>
      <c r="AI14" s="33"/>
      <c r="AJ14" s="33"/>
      <c r="AK14" s="33"/>
      <c r="AL14" s="33" t="s">
        <v>50</v>
      </c>
      <c r="AM14" s="1"/>
      <c r="AN14" s="1"/>
    </row>
    <row r="15" spans="5:40" ht="45">
      <c r="E15" s="33" t="s">
        <v>833</v>
      </c>
      <c r="F15" s="79">
        <v>44806</v>
      </c>
      <c r="G15" s="33">
        <v>251290</v>
      </c>
      <c r="H15" s="33" t="s">
        <v>1995</v>
      </c>
      <c r="I15" s="33" t="s">
        <v>1011</v>
      </c>
      <c r="J15" s="33" t="s">
        <v>394</v>
      </c>
      <c r="K15" s="33"/>
      <c r="L15" s="191" t="s">
        <v>2015</v>
      </c>
      <c r="M15" s="191"/>
      <c r="N15" s="191" t="s">
        <v>50</v>
      </c>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33" t="s">
        <v>50</v>
      </c>
      <c r="AM15" s="1"/>
      <c r="AN15" s="1"/>
    </row>
    <row r="16" spans="5:40" ht="45">
      <c r="E16" s="33" t="s">
        <v>833</v>
      </c>
      <c r="F16" s="79">
        <v>44809</v>
      </c>
      <c r="G16" s="33">
        <v>252525</v>
      </c>
      <c r="H16" s="33" t="s">
        <v>2017</v>
      </c>
      <c r="I16" s="33" t="s">
        <v>440</v>
      </c>
      <c r="J16" s="33" t="s">
        <v>394</v>
      </c>
      <c r="K16" s="33"/>
      <c r="L16" s="33"/>
      <c r="M16" s="33"/>
      <c r="N16" s="191" t="s">
        <v>2026</v>
      </c>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33" t="s">
        <v>49</v>
      </c>
      <c r="AM16" s="1"/>
      <c r="AN16" s="1"/>
    </row>
    <row r="17" spans="5:40">
      <c r="E17" s="33" t="s">
        <v>1956</v>
      </c>
      <c r="F17" s="79">
        <v>44810</v>
      </c>
      <c r="G17" s="33">
        <v>252729</v>
      </c>
      <c r="H17" s="33" t="s">
        <v>2025</v>
      </c>
      <c r="I17" s="33" t="s">
        <v>1135</v>
      </c>
      <c r="J17" s="33" t="s">
        <v>394</v>
      </c>
      <c r="K17" s="33"/>
      <c r="L17" s="33"/>
      <c r="M17" s="33"/>
      <c r="N17" s="33"/>
      <c r="O17" s="33" t="s">
        <v>1960</v>
      </c>
      <c r="P17" s="33"/>
      <c r="Q17" s="33"/>
      <c r="R17" s="33"/>
      <c r="S17" s="33"/>
      <c r="T17" s="33"/>
      <c r="U17" s="33"/>
      <c r="V17" s="33"/>
      <c r="W17" s="33"/>
      <c r="X17" s="33"/>
      <c r="Y17" s="33"/>
      <c r="Z17" s="33"/>
      <c r="AA17" s="33"/>
      <c r="AB17" s="33"/>
      <c r="AC17" s="33"/>
      <c r="AD17" s="33"/>
      <c r="AE17" s="33"/>
      <c r="AF17" s="33"/>
      <c r="AG17" s="33"/>
      <c r="AH17" s="33"/>
      <c r="AI17" s="33"/>
      <c r="AJ17" s="33"/>
      <c r="AK17" s="33"/>
      <c r="AL17" s="33" t="s">
        <v>49</v>
      </c>
      <c r="AM17" s="1"/>
      <c r="AN17" s="1"/>
    </row>
    <row r="18" spans="5:40" ht="45">
      <c r="E18" s="33" t="s">
        <v>833</v>
      </c>
      <c r="F18" s="79">
        <v>44810</v>
      </c>
      <c r="G18" s="33">
        <v>252534</v>
      </c>
      <c r="H18" s="33" t="s">
        <v>2027</v>
      </c>
      <c r="I18" s="33" t="s">
        <v>440</v>
      </c>
      <c r="J18" s="33" t="s">
        <v>394</v>
      </c>
      <c r="K18" s="33"/>
      <c r="L18" s="33"/>
      <c r="M18" s="33"/>
      <c r="N18" s="33"/>
      <c r="O18" s="33" t="s">
        <v>2028</v>
      </c>
      <c r="P18" s="33" t="s">
        <v>50</v>
      </c>
      <c r="Q18" s="33"/>
      <c r="R18" s="34" t="s">
        <v>2052</v>
      </c>
      <c r="S18" s="34" t="s">
        <v>2062</v>
      </c>
      <c r="T18" s="34" t="s">
        <v>1470</v>
      </c>
      <c r="U18" s="34"/>
      <c r="V18" s="34"/>
      <c r="W18" s="34"/>
      <c r="X18" s="34"/>
      <c r="Y18" s="34"/>
      <c r="Z18" s="34"/>
      <c r="AA18" s="34"/>
      <c r="AB18" s="34"/>
      <c r="AC18" s="34"/>
      <c r="AD18" s="34"/>
      <c r="AE18" s="34"/>
      <c r="AF18" s="34"/>
      <c r="AG18" s="34"/>
      <c r="AH18" s="34"/>
      <c r="AI18" s="34"/>
      <c r="AJ18" s="34"/>
      <c r="AK18" s="34"/>
      <c r="AL18" s="34" t="s">
        <v>2067</v>
      </c>
      <c r="AM18" s="1"/>
      <c r="AN18" s="1"/>
    </row>
    <row r="19" spans="5:40">
      <c r="E19" s="33" t="s">
        <v>833</v>
      </c>
      <c r="F19" s="79">
        <v>44810</v>
      </c>
      <c r="G19" s="33">
        <v>252571</v>
      </c>
      <c r="H19" s="33" t="s">
        <v>506</v>
      </c>
      <c r="I19" s="33" t="s">
        <v>2029</v>
      </c>
      <c r="J19" s="33" t="s">
        <v>394</v>
      </c>
      <c r="K19" s="33"/>
      <c r="L19" s="33"/>
      <c r="M19" s="33"/>
      <c r="N19" s="33"/>
      <c r="O19" s="33" t="s">
        <v>2028</v>
      </c>
      <c r="P19" s="33"/>
      <c r="Q19" s="33" t="s">
        <v>50</v>
      </c>
      <c r="R19" s="33"/>
      <c r="S19" s="33"/>
      <c r="T19" s="33"/>
      <c r="U19" s="33"/>
      <c r="V19" s="33"/>
      <c r="W19" s="33"/>
      <c r="X19" s="33"/>
      <c r="Y19" s="33"/>
      <c r="Z19" s="33"/>
      <c r="AA19" s="33"/>
      <c r="AB19" s="33"/>
      <c r="AC19" s="33"/>
      <c r="AD19" s="33"/>
      <c r="AE19" s="33"/>
      <c r="AF19" s="33"/>
      <c r="AG19" s="33"/>
      <c r="AH19" s="33"/>
      <c r="AI19" s="33"/>
      <c r="AJ19" s="33"/>
      <c r="AK19" s="33"/>
      <c r="AL19" s="33" t="s">
        <v>50</v>
      </c>
      <c r="AM19" s="1"/>
      <c r="AN19" s="1"/>
    </row>
    <row r="20" spans="5:40">
      <c r="E20" s="33" t="s">
        <v>833</v>
      </c>
      <c r="F20" s="79">
        <v>44810</v>
      </c>
      <c r="G20" s="33">
        <v>252802</v>
      </c>
      <c r="H20" s="33" t="s">
        <v>576</v>
      </c>
      <c r="I20" s="33" t="s">
        <v>440</v>
      </c>
      <c r="J20" s="33" t="s">
        <v>394</v>
      </c>
      <c r="K20" s="33"/>
      <c r="L20" s="33"/>
      <c r="M20" s="33"/>
      <c r="N20" s="33"/>
      <c r="O20" s="33" t="s">
        <v>394</v>
      </c>
      <c r="P20" s="33" t="s">
        <v>50</v>
      </c>
      <c r="Q20" s="33"/>
      <c r="R20" s="33"/>
      <c r="S20" s="33"/>
      <c r="T20" s="33"/>
      <c r="U20" s="33"/>
      <c r="V20" s="33"/>
      <c r="W20" s="33"/>
      <c r="X20" s="33"/>
      <c r="Y20" s="33"/>
      <c r="Z20" s="33"/>
      <c r="AA20" s="33"/>
      <c r="AB20" s="33"/>
      <c r="AC20" s="33"/>
      <c r="AD20" s="33"/>
      <c r="AE20" s="33"/>
      <c r="AF20" s="33"/>
      <c r="AG20" s="33"/>
      <c r="AH20" s="33"/>
      <c r="AI20" s="33"/>
      <c r="AJ20" s="33"/>
      <c r="AK20" s="33"/>
      <c r="AL20" s="33" t="s">
        <v>50</v>
      </c>
      <c r="AM20" s="1"/>
      <c r="AN20" s="1"/>
    </row>
    <row r="21" spans="5:40">
      <c r="E21" s="33" t="s">
        <v>833</v>
      </c>
      <c r="F21" s="79">
        <v>44810</v>
      </c>
      <c r="G21" s="33">
        <v>252900</v>
      </c>
      <c r="H21" s="33" t="s">
        <v>2030</v>
      </c>
      <c r="I21" s="33" t="s">
        <v>2031</v>
      </c>
      <c r="J21" s="33" t="s">
        <v>394</v>
      </c>
      <c r="K21" s="33"/>
      <c r="L21" s="33"/>
      <c r="M21" s="33"/>
      <c r="N21" s="33"/>
      <c r="O21" s="33" t="s">
        <v>394</v>
      </c>
      <c r="P21" s="33"/>
      <c r="Q21" s="33" t="s">
        <v>50</v>
      </c>
      <c r="R21" s="33"/>
      <c r="S21" s="33"/>
      <c r="T21" s="33"/>
      <c r="U21" s="33"/>
      <c r="V21" s="33"/>
      <c r="W21" s="33"/>
      <c r="X21" s="33"/>
      <c r="Y21" s="33"/>
      <c r="Z21" s="33"/>
      <c r="AA21" s="33"/>
      <c r="AB21" s="33"/>
      <c r="AC21" s="33"/>
      <c r="AD21" s="33"/>
      <c r="AE21" s="33"/>
      <c r="AF21" s="33"/>
      <c r="AG21" s="33"/>
      <c r="AH21" s="33"/>
      <c r="AI21" s="33"/>
      <c r="AJ21" s="33"/>
      <c r="AK21" s="33"/>
      <c r="AL21" s="33" t="s">
        <v>50</v>
      </c>
      <c r="AM21" s="1"/>
      <c r="AN21" s="1"/>
    </row>
    <row r="22" spans="5:40">
      <c r="E22" s="33" t="s">
        <v>833</v>
      </c>
      <c r="F22" s="79">
        <v>44811</v>
      </c>
      <c r="G22" s="33">
        <v>252958</v>
      </c>
      <c r="H22" s="33" t="s">
        <v>506</v>
      </c>
      <c r="I22" s="33" t="s">
        <v>2032</v>
      </c>
      <c r="J22" s="33" t="s">
        <v>394</v>
      </c>
      <c r="K22" s="33"/>
      <c r="L22" s="33"/>
      <c r="M22" s="33"/>
      <c r="N22" s="33"/>
      <c r="O22" s="33"/>
      <c r="P22" s="33" t="s">
        <v>394</v>
      </c>
      <c r="Q22" s="33" t="s">
        <v>50</v>
      </c>
      <c r="R22" s="33"/>
      <c r="S22" s="33"/>
      <c r="T22" s="33"/>
      <c r="U22" s="33"/>
      <c r="V22" s="33"/>
      <c r="W22" s="33"/>
      <c r="X22" s="33"/>
      <c r="Y22" s="33"/>
      <c r="Z22" s="33"/>
      <c r="AA22" s="33"/>
      <c r="AB22" s="33"/>
      <c r="AC22" s="33"/>
      <c r="AD22" s="33"/>
      <c r="AE22" s="33"/>
      <c r="AF22" s="33"/>
      <c r="AG22" s="33"/>
      <c r="AH22" s="33"/>
      <c r="AI22" s="33"/>
      <c r="AJ22" s="33"/>
      <c r="AK22" s="33"/>
      <c r="AL22" s="33" t="s">
        <v>50</v>
      </c>
      <c r="AM22" s="1"/>
      <c r="AN22" s="1"/>
    </row>
    <row r="23" spans="5:40">
      <c r="E23" s="33" t="s">
        <v>833</v>
      </c>
      <c r="F23" s="79">
        <v>44811</v>
      </c>
      <c r="G23" s="33">
        <v>252985</v>
      </c>
      <c r="H23" s="33" t="s">
        <v>2034</v>
      </c>
      <c r="I23" s="33" t="s">
        <v>2033</v>
      </c>
      <c r="J23" s="33" t="s">
        <v>394</v>
      </c>
      <c r="K23" s="33"/>
      <c r="L23" s="33"/>
      <c r="M23" s="33"/>
      <c r="N23" s="33"/>
      <c r="O23" s="33"/>
      <c r="P23" s="33" t="s">
        <v>2035</v>
      </c>
      <c r="Q23" s="33" t="s">
        <v>394</v>
      </c>
      <c r="R23" s="33" t="s">
        <v>1466</v>
      </c>
      <c r="S23" s="33"/>
      <c r="T23" s="33"/>
      <c r="U23" s="33"/>
      <c r="V23" s="31" t="s">
        <v>1451</v>
      </c>
      <c r="W23" s="31"/>
      <c r="X23" s="31"/>
      <c r="Y23" s="31"/>
      <c r="Z23" s="31"/>
      <c r="AA23" s="31"/>
      <c r="AB23" s="31"/>
      <c r="AC23" s="31"/>
      <c r="AD23" s="31"/>
      <c r="AE23" s="33"/>
      <c r="AF23" s="33"/>
      <c r="AG23" s="33"/>
      <c r="AH23" s="33"/>
      <c r="AI23" s="33"/>
      <c r="AJ23" s="33"/>
      <c r="AK23" s="33"/>
      <c r="AL23" s="33" t="s">
        <v>50</v>
      </c>
      <c r="AM23" s="2">
        <v>44824</v>
      </c>
      <c r="AN23" s="1"/>
    </row>
    <row r="24" spans="5:40">
      <c r="E24" s="33" t="s">
        <v>833</v>
      </c>
      <c r="F24" s="79">
        <v>44816</v>
      </c>
      <c r="G24" s="33">
        <v>249543</v>
      </c>
      <c r="H24" s="33" t="s">
        <v>1537</v>
      </c>
      <c r="I24" s="33" t="s">
        <v>2037</v>
      </c>
      <c r="J24" s="33" t="s">
        <v>394</v>
      </c>
      <c r="K24" s="31"/>
      <c r="L24" s="31"/>
      <c r="M24" s="31"/>
      <c r="N24" s="31"/>
      <c r="O24" s="31"/>
      <c r="P24" s="31"/>
      <c r="Q24" s="33" t="s">
        <v>2038</v>
      </c>
      <c r="R24" s="33"/>
      <c r="S24" s="33"/>
      <c r="T24" s="33"/>
      <c r="U24" s="33"/>
      <c r="V24" s="33" t="s">
        <v>2160</v>
      </c>
      <c r="W24" s="33" t="s">
        <v>50</v>
      </c>
      <c r="X24" s="33"/>
      <c r="Y24" s="33"/>
      <c r="Z24" s="33"/>
      <c r="AA24" s="33"/>
      <c r="AB24" s="33"/>
      <c r="AC24" s="33"/>
      <c r="AD24" s="33"/>
      <c r="AE24" s="33"/>
      <c r="AF24" s="33"/>
      <c r="AG24" s="33"/>
      <c r="AH24" s="33"/>
      <c r="AI24" s="33"/>
      <c r="AJ24" s="33"/>
      <c r="AK24" s="33"/>
      <c r="AL24" s="33" t="s">
        <v>50</v>
      </c>
      <c r="AM24" s="1"/>
      <c r="AN24" s="1"/>
    </row>
    <row r="25" spans="5:40">
      <c r="E25" s="33" t="s">
        <v>833</v>
      </c>
      <c r="F25" s="79">
        <v>44816</v>
      </c>
      <c r="G25" s="33">
        <v>254370</v>
      </c>
      <c r="H25" s="33" t="s">
        <v>798</v>
      </c>
      <c r="I25" s="33" t="s">
        <v>440</v>
      </c>
      <c r="J25" s="33" t="s">
        <v>394</v>
      </c>
      <c r="K25" s="33"/>
      <c r="L25" s="33"/>
      <c r="M25" s="33"/>
      <c r="N25" s="33"/>
      <c r="O25" s="33"/>
      <c r="P25" s="33"/>
      <c r="Q25" s="33" t="s">
        <v>2039</v>
      </c>
      <c r="R25" s="33" t="s">
        <v>1466</v>
      </c>
      <c r="S25" s="33"/>
      <c r="T25" s="33" t="s">
        <v>400</v>
      </c>
      <c r="U25" s="33" t="s">
        <v>2157</v>
      </c>
      <c r="V25" s="33"/>
      <c r="W25" s="33"/>
      <c r="X25" s="33"/>
      <c r="Y25" s="33"/>
      <c r="Z25" s="33"/>
      <c r="AA25" s="33"/>
      <c r="AB25" s="33"/>
      <c r="AC25" s="33"/>
      <c r="AD25" s="33"/>
      <c r="AE25" s="33"/>
      <c r="AF25" s="33"/>
      <c r="AG25" s="33"/>
      <c r="AH25" s="33"/>
      <c r="AI25" s="33"/>
      <c r="AJ25" s="33"/>
      <c r="AK25" s="33"/>
      <c r="AL25" s="33" t="s">
        <v>50</v>
      </c>
      <c r="AM25" s="1"/>
      <c r="AN25" s="1"/>
    </row>
    <row r="26" spans="5:40">
      <c r="E26" s="33" t="s">
        <v>333</v>
      </c>
      <c r="F26" s="79">
        <v>44816</v>
      </c>
      <c r="G26" s="33">
        <v>254679</v>
      </c>
      <c r="H26" s="33" t="s">
        <v>2040</v>
      </c>
      <c r="I26" s="33" t="s">
        <v>440</v>
      </c>
      <c r="J26" s="33" t="s">
        <v>394</v>
      </c>
      <c r="K26" s="31"/>
      <c r="L26" s="31"/>
      <c r="M26" s="31"/>
      <c r="N26" s="31"/>
      <c r="O26" s="31"/>
      <c r="P26" s="31"/>
      <c r="Q26" s="33" t="s">
        <v>394</v>
      </c>
      <c r="R26" s="33"/>
      <c r="S26" s="33" t="s">
        <v>1470</v>
      </c>
      <c r="T26" s="33" t="s">
        <v>50</v>
      </c>
      <c r="U26" s="33"/>
      <c r="V26" s="33"/>
      <c r="W26" s="33"/>
      <c r="X26" s="33"/>
      <c r="Y26" s="33"/>
      <c r="Z26" s="33"/>
      <c r="AA26" s="33"/>
      <c r="AB26" s="33"/>
      <c r="AC26" s="33"/>
      <c r="AD26" s="33"/>
      <c r="AE26" s="33"/>
      <c r="AF26" s="33"/>
      <c r="AG26" s="33"/>
      <c r="AH26" s="33"/>
      <c r="AI26" s="33"/>
      <c r="AJ26" s="33"/>
      <c r="AK26" s="33"/>
      <c r="AL26" s="33" t="s">
        <v>50</v>
      </c>
      <c r="AM26" s="1"/>
      <c r="AN26" s="1"/>
    </row>
    <row r="27" spans="5:40">
      <c r="E27" s="33" t="s">
        <v>333</v>
      </c>
      <c r="F27" s="79">
        <v>44816</v>
      </c>
      <c r="G27" s="33">
        <v>254528</v>
      </c>
      <c r="H27" s="33" t="s">
        <v>576</v>
      </c>
      <c r="I27" s="33" t="s">
        <v>440</v>
      </c>
      <c r="J27" s="33" t="s">
        <v>394</v>
      </c>
      <c r="K27" s="31"/>
      <c r="L27" s="31"/>
      <c r="M27" s="31"/>
      <c r="N27" s="31"/>
      <c r="O27" s="31"/>
      <c r="P27" s="31"/>
      <c r="Q27" s="33" t="s">
        <v>394</v>
      </c>
      <c r="R27" s="33" t="s">
        <v>2043</v>
      </c>
      <c r="S27" s="33"/>
      <c r="T27" s="33"/>
      <c r="U27" s="33" t="s">
        <v>1466</v>
      </c>
      <c r="V27" s="33"/>
      <c r="W27" s="33" t="s">
        <v>50</v>
      </c>
      <c r="X27" s="33"/>
      <c r="Y27" s="33"/>
      <c r="Z27" s="33"/>
      <c r="AA27" s="33"/>
      <c r="AB27" s="33"/>
      <c r="AC27" s="33"/>
      <c r="AD27" s="33"/>
      <c r="AE27" s="33"/>
      <c r="AF27" s="33"/>
      <c r="AG27" s="33"/>
      <c r="AH27" s="33"/>
      <c r="AI27" s="33"/>
      <c r="AJ27" s="33"/>
      <c r="AK27" s="33"/>
      <c r="AL27" s="33" t="s">
        <v>50</v>
      </c>
      <c r="AM27" s="1"/>
      <c r="AN27" s="1"/>
    </row>
    <row r="28" spans="5:40">
      <c r="E28" s="33" t="s">
        <v>833</v>
      </c>
      <c r="F28" s="79">
        <v>44816</v>
      </c>
      <c r="G28" s="33">
        <v>253346</v>
      </c>
      <c r="H28" s="33" t="s">
        <v>1995</v>
      </c>
      <c r="I28" s="33" t="s">
        <v>2041</v>
      </c>
      <c r="J28" s="33" t="s">
        <v>394</v>
      </c>
      <c r="K28" s="33"/>
      <c r="L28" s="33"/>
      <c r="M28" s="33"/>
      <c r="N28" s="33"/>
      <c r="O28" s="33"/>
      <c r="P28" s="33"/>
      <c r="Q28" s="33" t="s">
        <v>2039</v>
      </c>
      <c r="R28" s="33" t="s">
        <v>1466</v>
      </c>
      <c r="S28" s="33" t="s">
        <v>50</v>
      </c>
      <c r="T28" s="33"/>
      <c r="U28" s="33"/>
      <c r="V28" s="33"/>
      <c r="W28" s="33"/>
      <c r="X28" s="33"/>
      <c r="Y28" s="33"/>
      <c r="Z28" s="33"/>
      <c r="AA28" s="33"/>
      <c r="AB28" s="33"/>
      <c r="AC28" s="33"/>
      <c r="AD28" s="33"/>
      <c r="AE28" s="33"/>
      <c r="AF28" s="33"/>
      <c r="AG28" s="33"/>
      <c r="AH28" s="33"/>
      <c r="AI28" s="33"/>
      <c r="AJ28" s="33"/>
      <c r="AK28" s="33"/>
      <c r="AL28" s="33" t="s">
        <v>50</v>
      </c>
      <c r="AM28" s="1"/>
      <c r="AN28" s="1"/>
    </row>
    <row r="29" spans="5:40">
      <c r="E29" s="33" t="s">
        <v>333</v>
      </c>
      <c r="F29" s="79">
        <v>44816</v>
      </c>
      <c r="G29" s="33">
        <v>254874</v>
      </c>
      <c r="H29" s="33" t="s">
        <v>2013</v>
      </c>
      <c r="I29" s="33" t="s">
        <v>2042</v>
      </c>
      <c r="J29" s="33" t="s">
        <v>394</v>
      </c>
      <c r="K29" s="31"/>
      <c r="L29" s="31"/>
      <c r="M29" s="31"/>
      <c r="N29" s="31"/>
      <c r="O29" s="31"/>
      <c r="P29" s="31"/>
      <c r="Q29" s="33" t="s">
        <v>2039</v>
      </c>
      <c r="R29" s="33" t="s">
        <v>2048</v>
      </c>
      <c r="S29" s="33"/>
      <c r="T29" s="33" t="s">
        <v>2066</v>
      </c>
      <c r="U29" s="33"/>
      <c r="V29" s="33"/>
      <c r="W29" s="33"/>
      <c r="X29" s="33"/>
      <c r="Y29" s="33"/>
      <c r="Z29" s="33"/>
      <c r="AA29" s="33"/>
      <c r="AB29" s="33"/>
      <c r="AC29" s="33"/>
      <c r="AD29" s="33"/>
      <c r="AE29" s="33"/>
      <c r="AF29" s="33"/>
      <c r="AG29" s="33"/>
      <c r="AH29" s="33"/>
      <c r="AI29" s="33"/>
      <c r="AJ29" s="33"/>
      <c r="AK29" s="33"/>
      <c r="AL29" s="33" t="s">
        <v>50</v>
      </c>
      <c r="AM29" s="1"/>
      <c r="AN29" s="1"/>
    </row>
    <row r="30" spans="5:40">
      <c r="E30" s="33" t="s">
        <v>333</v>
      </c>
      <c r="F30" s="79">
        <v>44817</v>
      </c>
      <c r="G30" s="33">
        <v>254906</v>
      </c>
      <c r="H30" s="33" t="s">
        <v>2044</v>
      </c>
      <c r="I30" s="33" t="s">
        <v>2045</v>
      </c>
      <c r="J30" s="33" t="s">
        <v>394</v>
      </c>
      <c r="K30" s="31"/>
      <c r="L30" s="31"/>
      <c r="M30" s="31"/>
      <c r="N30" s="31"/>
      <c r="O30" s="31"/>
      <c r="P30" s="31"/>
      <c r="Q30" s="31"/>
      <c r="R30" s="33" t="s">
        <v>2039</v>
      </c>
      <c r="S30" s="33"/>
      <c r="T30" s="33"/>
      <c r="U30" s="33"/>
      <c r="V30" s="31" t="s">
        <v>2043</v>
      </c>
      <c r="W30" s="31"/>
      <c r="X30" s="31"/>
      <c r="Y30" s="31"/>
      <c r="Z30" s="31"/>
      <c r="AA30" s="31"/>
      <c r="AB30" s="31"/>
      <c r="AC30" s="31"/>
      <c r="AD30" s="33"/>
      <c r="AE30" s="33"/>
      <c r="AF30" s="33"/>
      <c r="AG30" s="33"/>
      <c r="AH30" s="33"/>
      <c r="AI30" s="33"/>
      <c r="AJ30" s="33"/>
      <c r="AK30" s="33"/>
      <c r="AL30" s="33" t="s">
        <v>50</v>
      </c>
      <c r="AM30" s="2">
        <v>44824</v>
      </c>
      <c r="AN30" s="1"/>
    </row>
    <row r="31" spans="5:40" ht="45">
      <c r="E31" s="33" t="s">
        <v>333</v>
      </c>
      <c r="F31" s="79">
        <v>44817</v>
      </c>
      <c r="G31" s="33">
        <v>255329</v>
      </c>
      <c r="H31" s="33" t="s">
        <v>2046</v>
      </c>
      <c r="I31" s="33" t="s">
        <v>2041</v>
      </c>
      <c r="J31" s="33" t="s">
        <v>2047</v>
      </c>
      <c r="K31" s="33"/>
      <c r="L31" s="33"/>
      <c r="M31" s="33"/>
      <c r="N31" s="33"/>
      <c r="O31" s="33"/>
      <c r="P31" s="33"/>
      <c r="Q31" s="33"/>
      <c r="R31" s="33" t="s">
        <v>1466</v>
      </c>
      <c r="S31" s="34" t="s">
        <v>2064</v>
      </c>
      <c r="T31" s="34" t="s">
        <v>1470</v>
      </c>
      <c r="U31" s="34"/>
      <c r="V31" s="34"/>
      <c r="W31" s="34"/>
      <c r="X31" s="34"/>
      <c r="Y31" s="34"/>
      <c r="Z31" s="34"/>
      <c r="AA31" s="34"/>
      <c r="AB31" s="34"/>
      <c r="AC31" s="34"/>
      <c r="AD31" s="34"/>
      <c r="AE31" s="34"/>
      <c r="AF31" s="34"/>
      <c r="AG31" s="34"/>
      <c r="AH31" s="34"/>
      <c r="AI31" s="34"/>
      <c r="AJ31" s="34"/>
      <c r="AK31" s="34"/>
      <c r="AL31" s="33" t="s">
        <v>50</v>
      </c>
      <c r="AM31" s="1"/>
      <c r="AN31" s="1"/>
    </row>
    <row r="32" spans="5:40">
      <c r="E32" s="33" t="s">
        <v>333</v>
      </c>
      <c r="F32" s="79">
        <v>44817</v>
      </c>
      <c r="G32" s="33">
        <v>255082</v>
      </c>
      <c r="H32" s="33" t="s">
        <v>2049</v>
      </c>
      <c r="I32" s="33" t="s">
        <v>2041</v>
      </c>
      <c r="J32" s="33" t="s">
        <v>394</v>
      </c>
      <c r="K32" s="31"/>
      <c r="L32" s="31"/>
      <c r="M32" s="31"/>
      <c r="N32" s="31"/>
      <c r="O32" s="31"/>
      <c r="P32" s="31"/>
      <c r="Q32" s="33"/>
      <c r="R32" s="33" t="s">
        <v>2048</v>
      </c>
      <c r="S32" s="33" t="s">
        <v>394</v>
      </c>
      <c r="T32" s="33" t="s">
        <v>50</v>
      </c>
      <c r="U32" s="33"/>
      <c r="V32" s="33"/>
      <c r="W32" s="33"/>
      <c r="X32" s="33"/>
      <c r="Y32" s="33"/>
      <c r="Z32" s="33"/>
      <c r="AA32" s="33"/>
      <c r="AB32" s="33"/>
      <c r="AC32" s="33"/>
      <c r="AD32" s="33"/>
      <c r="AE32" s="33"/>
      <c r="AF32" s="33"/>
      <c r="AG32" s="33"/>
      <c r="AH32" s="33"/>
      <c r="AI32" s="33"/>
      <c r="AJ32" s="33"/>
      <c r="AK32" s="33"/>
      <c r="AL32" s="33" t="s">
        <v>50</v>
      </c>
      <c r="AM32" s="1"/>
      <c r="AN32" s="1"/>
    </row>
    <row r="33" spans="5:40">
      <c r="E33" s="33" t="s">
        <v>333</v>
      </c>
      <c r="F33" s="79">
        <v>44817</v>
      </c>
      <c r="G33" s="33">
        <v>255107</v>
      </c>
      <c r="H33" s="33" t="s">
        <v>572</v>
      </c>
      <c r="I33" s="33" t="s">
        <v>2050</v>
      </c>
      <c r="J33" s="33" t="s">
        <v>394</v>
      </c>
      <c r="K33" s="31"/>
      <c r="L33" s="31"/>
      <c r="M33" s="31"/>
      <c r="N33" s="33"/>
      <c r="O33" s="33"/>
      <c r="P33" s="33"/>
      <c r="Q33" s="33"/>
      <c r="R33" s="33" t="s">
        <v>2051</v>
      </c>
      <c r="S33" s="33" t="s">
        <v>50</v>
      </c>
      <c r="T33" s="33"/>
      <c r="U33" s="33"/>
      <c r="V33" s="33"/>
      <c r="W33" s="33"/>
      <c r="X33" s="33"/>
      <c r="Y33" s="33"/>
      <c r="Z33" s="33"/>
      <c r="AA33" s="33"/>
      <c r="AB33" s="33"/>
      <c r="AC33" s="33"/>
      <c r="AD33" s="33"/>
      <c r="AE33" s="33"/>
      <c r="AF33" s="33"/>
      <c r="AG33" s="33"/>
      <c r="AH33" s="33"/>
      <c r="AI33" s="33"/>
      <c r="AJ33" s="33"/>
      <c r="AK33" s="33"/>
      <c r="AL33" s="33" t="s">
        <v>50</v>
      </c>
      <c r="AM33" s="1"/>
      <c r="AN33" s="1"/>
    </row>
    <row r="34" spans="5:40">
      <c r="E34" s="33" t="s">
        <v>333</v>
      </c>
      <c r="F34" s="79">
        <v>44817</v>
      </c>
      <c r="G34" s="33">
        <v>255339</v>
      </c>
      <c r="H34" s="33" t="s">
        <v>1443</v>
      </c>
      <c r="I34" s="33" t="s">
        <v>440</v>
      </c>
      <c r="J34" s="33" t="s">
        <v>394</v>
      </c>
      <c r="K34" s="31"/>
      <c r="L34" s="31"/>
      <c r="M34" s="31"/>
      <c r="N34" s="33"/>
      <c r="O34" s="33"/>
      <c r="P34" s="33"/>
      <c r="Q34" s="33"/>
      <c r="R34" s="33" t="s">
        <v>2043</v>
      </c>
      <c r="S34" s="33" t="s">
        <v>50</v>
      </c>
      <c r="T34" s="33"/>
      <c r="U34" s="33"/>
      <c r="V34" s="33"/>
      <c r="W34" s="33"/>
      <c r="X34" s="33"/>
      <c r="Y34" s="33"/>
      <c r="Z34" s="33"/>
      <c r="AA34" s="33"/>
      <c r="AB34" s="33"/>
      <c r="AC34" s="33"/>
      <c r="AD34" s="33"/>
      <c r="AE34" s="33"/>
      <c r="AF34" s="33"/>
      <c r="AG34" s="33"/>
      <c r="AH34" s="33"/>
      <c r="AI34" s="33"/>
      <c r="AJ34" s="33"/>
      <c r="AK34" s="33"/>
      <c r="AL34" s="33" t="s">
        <v>50</v>
      </c>
      <c r="AM34" s="1"/>
      <c r="AN34" s="1"/>
    </row>
    <row r="35" spans="5:40" ht="30">
      <c r="E35" s="33" t="s">
        <v>333</v>
      </c>
      <c r="F35" s="79">
        <v>44817</v>
      </c>
      <c r="G35" s="33">
        <v>255303</v>
      </c>
      <c r="H35" s="33" t="s">
        <v>1001</v>
      </c>
      <c r="I35" s="33" t="s">
        <v>440</v>
      </c>
      <c r="J35" s="33" t="s">
        <v>394</v>
      </c>
      <c r="K35" s="33"/>
      <c r="L35" s="33"/>
      <c r="M35" s="33"/>
      <c r="N35" s="33"/>
      <c r="O35" s="33"/>
      <c r="P35" s="33"/>
      <c r="Q35" s="33"/>
      <c r="R35" s="34" t="s">
        <v>2053</v>
      </c>
      <c r="S35" s="34" t="s">
        <v>50</v>
      </c>
      <c r="T35" s="34"/>
      <c r="U35" s="34"/>
      <c r="V35" s="34"/>
      <c r="W35" s="34"/>
      <c r="X35" s="34"/>
      <c r="Y35" s="34"/>
      <c r="Z35" s="34"/>
      <c r="AA35" s="34"/>
      <c r="AB35" s="34"/>
      <c r="AC35" s="34"/>
      <c r="AD35" s="34"/>
      <c r="AE35" s="34"/>
      <c r="AF35" s="34"/>
      <c r="AG35" s="34"/>
      <c r="AH35" s="34"/>
      <c r="AI35" s="34"/>
      <c r="AJ35" s="34"/>
      <c r="AK35" s="34"/>
      <c r="AL35" s="33" t="s">
        <v>50</v>
      </c>
      <c r="AM35" s="1"/>
      <c r="AN35" s="1"/>
    </row>
    <row r="36" spans="5:40">
      <c r="E36" s="33" t="s">
        <v>333</v>
      </c>
      <c r="F36" s="79">
        <v>44817</v>
      </c>
      <c r="G36" s="33">
        <v>256066</v>
      </c>
      <c r="H36" s="33" t="s">
        <v>2054</v>
      </c>
      <c r="I36" s="33" t="s">
        <v>2050</v>
      </c>
      <c r="J36" s="33" t="s">
        <v>394</v>
      </c>
      <c r="K36" s="33"/>
      <c r="L36" s="33"/>
      <c r="M36" s="33"/>
      <c r="N36" s="33"/>
      <c r="O36" s="33"/>
      <c r="P36" s="33"/>
      <c r="Q36" s="33"/>
      <c r="R36" s="33" t="s">
        <v>1466</v>
      </c>
      <c r="S36" s="33" t="s">
        <v>50</v>
      </c>
      <c r="T36" s="33"/>
      <c r="U36" s="33"/>
      <c r="V36" s="33"/>
      <c r="W36" s="33"/>
      <c r="X36" s="33"/>
      <c r="Y36" s="33"/>
      <c r="Z36" s="33"/>
      <c r="AA36" s="33"/>
      <c r="AB36" s="33"/>
      <c r="AC36" s="33"/>
      <c r="AD36" s="33"/>
      <c r="AE36" s="33"/>
      <c r="AF36" s="33"/>
      <c r="AG36" s="33"/>
      <c r="AH36" s="33"/>
      <c r="AI36" s="33"/>
      <c r="AJ36" s="33"/>
      <c r="AK36" s="33"/>
      <c r="AL36" s="33" t="s">
        <v>50</v>
      </c>
      <c r="AM36" s="1"/>
      <c r="AN36" s="1"/>
    </row>
    <row r="37" spans="5:40" ht="45">
      <c r="E37" s="33" t="s">
        <v>333</v>
      </c>
      <c r="F37" s="79">
        <v>44818</v>
      </c>
      <c r="G37" s="33">
        <v>255985</v>
      </c>
      <c r="H37" s="33" t="s">
        <v>2060</v>
      </c>
      <c r="I37" s="33" t="s">
        <v>2061</v>
      </c>
      <c r="J37" s="33" t="s">
        <v>394</v>
      </c>
      <c r="K37" s="1"/>
      <c r="L37" s="1"/>
      <c r="M37" s="1"/>
      <c r="N37" s="31"/>
      <c r="O37" s="31"/>
      <c r="P37" s="31"/>
      <c r="Q37" s="33"/>
      <c r="R37" s="154"/>
      <c r="S37" s="34" t="s">
        <v>2063</v>
      </c>
      <c r="T37" s="34" t="s">
        <v>1466</v>
      </c>
      <c r="U37" s="34" t="s">
        <v>50</v>
      </c>
      <c r="V37" s="34"/>
      <c r="W37" s="34"/>
      <c r="X37" s="34"/>
      <c r="Y37" s="34"/>
      <c r="Z37" s="34"/>
      <c r="AA37" s="34"/>
      <c r="AB37" s="34"/>
      <c r="AC37" s="34"/>
      <c r="AD37" s="34"/>
      <c r="AE37" s="34"/>
      <c r="AF37" s="34"/>
      <c r="AG37" s="34"/>
      <c r="AH37" s="34"/>
      <c r="AI37" s="34"/>
      <c r="AJ37" s="34"/>
      <c r="AK37" s="34"/>
      <c r="AL37" s="33" t="s">
        <v>50</v>
      </c>
      <c r="AM37" s="1"/>
      <c r="AN37" s="1"/>
    </row>
    <row r="38" spans="5:40" ht="30">
      <c r="E38" s="33" t="s">
        <v>333</v>
      </c>
      <c r="F38" s="79">
        <v>44818</v>
      </c>
      <c r="G38" s="33">
        <v>256045</v>
      </c>
      <c r="H38" s="33" t="s">
        <v>1998</v>
      </c>
      <c r="I38" s="33" t="s">
        <v>778</v>
      </c>
      <c r="J38" s="33" t="s">
        <v>394</v>
      </c>
      <c r="K38" s="1"/>
      <c r="L38" s="1"/>
      <c r="M38" s="1"/>
      <c r="N38" s="31"/>
      <c r="O38" s="31"/>
      <c r="P38" s="31"/>
      <c r="Q38" s="33"/>
      <c r="R38" s="33"/>
      <c r="S38" s="34" t="s">
        <v>2043</v>
      </c>
      <c r="T38" s="34" t="s">
        <v>2048</v>
      </c>
      <c r="U38" s="34" t="s">
        <v>394</v>
      </c>
      <c r="V38" s="34"/>
      <c r="W38" s="34" t="s">
        <v>1470</v>
      </c>
      <c r="X38" s="34" t="s">
        <v>50</v>
      </c>
      <c r="Y38" s="34"/>
      <c r="Z38" s="34"/>
      <c r="AA38" s="34"/>
      <c r="AB38" s="34"/>
      <c r="AC38" s="34"/>
      <c r="AD38" s="34"/>
      <c r="AE38" s="34"/>
      <c r="AF38" s="34"/>
      <c r="AG38" s="34"/>
      <c r="AH38" s="34"/>
      <c r="AI38" s="34"/>
      <c r="AJ38" s="34"/>
      <c r="AK38" s="34"/>
      <c r="AL38" s="33" t="s">
        <v>50</v>
      </c>
      <c r="AM38" s="1"/>
      <c r="AN38" s="1"/>
    </row>
    <row r="39" spans="5:40">
      <c r="E39" s="33" t="s">
        <v>333</v>
      </c>
      <c r="F39" s="79">
        <v>44819</v>
      </c>
      <c r="G39" s="33">
        <v>256738</v>
      </c>
      <c r="H39" s="33" t="s">
        <v>2065</v>
      </c>
      <c r="I39" s="33" t="s">
        <v>2033</v>
      </c>
      <c r="J39" s="33" t="s">
        <v>394</v>
      </c>
      <c r="K39" s="1"/>
      <c r="L39" s="1"/>
      <c r="M39" s="1"/>
      <c r="N39" s="1"/>
      <c r="O39" s="1"/>
      <c r="P39" s="31"/>
      <c r="Q39" s="33"/>
      <c r="R39" s="33"/>
      <c r="S39" s="33"/>
      <c r="T39" s="33" t="s">
        <v>2048</v>
      </c>
      <c r="U39" s="33"/>
      <c r="V39" s="33" t="s">
        <v>1466</v>
      </c>
      <c r="W39" s="33"/>
      <c r="X39" s="33"/>
      <c r="Y39" s="33" t="s">
        <v>50</v>
      </c>
      <c r="Z39" s="33"/>
      <c r="AA39" s="33"/>
      <c r="AB39" s="33"/>
      <c r="AC39" s="33"/>
      <c r="AD39" s="33"/>
      <c r="AE39" s="33"/>
      <c r="AF39" s="33"/>
      <c r="AG39" s="33"/>
      <c r="AH39" s="33"/>
      <c r="AI39" s="33"/>
      <c r="AJ39" s="33"/>
      <c r="AK39" s="33"/>
      <c r="AL39" s="33" t="s">
        <v>50</v>
      </c>
      <c r="AM39" s="1"/>
      <c r="AN39" s="1"/>
    </row>
    <row r="40" spans="5:40" ht="30">
      <c r="E40" s="33" t="s">
        <v>333</v>
      </c>
      <c r="F40" s="79">
        <v>44819</v>
      </c>
      <c r="G40" s="33">
        <v>256702</v>
      </c>
      <c r="H40" s="33" t="s">
        <v>1850</v>
      </c>
      <c r="I40" s="33" t="s">
        <v>2033</v>
      </c>
      <c r="J40" s="33" t="s">
        <v>394</v>
      </c>
      <c r="K40" s="1"/>
      <c r="L40" s="1"/>
      <c r="M40" s="1"/>
      <c r="N40" s="1"/>
      <c r="O40" s="1"/>
      <c r="P40" s="1"/>
      <c r="Q40" s="33"/>
      <c r="R40" s="33"/>
      <c r="S40" s="33"/>
      <c r="T40" s="33" t="s">
        <v>1466</v>
      </c>
      <c r="U40" s="34" t="s">
        <v>394</v>
      </c>
      <c r="V40" s="34" t="s">
        <v>2016</v>
      </c>
      <c r="W40" s="34" t="s">
        <v>1470</v>
      </c>
      <c r="X40" s="34" t="s">
        <v>50</v>
      </c>
      <c r="Y40" s="34"/>
      <c r="Z40" s="34"/>
      <c r="AA40" s="34"/>
      <c r="AB40" s="34"/>
      <c r="AC40" s="34"/>
      <c r="AD40" s="34"/>
      <c r="AE40" s="34"/>
      <c r="AF40" s="34"/>
      <c r="AG40" s="34"/>
      <c r="AH40" s="34"/>
      <c r="AI40" s="34"/>
      <c r="AJ40" s="34"/>
      <c r="AK40" s="34"/>
      <c r="AL40" s="33" t="s">
        <v>50</v>
      </c>
      <c r="AM40" s="1"/>
      <c r="AN40" s="1"/>
    </row>
    <row r="41" spans="5:40" ht="30">
      <c r="E41" s="33" t="s">
        <v>333</v>
      </c>
      <c r="F41" s="79">
        <v>44819</v>
      </c>
      <c r="G41" s="33">
        <v>256569</v>
      </c>
      <c r="H41" s="33" t="s">
        <v>2068</v>
      </c>
      <c r="I41" s="33" t="s">
        <v>2069</v>
      </c>
      <c r="J41" s="33" t="s">
        <v>394</v>
      </c>
      <c r="K41" s="1"/>
      <c r="L41" s="1"/>
      <c r="M41" s="1"/>
      <c r="N41" s="1"/>
      <c r="O41" s="1"/>
      <c r="P41" s="1"/>
      <c r="Q41" s="31"/>
      <c r="R41" s="31"/>
      <c r="S41" s="31"/>
      <c r="T41" s="33" t="s">
        <v>1466</v>
      </c>
      <c r="U41" s="240" t="s">
        <v>400</v>
      </c>
      <c r="V41" s="240" t="s">
        <v>1451</v>
      </c>
      <c r="W41" s="34"/>
      <c r="X41" s="34"/>
      <c r="Y41" s="34"/>
      <c r="Z41" s="34" t="s">
        <v>50</v>
      </c>
      <c r="AA41" s="34"/>
      <c r="AB41" s="34"/>
      <c r="AC41" s="34"/>
      <c r="AD41" s="34"/>
      <c r="AE41" s="34"/>
      <c r="AF41" s="34"/>
      <c r="AG41" s="34"/>
      <c r="AH41" s="34"/>
      <c r="AI41" s="34"/>
      <c r="AJ41" s="34"/>
      <c r="AK41" s="34"/>
      <c r="AL41" s="33" t="s">
        <v>50</v>
      </c>
      <c r="AM41" s="1"/>
      <c r="AN41" s="1"/>
    </row>
    <row r="42" spans="5:40" ht="30">
      <c r="E42" s="33" t="s">
        <v>333</v>
      </c>
      <c r="F42" s="79">
        <v>44819</v>
      </c>
      <c r="G42" s="33">
        <v>256927</v>
      </c>
      <c r="H42" s="33" t="s">
        <v>2013</v>
      </c>
      <c r="I42" s="33" t="s">
        <v>2070</v>
      </c>
      <c r="J42" s="33" t="s">
        <v>394</v>
      </c>
      <c r="K42" s="1"/>
      <c r="L42" s="1"/>
      <c r="M42" s="1"/>
      <c r="N42" s="1"/>
      <c r="O42" s="1"/>
      <c r="P42" s="1"/>
      <c r="Q42" s="33"/>
      <c r="R42" s="33"/>
      <c r="S42" s="33"/>
      <c r="T42" s="33" t="s">
        <v>1466</v>
      </c>
      <c r="U42" s="34" t="s">
        <v>1974</v>
      </c>
      <c r="V42" s="34"/>
      <c r="W42" s="34"/>
      <c r="X42" s="34"/>
      <c r="Y42" s="34"/>
      <c r="Z42" s="34"/>
      <c r="AA42" s="34"/>
      <c r="AB42" s="34"/>
      <c r="AC42" s="34"/>
      <c r="AD42" s="34"/>
      <c r="AE42" s="34"/>
      <c r="AF42" s="34"/>
      <c r="AG42" s="34"/>
      <c r="AH42" s="34"/>
      <c r="AI42" s="34"/>
      <c r="AJ42" s="34"/>
      <c r="AK42" s="34"/>
      <c r="AL42" s="33" t="s">
        <v>50</v>
      </c>
      <c r="AM42" s="1"/>
      <c r="AN42" s="1"/>
    </row>
    <row r="43" spans="5:40" ht="30">
      <c r="E43" s="33" t="s">
        <v>333</v>
      </c>
      <c r="F43" s="79">
        <v>44820</v>
      </c>
      <c r="G43" s="33">
        <v>254906</v>
      </c>
      <c r="H43" s="33" t="s">
        <v>2111</v>
      </c>
      <c r="I43" s="33" t="s">
        <v>2112</v>
      </c>
      <c r="J43" s="33" t="s">
        <v>394</v>
      </c>
      <c r="K43" s="1"/>
      <c r="L43" s="1"/>
      <c r="M43" s="1"/>
      <c r="N43" s="1"/>
      <c r="O43" s="1"/>
      <c r="P43" s="1"/>
      <c r="Q43" s="31"/>
      <c r="R43" s="31"/>
      <c r="S43" s="31"/>
      <c r="T43" s="31"/>
      <c r="U43" s="34" t="s">
        <v>394</v>
      </c>
      <c r="V43" s="34" t="s">
        <v>2043</v>
      </c>
      <c r="W43" s="34" t="s">
        <v>1466</v>
      </c>
      <c r="X43" s="34" t="s">
        <v>50</v>
      </c>
      <c r="Y43" s="34"/>
      <c r="Z43" s="34"/>
      <c r="AA43" s="34"/>
      <c r="AB43" s="34"/>
      <c r="AC43" s="34"/>
      <c r="AD43" s="34"/>
      <c r="AE43" s="34"/>
      <c r="AF43" s="34"/>
      <c r="AG43" s="34"/>
      <c r="AH43" s="34"/>
      <c r="AI43" s="34"/>
      <c r="AJ43" s="34"/>
      <c r="AK43" s="34"/>
      <c r="AL43" s="33" t="s">
        <v>50</v>
      </c>
      <c r="AM43" s="1"/>
      <c r="AN43" s="1"/>
    </row>
    <row r="44" spans="5:40" ht="30">
      <c r="E44" s="33" t="s">
        <v>333</v>
      </c>
      <c r="F44" s="79">
        <v>44820</v>
      </c>
      <c r="G44" s="33">
        <v>257222</v>
      </c>
      <c r="H44" s="33" t="s">
        <v>1997</v>
      </c>
      <c r="I44" s="33" t="s">
        <v>2042</v>
      </c>
      <c r="J44" s="33" t="s">
        <v>394</v>
      </c>
      <c r="K44" s="1"/>
      <c r="L44" s="1"/>
      <c r="M44" s="1"/>
      <c r="N44" s="1"/>
      <c r="O44" s="1"/>
      <c r="P44" s="1"/>
      <c r="Q44" s="31"/>
      <c r="R44" s="31"/>
      <c r="S44" s="31"/>
      <c r="T44" s="31"/>
      <c r="U44" s="34" t="s">
        <v>2043</v>
      </c>
      <c r="V44" s="34" t="s">
        <v>1466</v>
      </c>
      <c r="W44" s="34" t="s">
        <v>1470</v>
      </c>
      <c r="X44" s="34" t="s">
        <v>50</v>
      </c>
      <c r="Y44" s="34"/>
      <c r="Z44" s="34"/>
      <c r="AA44" s="34"/>
      <c r="AB44" s="34"/>
      <c r="AC44" s="34"/>
      <c r="AD44" s="34"/>
      <c r="AE44" s="34"/>
      <c r="AF44" s="34"/>
      <c r="AG44" s="34"/>
      <c r="AH44" s="34"/>
      <c r="AI44" s="34"/>
      <c r="AJ44" s="34"/>
      <c r="AK44" s="34"/>
      <c r="AL44" s="33" t="s">
        <v>50</v>
      </c>
      <c r="AM44" s="1"/>
      <c r="AN44" s="1"/>
    </row>
    <row r="45" spans="5:40" ht="37.5" customHeight="1">
      <c r="E45" s="33" t="s">
        <v>333</v>
      </c>
      <c r="F45" s="79">
        <v>44820</v>
      </c>
      <c r="G45" s="33">
        <v>256970</v>
      </c>
      <c r="H45" s="33" t="s">
        <v>466</v>
      </c>
      <c r="I45" s="33" t="s">
        <v>2113</v>
      </c>
      <c r="J45" s="33" t="s">
        <v>394</v>
      </c>
      <c r="K45" s="1"/>
      <c r="L45" s="1"/>
      <c r="M45" s="1"/>
      <c r="N45" s="1"/>
      <c r="O45" s="1"/>
      <c r="P45" s="1"/>
      <c r="Q45" s="31"/>
      <c r="R45" s="31"/>
      <c r="S45" s="31"/>
      <c r="T45" s="31"/>
      <c r="U45" s="34" t="s">
        <v>2051</v>
      </c>
      <c r="V45" s="34" t="s">
        <v>394</v>
      </c>
      <c r="W45" s="34" t="s">
        <v>1470</v>
      </c>
      <c r="X45" s="34" t="s">
        <v>50</v>
      </c>
      <c r="Y45" s="34"/>
      <c r="Z45" s="34"/>
      <c r="AA45" s="34"/>
      <c r="AB45" s="34"/>
      <c r="AC45" s="34"/>
      <c r="AD45" s="34"/>
      <c r="AE45" s="34"/>
      <c r="AF45" s="34"/>
      <c r="AG45" s="34"/>
      <c r="AH45" s="34"/>
      <c r="AI45" s="34"/>
      <c r="AJ45" s="34"/>
      <c r="AK45" s="34"/>
      <c r="AL45" s="33" t="s">
        <v>50</v>
      </c>
      <c r="AM45" s="1"/>
      <c r="AN45" s="1"/>
    </row>
    <row r="46" spans="5:40" ht="30">
      <c r="E46" s="33" t="s">
        <v>333</v>
      </c>
      <c r="F46" s="79">
        <v>44820</v>
      </c>
      <c r="G46" s="33">
        <v>257156</v>
      </c>
      <c r="H46" s="33" t="s">
        <v>593</v>
      </c>
      <c r="I46" s="33" t="s">
        <v>2114</v>
      </c>
      <c r="J46" s="33" t="s">
        <v>394</v>
      </c>
      <c r="K46" s="1"/>
      <c r="L46" s="1"/>
      <c r="M46" s="1"/>
      <c r="N46" s="1"/>
      <c r="O46" s="1"/>
      <c r="P46" s="1"/>
      <c r="Q46" s="31"/>
      <c r="R46" s="31"/>
      <c r="S46" s="31"/>
      <c r="T46" s="31"/>
      <c r="U46" s="34" t="s">
        <v>2043</v>
      </c>
      <c r="V46" s="34"/>
      <c r="W46" s="34"/>
      <c r="X46" s="34" t="s">
        <v>50</v>
      </c>
      <c r="Y46" s="34"/>
      <c r="Z46" s="34"/>
      <c r="AA46" s="34"/>
      <c r="AB46" s="34"/>
      <c r="AC46" s="34"/>
      <c r="AD46" s="34"/>
      <c r="AE46" s="34"/>
      <c r="AF46" s="34"/>
      <c r="AG46" s="34"/>
      <c r="AH46" s="34"/>
      <c r="AI46" s="34"/>
      <c r="AJ46" s="34"/>
      <c r="AK46" s="34"/>
      <c r="AL46" s="33" t="s">
        <v>50</v>
      </c>
      <c r="AM46" s="1"/>
      <c r="AN46" s="1"/>
    </row>
    <row r="47" spans="5:40" ht="30">
      <c r="E47" s="33" t="s">
        <v>333</v>
      </c>
      <c r="F47" s="79">
        <v>44820</v>
      </c>
      <c r="G47" s="33">
        <v>257166</v>
      </c>
      <c r="H47" s="33" t="s">
        <v>1001</v>
      </c>
      <c r="I47" s="33" t="s">
        <v>440</v>
      </c>
      <c r="J47" s="33" t="s">
        <v>394</v>
      </c>
      <c r="K47" s="1"/>
      <c r="L47" s="1"/>
      <c r="M47" s="1"/>
      <c r="N47" s="1"/>
      <c r="O47" s="1"/>
      <c r="P47" s="1"/>
      <c r="Q47" s="31"/>
      <c r="R47" s="31"/>
      <c r="S47" s="31"/>
      <c r="T47" s="31"/>
      <c r="U47" s="240" t="s">
        <v>2043</v>
      </c>
      <c r="V47" s="240"/>
      <c r="W47" s="34" t="s">
        <v>394</v>
      </c>
      <c r="X47" s="34"/>
      <c r="Y47" s="34"/>
      <c r="Z47" s="34" t="s">
        <v>50</v>
      </c>
      <c r="AA47" s="34"/>
      <c r="AB47" s="34"/>
      <c r="AC47" s="34"/>
      <c r="AD47" s="34"/>
      <c r="AE47" s="34"/>
      <c r="AF47" s="34"/>
      <c r="AG47" s="34"/>
      <c r="AH47" s="34"/>
      <c r="AI47" s="34"/>
      <c r="AJ47" s="34"/>
      <c r="AK47" s="34"/>
      <c r="AL47" s="33" t="s">
        <v>50</v>
      </c>
      <c r="AM47" s="1"/>
      <c r="AN47" s="1"/>
    </row>
    <row r="48" spans="5:40" ht="30">
      <c r="E48" s="33" t="s">
        <v>333</v>
      </c>
      <c r="F48" s="79">
        <v>44820</v>
      </c>
      <c r="G48" s="33">
        <v>257178</v>
      </c>
      <c r="H48" s="33" t="s">
        <v>1891</v>
      </c>
      <c r="I48" s="33" t="s">
        <v>2115</v>
      </c>
      <c r="J48" s="33" t="s">
        <v>394</v>
      </c>
      <c r="K48" s="1"/>
      <c r="L48" s="1"/>
      <c r="M48" s="1"/>
      <c r="N48" s="1"/>
      <c r="O48" s="1"/>
      <c r="P48" s="1"/>
      <c r="Q48" s="31"/>
      <c r="R48" s="31"/>
      <c r="S48" s="31"/>
      <c r="T48" s="31"/>
      <c r="U48" s="34" t="s">
        <v>400</v>
      </c>
      <c r="V48" s="34" t="s">
        <v>394</v>
      </c>
      <c r="W48" s="34"/>
      <c r="X48" s="34" t="s">
        <v>50</v>
      </c>
      <c r="Y48" s="34"/>
      <c r="Z48" s="34"/>
      <c r="AA48" s="34"/>
      <c r="AB48" s="34"/>
      <c r="AC48" s="34"/>
      <c r="AD48" s="34"/>
      <c r="AE48" s="34"/>
      <c r="AF48" s="34"/>
      <c r="AG48" s="34"/>
      <c r="AH48" s="34"/>
      <c r="AI48" s="34"/>
      <c r="AJ48" s="34"/>
      <c r="AK48" s="34"/>
      <c r="AL48" s="33" t="s">
        <v>50</v>
      </c>
      <c r="AM48" s="1"/>
      <c r="AN48" s="1"/>
    </row>
    <row r="49" spans="5:40" ht="30">
      <c r="E49" s="33" t="s">
        <v>333</v>
      </c>
      <c r="F49" s="79">
        <v>44820</v>
      </c>
      <c r="G49" s="33">
        <v>257230</v>
      </c>
      <c r="H49" s="33" t="s">
        <v>2116</v>
      </c>
      <c r="I49" s="33" t="s">
        <v>778</v>
      </c>
      <c r="J49" s="33" t="s">
        <v>394</v>
      </c>
      <c r="K49" s="1"/>
      <c r="L49" s="1"/>
      <c r="M49" s="1"/>
      <c r="N49" s="1"/>
      <c r="O49" s="1"/>
      <c r="P49" s="1"/>
      <c r="Q49" s="31"/>
      <c r="R49" s="31"/>
      <c r="S49" s="31"/>
      <c r="T49" s="31"/>
      <c r="U49" s="34" t="s">
        <v>2117</v>
      </c>
      <c r="V49" s="34" t="s">
        <v>394</v>
      </c>
      <c r="W49" s="34" t="s">
        <v>50</v>
      </c>
      <c r="X49" s="34"/>
      <c r="Y49" s="34"/>
      <c r="Z49" s="34"/>
      <c r="AA49" s="34"/>
      <c r="AB49" s="34"/>
      <c r="AC49" s="34"/>
      <c r="AD49" s="34"/>
      <c r="AE49" s="34"/>
      <c r="AF49" s="34"/>
      <c r="AG49" s="34"/>
      <c r="AH49" s="34"/>
      <c r="AI49" s="34"/>
      <c r="AJ49" s="34"/>
      <c r="AK49" s="34"/>
      <c r="AL49" s="33" t="s">
        <v>50</v>
      </c>
      <c r="AM49" s="1"/>
      <c r="AN49" s="1"/>
    </row>
    <row r="50" spans="5:40">
      <c r="E50" s="33" t="s">
        <v>333</v>
      </c>
      <c r="F50" s="79">
        <v>44821</v>
      </c>
      <c r="G50" s="33">
        <v>257294</v>
      </c>
      <c r="H50" s="33" t="s">
        <v>1443</v>
      </c>
      <c r="I50" s="33" t="s">
        <v>2112</v>
      </c>
      <c r="J50" s="33" t="s">
        <v>394</v>
      </c>
      <c r="K50" s="1"/>
      <c r="L50" s="1"/>
      <c r="M50" s="1"/>
      <c r="N50" s="1"/>
      <c r="O50" s="1"/>
      <c r="P50" s="1"/>
      <c r="Q50" s="31"/>
      <c r="R50" s="31"/>
      <c r="S50" s="31"/>
      <c r="T50" s="31"/>
      <c r="U50" s="240"/>
      <c r="V50" s="34" t="s">
        <v>394</v>
      </c>
      <c r="W50" s="34"/>
      <c r="X50" s="34"/>
      <c r="Y50" s="34"/>
      <c r="Z50" s="34"/>
      <c r="AA50" s="34" t="s">
        <v>50</v>
      </c>
      <c r="AB50" s="34"/>
      <c r="AC50" s="34"/>
      <c r="AD50" s="34"/>
      <c r="AE50" s="34"/>
      <c r="AF50" s="34"/>
      <c r="AG50" s="34"/>
      <c r="AH50" s="34"/>
      <c r="AI50" s="34"/>
      <c r="AJ50" s="34"/>
      <c r="AK50" s="34"/>
      <c r="AL50" s="33" t="s">
        <v>50</v>
      </c>
      <c r="AM50" s="1"/>
      <c r="AN50" s="1"/>
    </row>
    <row r="51" spans="5:40">
      <c r="E51" s="33" t="s">
        <v>333</v>
      </c>
      <c r="F51" s="79">
        <v>44821</v>
      </c>
      <c r="G51" s="33">
        <v>257405</v>
      </c>
      <c r="H51" s="33" t="s">
        <v>812</v>
      </c>
      <c r="I51" s="33" t="s">
        <v>2112</v>
      </c>
      <c r="J51" s="33" t="s">
        <v>394</v>
      </c>
      <c r="K51" s="1"/>
      <c r="L51" s="1"/>
      <c r="M51" s="1"/>
      <c r="N51" s="1"/>
      <c r="O51" s="1"/>
      <c r="P51" s="1"/>
      <c r="Q51" s="31"/>
      <c r="R51" s="31"/>
      <c r="S51" s="31"/>
      <c r="T51" s="31"/>
      <c r="U51" s="34"/>
      <c r="V51" s="34" t="s">
        <v>394</v>
      </c>
      <c r="W51" s="34" t="s">
        <v>50</v>
      </c>
      <c r="X51" s="34"/>
      <c r="Y51" s="34"/>
      <c r="Z51" s="34"/>
      <c r="AA51" s="34"/>
      <c r="AB51" s="34"/>
      <c r="AC51" s="34"/>
      <c r="AD51" s="34"/>
      <c r="AE51" s="34"/>
      <c r="AF51" s="34"/>
      <c r="AG51" s="34"/>
      <c r="AH51" s="34"/>
      <c r="AI51" s="34"/>
      <c r="AJ51" s="34"/>
      <c r="AK51" s="34"/>
      <c r="AL51" s="33" t="s">
        <v>50</v>
      </c>
      <c r="AM51" s="1"/>
      <c r="AN51" s="1"/>
    </row>
    <row r="52" spans="5:40">
      <c r="E52" s="33" t="s">
        <v>333</v>
      </c>
      <c r="F52" s="79">
        <v>44821</v>
      </c>
      <c r="G52" s="33">
        <v>257489</v>
      </c>
      <c r="H52" s="33" t="s">
        <v>2158</v>
      </c>
      <c r="I52" s="33" t="s">
        <v>778</v>
      </c>
      <c r="J52" s="33" t="s">
        <v>394</v>
      </c>
      <c r="K52" s="1"/>
      <c r="L52" s="1"/>
      <c r="M52" s="1"/>
      <c r="N52" s="1"/>
      <c r="O52" s="1"/>
      <c r="P52" s="1"/>
      <c r="Q52" s="31"/>
      <c r="R52" s="31"/>
      <c r="S52" s="31"/>
      <c r="T52" s="31"/>
      <c r="U52" s="33"/>
      <c r="V52" s="33" t="s">
        <v>394</v>
      </c>
      <c r="W52" s="33"/>
      <c r="X52" s="33" t="s">
        <v>50</v>
      </c>
      <c r="Y52" s="33"/>
      <c r="Z52" s="33"/>
      <c r="AA52" s="33"/>
      <c r="AB52" s="33"/>
      <c r="AC52" s="33"/>
      <c r="AD52" s="33"/>
      <c r="AE52" s="33"/>
      <c r="AF52" s="33"/>
      <c r="AG52" s="33"/>
      <c r="AH52" s="33"/>
      <c r="AI52" s="33"/>
      <c r="AJ52" s="33"/>
      <c r="AK52" s="33"/>
      <c r="AL52" s="33" t="s">
        <v>50</v>
      </c>
      <c r="AM52" s="1"/>
      <c r="AN52" s="1"/>
    </row>
    <row r="53" spans="5:40">
      <c r="E53" s="33" t="s">
        <v>333</v>
      </c>
      <c r="F53" s="79">
        <v>44821</v>
      </c>
      <c r="G53" s="33">
        <v>257228</v>
      </c>
      <c r="H53" s="33" t="s">
        <v>2116</v>
      </c>
      <c r="I53" s="33" t="s">
        <v>2159</v>
      </c>
      <c r="J53" s="33" t="s">
        <v>394</v>
      </c>
      <c r="K53" s="1"/>
      <c r="L53" s="1"/>
      <c r="M53" s="1"/>
      <c r="N53" s="1"/>
      <c r="O53" s="1"/>
      <c r="P53" s="1"/>
      <c r="Q53" s="31"/>
      <c r="R53" s="31"/>
      <c r="S53" s="31"/>
      <c r="T53" s="31"/>
      <c r="U53" s="33"/>
      <c r="V53" s="33" t="s">
        <v>394</v>
      </c>
      <c r="W53" s="33"/>
      <c r="X53" s="33" t="s">
        <v>50</v>
      </c>
      <c r="Y53" s="33"/>
      <c r="Z53" s="33"/>
      <c r="AA53" s="33"/>
      <c r="AB53" s="33"/>
      <c r="AC53" s="33"/>
      <c r="AD53" s="33"/>
      <c r="AE53" s="33"/>
      <c r="AF53" s="33"/>
      <c r="AG53" s="33"/>
      <c r="AH53" s="33"/>
      <c r="AI53" s="33"/>
      <c r="AJ53" s="33"/>
      <c r="AK53" s="33"/>
      <c r="AL53" s="33" t="s">
        <v>50</v>
      </c>
      <c r="AM53" s="1"/>
      <c r="AN53" s="1"/>
    </row>
    <row r="54" spans="5:40">
      <c r="E54" s="33" t="s">
        <v>333</v>
      </c>
      <c r="F54" s="79">
        <v>44823</v>
      </c>
      <c r="G54" s="33">
        <v>257471</v>
      </c>
      <c r="H54" s="33" t="s">
        <v>2030</v>
      </c>
      <c r="I54" s="33" t="s">
        <v>2112</v>
      </c>
      <c r="J54" s="33" t="s">
        <v>394</v>
      </c>
      <c r="K54" s="1"/>
      <c r="L54" s="1"/>
      <c r="M54" s="1"/>
      <c r="N54" s="1"/>
      <c r="O54" s="1"/>
      <c r="P54" s="1"/>
      <c r="Q54" s="1"/>
      <c r="R54" s="1"/>
      <c r="S54" s="1"/>
      <c r="T54" s="1"/>
      <c r="U54" s="33"/>
      <c r="V54" s="154"/>
      <c r="W54" s="33" t="s">
        <v>1466</v>
      </c>
      <c r="X54" s="33"/>
      <c r="Y54" s="33" t="s">
        <v>2003</v>
      </c>
      <c r="Z54" s="33"/>
      <c r="AA54" s="33"/>
      <c r="AB54" s="33"/>
      <c r="AC54" s="33"/>
      <c r="AD54" s="33"/>
      <c r="AE54" s="33"/>
      <c r="AF54" s="33"/>
      <c r="AG54" s="33"/>
      <c r="AH54" s="33"/>
      <c r="AI54" s="33"/>
      <c r="AJ54" s="33"/>
      <c r="AK54" s="33"/>
      <c r="AL54" s="33" t="s">
        <v>50</v>
      </c>
      <c r="AM54" s="1"/>
      <c r="AN54" s="1"/>
    </row>
    <row r="55" spans="5:40">
      <c r="E55" s="33" t="s">
        <v>333</v>
      </c>
      <c r="F55" s="79">
        <v>44823</v>
      </c>
      <c r="G55" s="33">
        <v>257519</v>
      </c>
      <c r="H55" s="33" t="s">
        <v>2013</v>
      </c>
      <c r="I55" s="33" t="s">
        <v>2069</v>
      </c>
      <c r="J55" s="33" t="s">
        <v>394</v>
      </c>
      <c r="K55" s="1"/>
      <c r="L55" s="1"/>
      <c r="M55" s="1"/>
      <c r="N55" s="1"/>
      <c r="O55" s="1"/>
      <c r="P55" s="1"/>
      <c r="Q55" s="1"/>
      <c r="R55" s="1"/>
      <c r="S55" s="1"/>
      <c r="T55" s="1"/>
      <c r="U55" s="31"/>
      <c r="V55" s="31"/>
      <c r="W55" s="33" t="s">
        <v>1466</v>
      </c>
      <c r="X55" s="33"/>
      <c r="Y55" s="33" t="s">
        <v>394</v>
      </c>
      <c r="Z55" s="33"/>
      <c r="AA55" s="33" t="s">
        <v>50</v>
      </c>
      <c r="AB55" s="33"/>
      <c r="AC55" s="33"/>
      <c r="AD55" s="33"/>
      <c r="AE55" s="33"/>
      <c r="AF55" s="33"/>
      <c r="AG55" s="33"/>
      <c r="AH55" s="33"/>
      <c r="AI55" s="33"/>
      <c r="AJ55" s="33"/>
      <c r="AK55" s="33"/>
      <c r="AL55" s="33" t="s">
        <v>50</v>
      </c>
      <c r="AM55" s="1"/>
      <c r="AN55" s="1"/>
    </row>
    <row r="56" spans="5:40" ht="30">
      <c r="E56" s="33" t="s">
        <v>333</v>
      </c>
      <c r="F56" s="79">
        <v>44823</v>
      </c>
      <c r="G56" s="33">
        <v>257240</v>
      </c>
      <c r="H56" s="33" t="s">
        <v>2161</v>
      </c>
      <c r="I56" s="33" t="s">
        <v>778</v>
      </c>
      <c r="J56" s="33" t="s">
        <v>394</v>
      </c>
      <c r="K56" s="1"/>
      <c r="L56" s="1"/>
      <c r="M56" s="1"/>
      <c r="N56" s="1"/>
      <c r="O56" s="1"/>
      <c r="P56" s="1"/>
      <c r="Q56" s="1"/>
      <c r="R56" s="1"/>
      <c r="S56" s="1"/>
      <c r="T56" s="1"/>
      <c r="U56" s="31"/>
      <c r="V56" s="31"/>
      <c r="W56" s="33" t="s">
        <v>2162</v>
      </c>
      <c r="X56" s="33"/>
      <c r="Y56" s="33" t="s">
        <v>50</v>
      </c>
      <c r="Z56" s="33"/>
      <c r="AA56" s="31" t="s">
        <v>1947</v>
      </c>
      <c r="AB56" s="33"/>
      <c r="AC56" s="33"/>
      <c r="AD56" s="33"/>
      <c r="AE56" s="33"/>
      <c r="AF56" s="33" t="s">
        <v>50</v>
      </c>
      <c r="AG56" s="33"/>
      <c r="AH56" s="33"/>
      <c r="AI56" s="33"/>
      <c r="AJ56" s="33"/>
      <c r="AK56" s="33"/>
      <c r="AL56" s="34" t="s">
        <v>2227</v>
      </c>
      <c r="AM56" s="1"/>
      <c r="AN56" s="1"/>
    </row>
    <row r="57" spans="5:40" ht="45">
      <c r="E57" s="33" t="s">
        <v>333</v>
      </c>
      <c r="F57" s="79">
        <v>44823</v>
      </c>
      <c r="G57" s="33">
        <v>257986</v>
      </c>
      <c r="H57" s="33" t="s">
        <v>2163</v>
      </c>
      <c r="I57" s="33" t="s">
        <v>2113</v>
      </c>
      <c r="J57" s="33" t="s">
        <v>394</v>
      </c>
      <c r="K57" s="1"/>
      <c r="L57" s="1"/>
      <c r="M57" s="1"/>
      <c r="N57" s="1"/>
      <c r="O57" s="1"/>
      <c r="P57" s="1"/>
      <c r="Q57" s="1"/>
      <c r="R57" s="1"/>
      <c r="S57" s="1"/>
      <c r="T57" s="1"/>
      <c r="U57" s="33"/>
      <c r="V57" s="33"/>
      <c r="W57" s="34" t="s">
        <v>2169</v>
      </c>
      <c r="X57" s="34" t="s">
        <v>50</v>
      </c>
      <c r="Y57" s="34"/>
      <c r="Z57" s="34"/>
      <c r="AA57" s="34"/>
      <c r="AB57" s="34"/>
      <c r="AC57" s="34"/>
      <c r="AD57" s="34"/>
      <c r="AE57" s="34"/>
      <c r="AF57" s="34"/>
      <c r="AG57" s="34"/>
      <c r="AH57" s="34"/>
      <c r="AI57" s="34"/>
      <c r="AJ57" s="34"/>
      <c r="AK57" s="34"/>
      <c r="AL57" s="33" t="s">
        <v>50</v>
      </c>
      <c r="AM57" s="1"/>
      <c r="AN57" s="1"/>
    </row>
    <row r="58" spans="5:40" ht="30">
      <c r="E58" s="33" t="s">
        <v>333</v>
      </c>
      <c r="F58" s="79">
        <v>44823</v>
      </c>
      <c r="G58" s="33">
        <v>257655</v>
      </c>
      <c r="H58" s="33" t="s">
        <v>1888</v>
      </c>
      <c r="I58" s="33" t="s">
        <v>2113</v>
      </c>
      <c r="J58" s="33" t="s">
        <v>394</v>
      </c>
      <c r="K58" s="1"/>
      <c r="L58" s="1"/>
      <c r="M58" s="1"/>
      <c r="N58" s="1"/>
      <c r="O58" s="1"/>
      <c r="P58" s="1"/>
      <c r="Q58" s="1"/>
      <c r="R58" s="1"/>
      <c r="S58" s="1"/>
      <c r="T58" s="1"/>
      <c r="U58" s="33"/>
      <c r="V58" s="33"/>
      <c r="W58" s="34" t="s">
        <v>2168</v>
      </c>
      <c r="X58" s="34" t="s">
        <v>50</v>
      </c>
      <c r="Y58" s="34"/>
      <c r="Z58" s="34"/>
      <c r="AA58" s="34"/>
      <c r="AB58" s="34"/>
      <c r="AC58" s="34"/>
      <c r="AD58" s="34"/>
      <c r="AE58" s="34"/>
      <c r="AF58" s="34"/>
      <c r="AG58" s="34"/>
      <c r="AH58" s="34"/>
      <c r="AI58" s="34"/>
      <c r="AJ58" s="34"/>
      <c r="AK58" s="34"/>
      <c r="AL58" s="33" t="s">
        <v>50</v>
      </c>
      <c r="AM58" s="1"/>
      <c r="AN58" s="1"/>
    </row>
    <row r="59" spans="5:40" ht="30">
      <c r="E59" s="33" t="s">
        <v>333</v>
      </c>
      <c r="F59" s="79">
        <v>44823</v>
      </c>
      <c r="G59" s="33">
        <v>257978</v>
      </c>
      <c r="H59" s="33" t="s">
        <v>2164</v>
      </c>
      <c r="I59" s="33" t="s">
        <v>2165</v>
      </c>
      <c r="J59" s="33" t="s">
        <v>394</v>
      </c>
      <c r="K59" s="1"/>
      <c r="L59" s="1"/>
      <c r="M59" s="1"/>
      <c r="N59" s="1"/>
      <c r="O59" s="1"/>
      <c r="P59" s="1"/>
      <c r="Q59" s="1"/>
      <c r="R59" s="1"/>
      <c r="S59" s="1"/>
      <c r="T59" s="1"/>
      <c r="U59" s="31"/>
      <c r="V59" s="31"/>
      <c r="W59" s="34" t="s">
        <v>2166</v>
      </c>
      <c r="X59" s="34" t="s">
        <v>394</v>
      </c>
      <c r="Y59" s="34"/>
      <c r="Z59" s="34"/>
      <c r="AA59" s="34"/>
      <c r="AB59" s="34"/>
      <c r="AC59" s="34"/>
      <c r="AD59" s="34"/>
      <c r="AE59" s="34"/>
      <c r="AF59" s="34"/>
      <c r="AG59" s="34"/>
      <c r="AH59" s="34"/>
      <c r="AI59" s="34"/>
      <c r="AJ59" s="34"/>
      <c r="AK59" s="34"/>
      <c r="AL59" s="33" t="s">
        <v>50</v>
      </c>
      <c r="AM59" s="318">
        <v>44827</v>
      </c>
      <c r="AN59" s="1"/>
    </row>
    <row r="60" spans="5:40">
      <c r="E60" s="33" t="s">
        <v>333</v>
      </c>
      <c r="F60" s="79">
        <v>44823</v>
      </c>
      <c r="G60" s="33">
        <v>257994</v>
      </c>
      <c r="H60" s="33" t="s">
        <v>506</v>
      </c>
      <c r="I60" s="33" t="s">
        <v>2113</v>
      </c>
      <c r="J60" s="33" t="s">
        <v>394</v>
      </c>
      <c r="K60" s="1"/>
      <c r="L60" s="1"/>
      <c r="M60" s="1"/>
      <c r="N60" s="1"/>
      <c r="O60" s="1"/>
      <c r="P60" s="1"/>
      <c r="Q60" s="1"/>
      <c r="R60" s="1"/>
      <c r="S60" s="1"/>
      <c r="T60" s="1"/>
      <c r="U60" s="33"/>
      <c r="V60" s="33"/>
      <c r="W60" s="33" t="s">
        <v>2009</v>
      </c>
      <c r="X60" s="33" t="s">
        <v>2187</v>
      </c>
      <c r="Y60" s="33"/>
      <c r="Z60" s="33"/>
      <c r="AA60" s="33"/>
      <c r="AB60" s="33"/>
      <c r="AC60" s="33"/>
      <c r="AD60" s="33"/>
      <c r="AE60" s="33"/>
      <c r="AF60" s="33"/>
      <c r="AG60" s="33"/>
      <c r="AH60" s="33"/>
      <c r="AI60" s="33"/>
      <c r="AJ60" s="33"/>
      <c r="AK60" s="33"/>
      <c r="AL60" s="33" t="s">
        <v>49</v>
      </c>
      <c r="AM60" s="318">
        <v>44825</v>
      </c>
      <c r="AN60" s="1"/>
    </row>
    <row r="61" spans="5:40" ht="30">
      <c r="E61" s="33" t="s">
        <v>333</v>
      </c>
      <c r="F61" s="79">
        <v>44823</v>
      </c>
      <c r="G61" s="33">
        <v>258010</v>
      </c>
      <c r="H61" s="33" t="s">
        <v>2167</v>
      </c>
      <c r="I61" s="33" t="s">
        <v>2165</v>
      </c>
      <c r="J61" s="33" t="s">
        <v>394</v>
      </c>
      <c r="K61" s="1"/>
      <c r="L61" s="1"/>
      <c r="M61" s="1"/>
      <c r="N61" s="1"/>
      <c r="O61" s="1"/>
      <c r="P61" s="1"/>
      <c r="Q61" s="1"/>
      <c r="R61" s="1"/>
      <c r="S61" s="1"/>
      <c r="T61" s="1"/>
      <c r="U61" s="31"/>
      <c r="V61" s="31"/>
      <c r="W61" s="34" t="s">
        <v>2166</v>
      </c>
      <c r="X61" s="34"/>
      <c r="Y61" s="34"/>
      <c r="Z61" s="34" t="s">
        <v>1470</v>
      </c>
      <c r="AA61" s="34"/>
      <c r="AB61" s="34"/>
      <c r="AC61" s="34"/>
      <c r="AD61" s="34"/>
      <c r="AE61" s="34"/>
      <c r="AF61" s="34"/>
      <c r="AG61" s="34"/>
      <c r="AH61" s="34"/>
      <c r="AI61" s="34"/>
      <c r="AJ61" s="34"/>
      <c r="AK61" s="34"/>
      <c r="AL61" s="33" t="s">
        <v>50</v>
      </c>
      <c r="AM61" s="1"/>
      <c r="AN61" s="1"/>
    </row>
    <row r="62" spans="5:40" ht="45">
      <c r="E62" s="33" t="s">
        <v>333</v>
      </c>
      <c r="F62" s="79">
        <v>44823</v>
      </c>
      <c r="G62" s="33">
        <v>258109</v>
      </c>
      <c r="H62" s="33" t="s">
        <v>1808</v>
      </c>
      <c r="I62" s="33" t="s">
        <v>440</v>
      </c>
      <c r="J62" s="33" t="s">
        <v>394</v>
      </c>
      <c r="K62" s="1"/>
      <c r="L62" s="1"/>
      <c r="M62" s="1"/>
      <c r="N62" s="1"/>
      <c r="O62" s="1"/>
      <c r="P62" s="1"/>
      <c r="Q62" s="1"/>
      <c r="R62" s="1"/>
      <c r="S62" s="1"/>
      <c r="T62" s="1"/>
      <c r="U62" s="33"/>
      <c r="V62" s="33"/>
      <c r="W62" s="34" t="s">
        <v>2170</v>
      </c>
      <c r="X62" s="34" t="s">
        <v>50</v>
      </c>
      <c r="Y62" s="34"/>
      <c r="Z62" s="34"/>
      <c r="AA62" s="34"/>
      <c r="AB62" s="34"/>
      <c r="AC62" s="34"/>
      <c r="AD62" s="34"/>
      <c r="AE62" s="34"/>
      <c r="AF62" s="34"/>
      <c r="AG62" s="34"/>
      <c r="AH62" s="34"/>
      <c r="AI62" s="34"/>
      <c r="AJ62" s="34"/>
      <c r="AK62" s="34"/>
      <c r="AL62" s="33" t="s">
        <v>50</v>
      </c>
      <c r="AM62" s="1"/>
      <c r="AN62" s="1"/>
    </row>
    <row r="63" spans="5:40">
      <c r="E63" s="33" t="s">
        <v>333</v>
      </c>
      <c r="F63" s="79">
        <v>44823</v>
      </c>
      <c r="G63" s="33">
        <v>258213</v>
      </c>
      <c r="H63" s="33" t="s">
        <v>1001</v>
      </c>
      <c r="I63" s="33" t="s">
        <v>440</v>
      </c>
      <c r="J63" s="33" t="s">
        <v>394</v>
      </c>
      <c r="K63" s="1"/>
      <c r="L63" s="1"/>
      <c r="M63" s="1"/>
      <c r="N63" s="1"/>
      <c r="O63" s="1"/>
      <c r="P63" s="1"/>
      <c r="Q63" s="1"/>
      <c r="R63" s="1"/>
      <c r="S63" s="1"/>
      <c r="T63" s="1"/>
      <c r="U63" s="31"/>
      <c r="V63" s="31"/>
      <c r="W63" s="33" t="s">
        <v>2051</v>
      </c>
      <c r="X63" s="33"/>
      <c r="Y63" s="33" t="s">
        <v>50</v>
      </c>
      <c r="Z63" s="33"/>
      <c r="AA63" s="33"/>
      <c r="AB63" s="33"/>
      <c r="AC63" s="33"/>
      <c r="AD63" s="33"/>
      <c r="AE63" s="33"/>
      <c r="AF63" s="33"/>
      <c r="AG63" s="33"/>
      <c r="AH63" s="33"/>
      <c r="AI63" s="33"/>
      <c r="AJ63" s="33"/>
      <c r="AK63" s="33"/>
      <c r="AL63" s="33" t="s">
        <v>50</v>
      </c>
      <c r="AM63" s="1"/>
      <c r="AN63" s="1"/>
    </row>
    <row r="64" spans="5:40">
      <c r="E64" s="33" t="s">
        <v>333</v>
      </c>
      <c r="F64" s="79">
        <v>44823</v>
      </c>
      <c r="G64" s="33">
        <v>258232</v>
      </c>
      <c r="H64" s="33" t="s">
        <v>1891</v>
      </c>
      <c r="I64" s="33" t="s">
        <v>2113</v>
      </c>
      <c r="J64" s="33" t="s">
        <v>394</v>
      </c>
      <c r="K64" s="1"/>
      <c r="L64" s="1"/>
      <c r="M64" s="1"/>
      <c r="N64" s="1"/>
      <c r="O64" s="1"/>
      <c r="P64" s="1"/>
      <c r="Q64" s="1"/>
      <c r="R64" s="1"/>
      <c r="S64" s="1"/>
      <c r="T64" s="1"/>
      <c r="U64" s="31"/>
      <c r="V64" s="31"/>
      <c r="W64" s="33" t="s">
        <v>2051</v>
      </c>
      <c r="X64" s="33"/>
      <c r="Y64" s="33"/>
      <c r="Z64" s="33" t="s">
        <v>50</v>
      </c>
      <c r="AA64" s="33"/>
      <c r="AB64" s="33"/>
      <c r="AC64" s="33"/>
      <c r="AD64" s="33"/>
      <c r="AE64" s="33"/>
      <c r="AF64" s="33"/>
      <c r="AG64" s="33"/>
      <c r="AH64" s="33"/>
      <c r="AI64" s="33"/>
      <c r="AJ64" s="33"/>
      <c r="AK64" s="33"/>
      <c r="AL64" s="33" t="s">
        <v>50</v>
      </c>
      <c r="AM64" s="1"/>
      <c r="AN64" s="1"/>
    </row>
    <row r="65" spans="5:40">
      <c r="E65" s="33" t="s">
        <v>333</v>
      </c>
      <c r="F65" s="79">
        <v>44824</v>
      </c>
      <c r="G65" s="33">
        <v>258222</v>
      </c>
      <c r="H65" s="33" t="s">
        <v>2185</v>
      </c>
      <c r="I65" s="33" t="s">
        <v>2112</v>
      </c>
      <c r="J65" s="33" t="s">
        <v>394</v>
      </c>
      <c r="K65" s="1"/>
      <c r="L65" s="1"/>
      <c r="M65" s="1"/>
      <c r="N65" s="1"/>
      <c r="O65" s="1"/>
      <c r="P65" s="1"/>
      <c r="Q65" s="1"/>
      <c r="R65" s="1"/>
      <c r="S65" s="1"/>
      <c r="T65" s="1"/>
      <c r="U65" s="31"/>
      <c r="V65" s="31"/>
      <c r="W65" s="33"/>
      <c r="X65" s="33" t="s">
        <v>1466</v>
      </c>
      <c r="Y65" s="33"/>
      <c r="Z65" s="33" t="s">
        <v>50</v>
      </c>
      <c r="AA65" s="33"/>
      <c r="AB65" s="33"/>
      <c r="AC65" s="33"/>
      <c r="AD65" s="33"/>
      <c r="AE65" s="33"/>
      <c r="AF65" s="33"/>
      <c r="AG65" s="33"/>
      <c r="AH65" s="33"/>
      <c r="AI65" s="33"/>
      <c r="AJ65" s="33"/>
      <c r="AK65" s="33"/>
      <c r="AL65" s="33" t="s">
        <v>50</v>
      </c>
      <c r="AM65" s="1"/>
      <c r="AN65" s="1"/>
    </row>
    <row r="66" spans="5:40">
      <c r="E66" s="33" t="s">
        <v>333</v>
      </c>
      <c r="F66" s="79">
        <v>44824</v>
      </c>
      <c r="G66" s="33">
        <v>258294</v>
      </c>
      <c r="H66" s="33" t="s">
        <v>2017</v>
      </c>
      <c r="I66" s="33" t="s">
        <v>2186</v>
      </c>
      <c r="J66" s="33" t="s">
        <v>394</v>
      </c>
      <c r="K66" s="1"/>
      <c r="L66" s="1"/>
      <c r="M66" s="1"/>
      <c r="N66" s="1"/>
      <c r="O66" s="1"/>
      <c r="P66" s="1"/>
      <c r="Q66" s="1"/>
      <c r="R66" s="1"/>
      <c r="S66" s="1"/>
      <c r="T66" s="1"/>
      <c r="U66" s="33"/>
      <c r="V66" s="33"/>
      <c r="W66" s="33"/>
      <c r="X66" s="33" t="s">
        <v>1466</v>
      </c>
      <c r="Y66" s="33"/>
      <c r="Z66" s="33"/>
      <c r="AA66" s="33"/>
      <c r="AB66" s="33"/>
      <c r="AC66" s="33"/>
      <c r="AD66" s="33"/>
      <c r="AE66" s="33"/>
      <c r="AF66" s="33"/>
      <c r="AG66" s="33"/>
      <c r="AH66" s="33"/>
      <c r="AI66" s="33"/>
      <c r="AJ66" s="33"/>
      <c r="AK66" s="33"/>
      <c r="AL66" s="33" t="s">
        <v>50</v>
      </c>
      <c r="AM66" s="1"/>
      <c r="AN66" s="1"/>
    </row>
    <row r="67" spans="5:40">
      <c r="E67" s="33" t="s">
        <v>333</v>
      </c>
      <c r="F67" s="79">
        <v>44824</v>
      </c>
      <c r="G67" s="33">
        <v>258105</v>
      </c>
      <c r="H67" s="33" t="s">
        <v>1064</v>
      </c>
      <c r="I67" s="33" t="s">
        <v>2113</v>
      </c>
      <c r="J67" s="33" t="s">
        <v>394</v>
      </c>
      <c r="K67" s="1"/>
      <c r="L67" s="1"/>
      <c r="M67" s="1"/>
      <c r="N67" s="1"/>
      <c r="O67" s="1"/>
      <c r="P67" s="1"/>
      <c r="Q67" s="1"/>
      <c r="R67" s="1"/>
      <c r="S67" s="1"/>
      <c r="T67" s="1"/>
      <c r="U67" s="33"/>
      <c r="V67" s="33"/>
      <c r="W67" s="33"/>
      <c r="X67" s="33" t="s">
        <v>2051</v>
      </c>
      <c r="Y67" s="33"/>
      <c r="Z67" s="33"/>
      <c r="AA67" s="33" t="s">
        <v>50</v>
      </c>
      <c r="AB67" s="33"/>
      <c r="AC67" s="33"/>
      <c r="AD67" s="33"/>
      <c r="AE67" s="33"/>
      <c r="AF67" s="33"/>
      <c r="AG67" s="33"/>
      <c r="AH67" s="33"/>
      <c r="AI67" s="33"/>
      <c r="AJ67" s="33"/>
      <c r="AK67" s="33"/>
      <c r="AL67" s="33" t="s">
        <v>50</v>
      </c>
      <c r="AM67" s="1"/>
      <c r="AN67" s="1"/>
    </row>
    <row r="68" spans="5:40" ht="45">
      <c r="E68" s="33" t="s">
        <v>333</v>
      </c>
      <c r="F68" s="79">
        <v>44824</v>
      </c>
      <c r="G68" s="33">
        <v>258451</v>
      </c>
      <c r="H68" s="33" t="s">
        <v>1408</v>
      </c>
      <c r="I68" s="33" t="s">
        <v>440</v>
      </c>
      <c r="J68" s="33" t="s">
        <v>394</v>
      </c>
      <c r="K68" s="1"/>
      <c r="L68" s="1"/>
      <c r="M68" s="1"/>
      <c r="N68" s="1"/>
      <c r="O68" s="1"/>
      <c r="P68" s="1"/>
      <c r="Q68" s="1"/>
      <c r="R68" s="1"/>
      <c r="S68" s="1"/>
      <c r="T68" s="1"/>
      <c r="U68" s="33"/>
      <c r="V68" s="33"/>
      <c r="W68" s="33"/>
      <c r="X68" s="33" t="s">
        <v>1466</v>
      </c>
      <c r="Y68" s="33"/>
      <c r="Z68" s="33" t="s">
        <v>50</v>
      </c>
      <c r="AA68" s="34" t="s">
        <v>2043</v>
      </c>
      <c r="AB68" s="34"/>
      <c r="AC68" s="34" t="s">
        <v>2066</v>
      </c>
      <c r="AD68" s="34"/>
      <c r="AE68" s="34"/>
      <c r="AF68" s="34"/>
      <c r="AG68" s="34"/>
      <c r="AH68" s="34"/>
      <c r="AI68" s="34"/>
      <c r="AJ68" s="34"/>
      <c r="AK68" s="34"/>
      <c r="AL68" s="34" t="s">
        <v>2238</v>
      </c>
      <c r="AM68" s="1"/>
      <c r="AN68" s="1"/>
    </row>
    <row r="69" spans="5:40">
      <c r="E69" s="33" t="s">
        <v>333</v>
      </c>
      <c r="F69" s="79">
        <v>44824</v>
      </c>
      <c r="G69" s="33">
        <v>258620</v>
      </c>
      <c r="H69" s="33" t="s">
        <v>1064</v>
      </c>
      <c r="I69" s="33" t="s">
        <v>2186</v>
      </c>
      <c r="J69" s="33" t="s">
        <v>394</v>
      </c>
      <c r="K69" s="1"/>
      <c r="L69" s="1"/>
      <c r="M69" s="1"/>
      <c r="N69" s="1"/>
      <c r="O69" s="1"/>
      <c r="P69" s="1"/>
      <c r="Q69" s="1"/>
      <c r="R69" s="1"/>
      <c r="S69" s="1"/>
      <c r="T69" s="1"/>
      <c r="U69" s="33"/>
      <c r="V69" s="33"/>
      <c r="W69" s="33"/>
      <c r="X69" s="33" t="s">
        <v>2188</v>
      </c>
      <c r="Y69" s="33"/>
      <c r="Z69" s="33" t="s">
        <v>400</v>
      </c>
      <c r="AA69" s="33" t="s">
        <v>50</v>
      </c>
      <c r="AB69" s="33"/>
      <c r="AC69" s="33"/>
      <c r="AD69" s="33"/>
      <c r="AE69" s="33"/>
      <c r="AF69" s="33"/>
      <c r="AG69" s="33"/>
      <c r="AH69" s="33"/>
      <c r="AI69" s="33"/>
      <c r="AJ69" s="33"/>
      <c r="AK69" s="33"/>
      <c r="AL69" s="33" t="s">
        <v>50</v>
      </c>
      <c r="AM69" s="1"/>
      <c r="AN69" s="1"/>
    </row>
    <row r="70" spans="5:40">
      <c r="E70" s="33" t="s">
        <v>333</v>
      </c>
      <c r="F70" s="79">
        <v>44824</v>
      </c>
      <c r="G70" s="33">
        <v>258440</v>
      </c>
      <c r="H70" s="33" t="s">
        <v>1802</v>
      </c>
      <c r="I70" s="33" t="s">
        <v>2195</v>
      </c>
      <c r="J70" s="33" t="s">
        <v>394</v>
      </c>
      <c r="K70" s="1"/>
      <c r="L70" s="1"/>
      <c r="M70" s="1"/>
      <c r="N70" s="1"/>
      <c r="O70" s="1"/>
      <c r="P70" s="1"/>
      <c r="Q70" s="1"/>
      <c r="R70" s="1"/>
      <c r="S70" s="1"/>
      <c r="T70" s="1"/>
      <c r="U70" s="31"/>
      <c r="V70" s="31"/>
      <c r="W70" s="33"/>
      <c r="X70" s="33" t="s">
        <v>2196</v>
      </c>
      <c r="Y70" s="33"/>
      <c r="Z70" s="33" t="s">
        <v>1515</v>
      </c>
      <c r="AA70" s="33"/>
      <c r="AB70" s="33"/>
      <c r="AC70" s="33"/>
      <c r="AD70" s="33"/>
      <c r="AE70" s="33"/>
      <c r="AF70" s="33"/>
      <c r="AG70" s="33"/>
      <c r="AH70" s="33"/>
      <c r="AI70" s="33"/>
      <c r="AJ70" s="33"/>
      <c r="AK70" s="33"/>
      <c r="AL70" s="33" t="s">
        <v>50</v>
      </c>
      <c r="AM70" s="1"/>
      <c r="AN70" s="1"/>
    </row>
    <row r="71" spans="5:40">
      <c r="E71" s="33" t="s">
        <v>333</v>
      </c>
      <c r="F71" s="79">
        <v>44824</v>
      </c>
      <c r="G71" s="33">
        <v>258505</v>
      </c>
      <c r="H71" s="33" t="s">
        <v>2197</v>
      </c>
      <c r="I71" s="33" t="s">
        <v>2195</v>
      </c>
      <c r="J71" s="33" t="s">
        <v>394</v>
      </c>
      <c r="K71" s="1"/>
      <c r="L71" s="1"/>
      <c r="M71" s="1"/>
      <c r="N71" s="1"/>
      <c r="O71" s="1"/>
      <c r="P71" s="1"/>
      <c r="Q71" s="1"/>
      <c r="R71" s="1"/>
      <c r="S71" s="1"/>
      <c r="T71" s="1"/>
      <c r="U71" s="31"/>
      <c r="V71" s="31"/>
      <c r="W71" s="31"/>
      <c r="X71" s="33" t="s">
        <v>2051</v>
      </c>
      <c r="Y71" s="33" t="s">
        <v>2209</v>
      </c>
      <c r="Z71" s="33" t="s">
        <v>50</v>
      </c>
      <c r="AA71" s="33"/>
      <c r="AB71" s="33"/>
      <c r="AC71" s="33"/>
      <c r="AD71" s="33"/>
      <c r="AE71" s="33"/>
      <c r="AF71" s="33"/>
      <c r="AG71" s="33"/>
      <c r="AH71" s="33"/>
      <c r="AI71" s="33"/>
      <c r="AJ71" s="33"/>
      <c r="AK71" s="33"/>
      <c r="AL71" s="33" t="s">
        <v>50</v>
      </c>
      <c r="AM71" s="1"/>
      <c r="AN71" s="1"/>
    </row>
    <row r="72" spans="5:40">
      <c r="E72" s="33" t="s">
        <v>333</v>
      </c>
      <c r="F72" s="79">
        <v>44824</v>
      </c>
      <c r="G72" s="33">
        <v>258506</v>
      </c>
      <c r="H72" s="33" t="s">
        <v>812</v>
      </c>
      <c r="I72" s="33" t="s">
        <v>2165</v>
      </c>
      <c r="J72" s="33" t="s">
        <v>394</v>
      </c>
      <c r="K72" s="1"/>
      <c r="L72" s="1"/>
      <c r="M72" s="1"/>
      <c r="N72" s="1"/>
      <c r="O72" s="1"/>
      <c r="P72" s="1"/>
      <c r="Q72" s="1"/>
      <c r="R72" s="1"/>
      <c r="S72" s="1"/>
      <c r="T72" s="1"/>
      <c r="U72" s="31"/>
      <c r="V72" s="31"/>
      <c r="W72" s="31"/>
      <c r="X72" s="33" t="s">
        <v>1466</v>
      </c>
      <c r="Y72" s="33" t="s">
        <v>2209</v>
      </c>
      <c r="Z72" s="33" t="s">
        <v>50</v>
      </c>
      <c r="AA72" s="33"/>
      <c r="AB72" s="33"/>
      <c r="AC72" s="33"/>
      <c r="AD72" s="33"/>
      <c r="AE72" s="33"/>
      <c r="AF72" s="33"/>
      <c r="AG72" s="33"/>
      <c r="AH72" s="33"/>
      <c r="AI72" s="33"/>
      <c r="AJ72" s="33"/>
      <c r="AK72" s="33"/>
      <c r="AL72" s="33" t="s">
        <v>50</v>
      </c>
      <c r="AM72" s="1"/>
      <c r="AN72" s="1"/>
    </row>
    <row r="73" spans="5:40">
      <c r="E73" s="33" t="s">
        <v>333</v>
      </c>
      <c r="F73" s="79">
        <v>44824</v>
      </c>
      <c r="G73" s="33">
        <v>258572</v>
      </c>
      <c r="H73" s="33" t="s">
        <v>2060</v>
      </c>
      <c r="I73" s="33" t="s">
        <v>2165</v>
      </c>
      <c r="J73" s="33" t="s">
        <v>394</v>
      </c>
      <c r="K73" s="1"/>
      <c r="L73" s="1"/>
      <c r="M73" s="1"/>
      <c r="N73" s="1"/>
      <c r="O73" s="1"/>
      <c r="P73" s="1"/>
      <c r="Q73" s="1"/>
      <c r="R73" s="1"/>
      <c r="S73" s="1"/>
      <c r="T73" s="1"/>
      <c r="U73" s="31"/>
      <c r="V73" s="31"/>
      <c r="W73" s="33"/>
      <c r="X73" s="33" t="s">
        <v>2202</v>
      </c>
      <c r="Y73" s="33" t="s">
        <v>1356</v>
      </c>
      <c r="Z73" s="33"/>
      <c r="AA73" s="33"/>
      <c r="AB73" s="33"/>
      <c r="AC73" s="33"/>
      <c r="AD73" s="33"/>
      <c r="AE73" s="33"/>
      <c r="AF73" s="33"/>
      <c r="AG73" s="33"/>
      <c r="AH73" s="33"/>
      <c r="AI73" s="33"/>
      <c r="AJ73" s="33"/>
      <c r="AK73" s="33"/>
      <c r="AL73" s="33" t="s">
        <v>50</v>
      </c>
      <c r="AM73" s="1"/>
      <c r="AN73" s="1"/>
    </row>
    <row r="74" spans="5:40">
      <c r="E74" s="33" t="s">
        <v>333</v>
      </c>
      <c r="F74" s="79">
        <v>44824</v>
      </c>
      <c r="G74" s="33">
        <v>258598</v>
      </c>
      <c r="H74" s="33" t="s">
        <v>2198</v>
      </c>
      <c r="I74" s="33" t="s">
        <v>778</v>
      </c>
      <c r="J74" s="33" t="s">
        <v>394</v>
      </c>
      <c r="K74" s="1"/>
      <c r="L74" s="1"/>
      <c r="M74" s="1"/>
      <c r="N74" s="1"/>
      <c r="O74" s="1"/>
      <c r="P74" s="1"/>
      <c r="Q74" s="1"/>
      <c r="R74" s="1"/>
      <c r="S74" s="1"/>
      <c r="T74" s="1"/>
      <c r="U74" s="31"/>
      <c r="V74" s="31"/>
      <c r="W74" s="33"/>
      <c r="X74" s="33" t="s">
        <v>1466</v>
      </c>
      <c r="Y74" s="33" t="s">
        <v>1470</v>
      </c>
      <c r="Z74" s="33" t="s">
        <v>50</v>
      </c>
      <c r="AA74" s="33"/>
      <c r="AB74" s="33"/>
      <c r="AC74" s="33"/>
      <c r="AD74" s="33"/>
      <c r="AE74" s="33"/>
      <c r="AF74" s="33"/>
      <c r="AG74" s="33"/>
      <c r="AH74" s="33"/>
      <c r="AI74" s="33"/>
      <c r="AJ74" s="33"/>
      <c r="AK74" s="33"/>
      <c r="AL74" s="33" t="s">
        <v>50</v>
      </c>
      <c r="AM74" s="1"/>
      <c r="AN74" s="1"/>
    </row>
    <row r="75" spans="5:40">
      <c r="E75" s="33" t="s">
        <v>333</v>
      </c>
      <c r="F75" s="79">
        <v>44824</v>
      </c>
      <c r="G75" s="33">
        <v>258693</v>
      </c>
      <c r="H75" s="33" t="s">
        <v>1443</v>
      </c>
      <c r="I75" s="33" t="s">
        <v>440</v>
      </c>
      <c r="J75" s="33" t="s">
        <v>394</v>
      </c>
      <c r="K75" s="1"/>
      <c r="L75" s="1"/>
      <c r="M75" s="1"/>
      <c r="N75" s="1"/>
      <c r="O75" s="1"/>
      <c r="P75" s="1"/>
      <c r="Q75" s="1"/>
      <c r="R75" s="1"/>
      <c r="S75" s="1"/>
      <c r="T75" s="1"/>
      <c r="U75" s="31"/>
      <c r="V75" s="31"/>
      <c r="W75" s="33"/>
      <c r="X75" s="33" t="s">
        <v>1466</v>
      </c>
      <c r="Y75" s="33"/>
      <c r="Z75" s="33" t="s">
        <v>50</v>
      </c>
      <c r="AA75" s="33"/>
      <c r="AB75" s="33"/>
      <c r="AC75" s="33"/>
      <c r="AD75" s="33"/>
      <c r="AE75" s="33"/>
      <c r="AF75" s="33"/>
      <c r="AG75" s="33"/>
      <c r="AH75" s="33"/>
      <c r="AI75" s="33"/>
      <c r="AJ75" s="33"/>
      <c r="AK75" s="33"/>
      <c r="AL75" s="33" t="s">
        <v>50</v>
      </c>
      <c r="AM75" s="1"/>
      <c r="AN75" s="1"/>
    </row>
    <row r="76" spans="5:40">
      <c r="E76" s="33" t="s">
        <v>333</v>
      </c>
      <c r="F76" s="79">
        <v>44824</v>
      </c>
      <c r="G76" s="33">
        <v>258656</v>
      </c>
      <c r="H76" s="33" t="s">
        <v>2199</v>
      </c>
      <c r="I76" s="33" t="s">
        <v>440</v>
      </c>
      <c r="J76" s="33" t="s">
        <v>394</v>
      </c>
      <c r="K76" s="1"/>
      <c r="L76" s="1"/>
      <c r="M76" s="1"/>
      <c r="N76" s="1"/>
      <c r="O76" s="1"/>
      <c r="P76" s="1"/>
      <c r="Q76" s="1"/>
      <c r="R76" s="1"/>
      <c r="S76" s="1"/>
      <c r="T76" s="1"/>
      <c r="U76" s="31"/>
      <c r="V76" s="31"/>
      <c r="W76" s="31"/>
      <c r="X76" s="33" t="s">
        <v>1947</v>
      </c>
      <c r="Y76" s="33"/>
      <c r="Z76" s="33" t="s">
        <v>2211</v>
      </c>
      <c r="AA76" s="33"/>
      <c r="AB76" s="33"/>
      <c r="AC76" s="33" t="s">
        <v>50</v>
      </c>
      <c r="AD76" s="33"/>
      <c r="AE76" s="33"/>
      <c r="AF76" s="33"/>
      <c r="AG76" s="33"/>
      <c r="AH76" s="33"/>
      <c r="AI76" s="33"/>
      <c r="AJ76" s="33"/>
      <c r="AK76" s="33"/>
      <c r="AL76" s="33" t="s">
        <v>50</v>
      </c>
      <c r="AM76" s="1"/>
      <c r="AN76" s="1"/>
    </row>
    <row r="77" spans="5:40">
      <c r="E77" s="33" t="s">
        <v>333</v>
      </c>
      <c r="F77" s="79">
        <v>44824</v>
      </c>
      <c r="G77" s="33">
        <v>258579</v>
      </c>
      <c r="H77" s="33" t="s">
        <v>2200</v>
      </c>
      <c r="I77" s="33" t="s">
        <v>440</v>
      </c>
      <c r="J77" s="33" t="s">
        <v>394</v>
      </c>
      <c r="K77" s="1"/>
      <c r="L77" s="1"/>
      <c r="M77" s="1"/>
      <c r="N77" s="1"/>
      <c r="O77" s="1"/>
      <c r="P77" s="1"/>
      <c r="Q77" s="1"/>
      <c r="R77" s="1"/>
      <c r="S77" s="1"/>
      <c r="T77" s="1"/>
      <c r="U77" s="31"/>
      <c r="V77" s="31"/>
      <c r="W77" s="33"/>
      <c r="X77" s="33" t="s">
        <v>394</v>
      </c>
      <c r="Y77" s="33"/>
      <c r="Z77" s="33" t="s">
        <v>2224</v>
      </c>
      <c r="AA77" s="33"/>
      <c r="AB77" s="33"/>
      <c r="AC77" s="33"/>
      <c r="AD77" s="33"/>
      <c r="AE77" s="33"/>
      <c r="AF77" s="33"/>
      <c r="AG77" s="33"/>
      <c r="AH77" s="33"/>
      <c r="AI77" s="33"/>
      <c r="AJ77" s="33"/>
      <c r="AK77" s="33"/>
      <c r="AL77" s="33" t="s">
        <v>50</v>
      </c>
      <c r="AM77" s="1"/>
      <c r="AN77" s="1"/>
    </row>
    <row r="78" spans="5:40">
      <c r="E78" s="33" t="s">
        <v>333</v>
      </c>
      <c r="F78" s="79">
        <v>44824</v>
      </c>
      <c r="G78" s="33">
        <v>258422</v>
      </c>
      <c r="H78" s="33" t="s">
        <v>2201</v>
      </c>
      <c r="I78" s="33" t="s">
        <v>440</v>
      </c>
      <c r="J78" s="33" t="s">
        <v>394</v>
      </c>
      <c r="K78" s="1"/>
      <c r="L78" s="1"/>
      <c r="M78" s="1"/>
      <c r="N78" s="1"/>
      <c r="O78" s="1"/>
      <c r="P78" s="1"/>
      <c r="Q78" s="1"/>
      <c r="R78" s="1"/>
      <c r="S78" s="1"/>
      <c r="T78" s="1"/>
      <c r="U78" s="31"/>
      <c r="V78" s="31"/>
      <c r="W78" s="33"/>
      <c r="X78" s="33" t="s">
        <v>1466</v>
      </c>
      <c r="Y78" s="33"/>
      <c r="Z78" s="33" t="s">
        <v>1470</v>
      </c>
      <c r="AA78" s="33"/>
      <c r="AB78" s="33"/>
      <c r="AC78" s="33"/>
      <c r="AD78" s="33"/>
      <c r="AE78" s="33"/>
      <c r="AF78" s="33"/>
      <c r="AG78" s="33"/>
      <c r="AH78" s="33"/>
      <c r="AI78" s="33"/>
      <c r="AJ78" s="33"/>
      <c r="AK78" s="33"/>
      <c r="AL78" s="33" t="s">
        <v>50</v>
      </c>
      <c r="AM78" s="1"/>
      <c r="AN78" s="1"/>
    </row>
    <row r="79" spans="5:40">
      <c r="E79" s="33" t="s">
        <v>524</v>
      </c>
      <c r="F79" s="79">
        <v>44825</v>
      </c>
      <c r="G79" s="33">
        <v>258781</v>
      </c>
      <c r="H79" s="33" t="s">
        <v>798</v>
      </c>
      <c r="I79" s="33" t="s">
        <v>2203</v>
      </c>
      <c r="J79" s="33" t="s">
        <v>394</v>
      </c>
      <c r="K79" s="1"/>
      <c r="L79" s="1"/>
      <c r="M79" s="1"/>
      <c r="N79" s="1"/>
      <c r="O79" s="1"/>
      <c r="P79" s="1"/>
      <c r="Q79" s="1"/>
      <c r="R79" s="1"/>
      <c r="S79" s="1"/>
      <c r="T79" s="1"/>
      <c r="U79" s="31"/>
      <c r="V79" s="31"/>
      <c r="W79" s="33"/>
      <c r="X79" s="154"/>
      <c r="Y79" s="33" t="s">
        <v>2204</v>
      </c>
      <c r="Z79" s="33" t="s">
        <v>50</v>
      </c>
      <c r="AA79" s="33"/>
      <c r="AB79" s="33"/>
      <c r="AC79" s="33"/>
      <c r="AD79" s="33"/>
      <c r="AE79" s="33"/>
      <c r="AF79" s="33"/>
      <c r="AG79" s="33"/>
      <c r="AH79" s="33"/>
      <c r="AI79" s="33"/>
      <c r="AJ79" s="33"/>
      <c r="AK79" s="33"/>
      <c r="AL79" s="33" t="s">
        <v>50</v>
      </c>
      <c r="AM79" s="1"/>
      <c r="AN79" s="1"/>
    </row>
    <row r="80" spans="5:40">
      <c r="E80" s="33" t="s">
        <v>333</v>
      </c>
      <c r="F80" s="79">
        <v>44825</v>
      </c>
      <c r="G80" s="33">
        <v>258357</v>
      </c>
      <c r="H80" s="33" t="s">
        <v>2205</v>
      </c>
      <c r="I80" s="33" t="s">
        <v>2206</v>
      </c>
      <c r="J80" s="33" t="s">
        <v>394</v>
      </c>
      <c r="K80" s="1"/>
      <c r="L80" s="1"/>
      <c r="M80" s="1"/>
      <c r="N80" s="1"/>
      <c r="O80" s="1"/>
      <c r="P80" s="1"/>
      <c r="Q80" s="1"/>
      <c r="R80" s="1"/>
      <c r="S80" s="1"/>
      <c r="T80" s="1"/>
      <c r="U80" s="1"/>
      <c r="V80" s="1"/>
      <c r="W80" s="33"/>
      <c r="X80" s="33"/>
      <c r="Y80" s="33" t="s">
        <v>394</v>
      </c>
      <c r="Z80" s="33" t="s">
        <v>2223</v>
      </c>
      <c r="AA80" s="33"/>
      <c r="AB80" s="33"/>
      <c r="AC80" s="33"/>
      <c r="AD80" s="33"/>
      <c r="AE80" s="33"/>
      <c r="AF80" s="33"/>
      <c r="AG80" s="33"/>
      <c r="AH80" s="33"/>
      <c r="AI80" s="33"/>
      <c r="AJ80" s="33"/>
      <c r="AK80" s="33"/>
      <c r="AL80" s="33" t="s">
        <v>50</v>
      </c>
      <c r="AM80" s="1"/>
      <c r="AN80" s="1"/>
    </row>
    <row r="81" spans="5:40">
      <c r="E81" s="33" t="s">
        <v>333</v>
      </c>
      <c r="F81" s="79">
        <v>44825</v>
      </c>
      <c r="G81" s="33">
        <v>258841</v>
      </c>
      <c r="H81" s="33" t="s">
        <v>1995</v>
      </c>
      <c r="I81" s="33" t="s">
        <v>440</v>
      </c>
      <c r="J81" s="33" t="s">
        <v>394</v>
      </c>
      <c r="K81" s="1"/>
      <c r="L81" s="1"/>
      <c r="M81" s="1"/>
      <c r="N81" s="1"/>
      <c r="O81" s="1"/>
      <c r="P81" s="1"/>
      <c r="Q81" s="1"/>
      <c r="R81" s="1"/>
      <c r="S81" s="1"/>
      <c r="T81" s="1"/>
      <c r="U81" s="1"/>
      <c r="V81" s="1"/>
      <c r="W81" s="31"/>
      <c r="X81" s="31"/>
      <c r="Y81" s="33" t="s">
        <v>394</v>
      </c>
      <c r="Z81" s="33" t="s">
        <v>394</v>
      </c>
      <c r="AA81" s="33"/>
      <c r="AB81" s="33" t="s">
        <v>1882</v>
      </c>
      <c r="AC81" s="33"/>
      <c r="AD81" s="33" t="s">
        <v>2229</v>
      </c>
      <c r="AE81" s="33"/>
      <c r="AF81" s="33" t="s">
        <v>1466</v>
      </c>
      <c r="AG81" s="33" t="s">
        <v>394</v>
      </c>
      <c r="AH81" s="33"/>
      <c r="AI81" s="33"/>
      <c r="AJ81" s="33"/>
      <c r="AK81" s="33"/>
      <c r="AL81" s="33" t="s">
        <v>50</v>
      </c>
      <c r="AM81" s="1"/>
      <c r="AN81" s="1"/>
    </row>
    <row r="82" spans="5:40">
      <c r="E82" s="33" t="s">
        <v>333</v>
      </c>
      <c r="F82" s="79">
        <v>44825</v>
      </c>
      <c r="G82" s="33">
        <v>258660</v>
      </c>
      <c r="H82" s="33" t="s">
        <v>2207</v>
      </c>
      <c r="I82" s="33" t="s">
        <v>2195</v>
      </c>
      <c r="J82" s="33" t="s">
        <v>394</v>
      </c>
      <c r="K82" s="1"/>
      <c r="L82" s="1"/>
      <c r="M82" s="1"/>
      <c r="N82" s="1"/>
      <c r="O82" s="1"/>
      <c r="P82" s="1"/>
      <c r="Q82" s="1"/>
      <c r="R82" s="1"/>
      <c r="S82" s="1"/>
      <c r="T82" s="1"/>
      <c r="U82" s="1"/>
      <c r="V82" s="1"/>
      <c r="W82" s="33"/>
      <c r="X82" s="33"/>
      <c r="Y82" s="33" t="s">
        <v>2208</v>
      </c>
      <c r="Z82" s="33" t="s">
        <v>50</v>
      </c>
      <c r="AA82" s="33"/>
      <c r="AB82" s="33"/>
      <c r="AC82" s="33" t="s">
        <v>394</v>
      </c>
      <c r="AD82" s="33"/>
      <c r="AE82" s="33"/>
      <c r="AF82" s="33"/>
      <c r="AG82" s="33"/>
      <c r="AH82" s="33"/>
      <c r="AI82" s="33"/>
      <c r="AJ82" s="33"/>
      <c r="AK82" s="33"/>
      <c r="AL82" s="33" t="s">
        <v>2067</v>
      </c>
      <c r="AM82" s="1"/>
      <c r="AN82" s="1"/>
    </row>
    <row r="83" spans="5:40">
      <c r="E83" s="33" t="s">
        <v>833</v>
      </c>
      <c r="F83" s="79">
        <v>44827</v>
      </c>
      <c r="G83" s="33">
        <v>259338</v>
      </c>
      <c r="H83" s="33" t="s">
        <v>2212</v>
      </c>
      <c r="I83" s="33" t="s">
        <v>2213</v>
      </c>
      <c r="J83" s="33" t="s">
        <v>394</v>
      </c>
      <c r="K83" s="1"/>
      <c r="L83" s="1"/>
      <c r="M83" s="1"/>
      <c r="N83" s="1"/>
      <c r="O83" s="1"/>
      <c r="P83" s="1"/>
      <c r="Q83" s="1"/>
      <c r="R83" s="1"/>
      <c r="S83" s="1"/>
      <c r="T83" s="1"/>
      <c r="U83" s="1"/>
      <c r="V83" s="1"/>
      <c r="W83" s="31"/>
      <c r="X83" s="31"/>
      <c r="Y83" s="33"/>
      <c r="Z83" s="33" t="s">
        <v>2214</v>
      </c>
      <c r="AA83" s="33"/>
      <c r="AB83" s="33" t="s">
        <v>1470</v>
      </c>
      <c r="AC83" s="33"/>
      <c r="AD83" s="33"/>
      <c r="AE83" s="33"/>
      <c r="AF83" s="33"/>
      <c r="AG83" s="33"/>
      <c r="AH83" s="33"/>
      <c r="AI83" s="33"/>
      <c r="AJ83" s="33"/>
      <c r="AK83" s="33"/>
      <c r="AL83" s="33" t="s">
        <v>50</v>
      </c>
      <c r="AM83" s="1"/>
      <c r="AN83" s="1"/>
    </row>
    <row r="84" spans="5:40" ht="30">
      <c r="E84" s="33" t="s">
        <v>833</v>
      </c>
      <c r="F84" s="79">
        <v>44827</v>
      </c>
      <c r="G84" s="33">
        <v>259111</v>
      </c>
      <c r="H84" s="33" t="s">
        <v>2013</v>
      </c>
      <c r="I84" s="33" t="s">
        <v>440</v>
      </c>
      <c r="J84" s="33" t="s">
        <v>394</v>
      </c>
      <c r="K84" s="1"/>
      <c r="L84" s="1"/>
      <c r="M84" s="1"/>
      <c r="N84" s="1"/>
      <c r="O84" s="1"/>
      <c r="P84" s="1"/>
      <c r="Q84" s="1"/>
      <c r="R84" s="1"/>
      <c r="S84" s="1"/>
      <c r="T84" s="1"/>
      <c r="U84" s="1"/>
      <c r="V84" s="1"/>
      <c r="W84" s="31"/>
      <c r="X84" s="31"/>
      <c r="Y84" s="31"/>
      <c r="Z84" s="240" t="s">
        <v>2222</v>
      </c>
      <c r="AA84" s="240"/>
      <c r="AB84" s="240" t="s">
        <v>2229</v>
      </c>
      <c r="AC84" s="240"/>
      <c r="AD84" s="240"/>
      <c r="AE84" s="34"/>
      <c r="AF84" s="34"/>
      <c r="AG84" s="34"/>
      <c r="AH84" s="34"/>
      <c r="AI84" s="34"/>
      <c r="AJ84" s="34"/>
      <c r="AK84" s="34"/>
      <c r="AL84" s="33" t="s">
        <v>50</v>
      </c>
      <c r="AM84" s="2">
        <v>44842</v>
      </c>
      <c r="AN84" s="1"/>
    </row>
    <row r="85" spans="5:40" ht="30">
      <c r="E85" s="33" t="s">
        <v>833</v>
      </c>
      <c r="F85" s="79">
        <v>44827</v>
      </c>
      <c r="G85" s="33">
        <v>259176</v>
      </c>
      <c r="H85" s="33" t="s">
        <v>2040</v>
      </c>
      <c r="I85" s="33" t="s">
        <v>1450</v>
      </c>
      <c r="J85" s="33" t="s">
        <v>394</v>
      </c>
      <c r="K85" s="1"/>
      <c r="L85" s="1"/>
      <c r="M85" s="1"/>
      <c r="N85" s="1"/>
      <c r="O85" s="1"/>
      <c r="P85" s="1"/>
      <c r="Q85" s="1"/>
      <c r="R85" s="1"/>
      <c r="S85" s="1"/>
      <c r="T85" s="1"/>
      <c r="U85" s="1"/>
      <c r="V85" s="1"/>
      <c r="W85" s="33"/>
      <c r="X85" s="33"/>
      <c r="Y85" s="33"/>
      <c r="Z85" s="34" t="s">
        <v>2221</v>
      </c>
      <c r="AA85" s="34" t="s">
        <v>50</v>
      </c>
      <c r="AB85" s="34"/>
      <c r="AC85" s="34"/>
      <c r="AD85" s="34"/>
      <c r="AE85" s="34"/>
      <c r="AF85" s="34"/>
      <c r="AG85" s="34"/>
      <c r="AH85" s="34"/>
      <c r="AI85" s="34"/>
      <c r="AJ85" s="34"/>
      <c r="AK85" s="34"/>
      <c r="AL85" s="33" t="s">
        <v>50</v>
      </c>
      <c r="AM85" s="1"/>
      <c r="AN85" s="1"/>
    </row>
    <row r="86" spans="5:40">
      <c r="E86" s="33" t="s">
        <v>833</v>
      </c>
      <c r="F86" s="79">
        <v>44827</v>
      </c>
      <c r="G86" s="33">
        <v>259445</v>
      </c>
      <c r="H86" s="33" t="s">
        <v>2215</v>
      </c>
      <c r="I86" s="33" t="s">
        <v>778</v>
      </c>
      <c r="J86" s="33" t="s">
        <v>394</v>
      </c>
      <c r="K86" s="1"/>
      <c r="L86" s="1"/>
      <c r="M86" s="1"/>
      <c r="N86" s="1"/>
      <c r="O86" s="1"/>
      <c r="P86" s="1"/>
      <c r="Q86" s="1"/>
      <c r="R86" s="1"/>
      <c r="S86" s="1"/>
      <c r="T86" s="1"/>
      <c r="U86" s="1"/>
      <c r="V86" s="1"/>
      <c r="W86" s="31"/>
      <c r="X86" s="31"/>
      <c r="Y86" s="31"/>
      <c r="Z86" s="33" t="s">
        <v>394</v>
      </c>
      <c r="AA86" s="33"/>
      <c r="AB86" s="33"/>
      <c r="AC86" s="33"/>
      <c r="AD86" s="33"/>
      <c r="AE86" s="33"/>
      <c r="AF86" s="33"/>
      <c r="AG86" s="33"/>
      <c r="AH86" s="33"/>
      <c r="AI86" s="33"/>
      <c r="AJ86" s="33"/>
      <c r="AK86" s="33"/>
      <c r="AL86" s="33" t="s">
        <v>50</v>
      </c>
      <c r="AM86" s="2">
        <v>44831</v>
      </c>
      <c r="AN86" s="1"/>
    </row>
    <row r="87" spans="5:40" ht="30">
      <c r="E87" s="33" t="s">
        <v>833</v>
      </c>
      <c r="F87" s="79">
        <v>44827</v>
      </c>
      <c r="G87" s="33">
        <v>259463</v>
      </c>
      <c r="H87" s="33" t="s">
        <v>2013</v>
      </c>
      <c r="I87" s="33" t="s">
        <v>1450</v>
      </c>
      <c r="J87" s="33" t="s">
        <v>394</v>
      </c>
      <c r="K87" s="1"/>
      <c r="L87" s="1"/>
      <c r="M87" s="1"/>
      <c r="N87" s="1"/>
      <c r="O87" s="1"/>
      <c r="P87" s="1"/>
      <c r="Q87" s="1"/>
      <c r="R87" s="1"/>
      <c r="S87" s="1"/>
      <c r="T87" s="1"/>
      <c r="U87" s="1"/>
      <c r="V87" s="1"/>
      <c r="W87" s="33"/>
      <c r="X87" s="33"/>
      <c r="Y87" s="33"/>
      <c r="Z87" s="34" t="s">
        <v>2221</v>
      </c>
      <c r="AA87" s="34"/>
      <c r="AB87" s="34"/>
      <c r="AC87" s="34"/>
      <c r="AD87" s="34"/>
      <c r="AE87" s="34"/>
      <c r="AF87" s="34"/>
      <c r="AG87" s="34"/>
      <c r="AH87" s="34"/>
      <c r="AI87" s="34"/>
      <c r="AJ87" s="34"/>
      <c r="AK87" s="34"/>
      <c r="AL87" s="33" t="s">
        <v>50</v>
      </c>
      <c r="AM87" s="1"/>
      <c r="AN87" s="1"/>
    </row>
    <row r="88" spans="5:40">
      <c r="E88" s="33" t="s">
        <v>833</v>
      </c>
      <c r="F88" s="79">
        <v>44828</v>
      </c>
      <c r="G88" s="33">
        <v>259929</v>
      </c>
      <c r="H88" s="33" t="s">
        <v>2225</v>
      </c>
      <c r="I88" s="33" t="s">
        <v>440</v>
      </c>
      <c r="J88" s="33" t="s">
        <v>394</v>
      </c>
      <c r="K88" s="1"/>
      <c r="L88" s="1"/>
      <c r="M88" s="1"/>
      <c r="N88" s="1"/>
      <c r="O88" s="1"/>
      <c r="P88" s="1"/>
      <c r="Q88" s="1"/>
      <c r="R88" s="1"/>
      <c r="S88" s="1"/>
      <c r="T88" s="1"/>
      <c r="U88" s="1"/>
      <c r="V88" s="1"/>
      <c r="W88" s="31"/>
      <c r="X88" s="31"/>
      <c r="Y88" s="31"/>
      <c r="Z88" s="31"/>
      <c r="AA88" s="31" t="s">
        <v>2226</v>
      </c>
      <c r="AB88" s="33"/>
      <c r="AC88" s="33"/>
      <c r="AD88" s="33"/>
      <c r="AE88" s="33" t="s">
        <v>50</v>
      </c>
      <c r="AF88" s="33"/>
      <c r="AG88" s="33"/>
      <c r="AH88" s="33"/>
      <c r="AI88" s="33"/>
      <c r="AJ88" s="33"/>
      <c r="AK88" s="33"/>
      <c r="AL88" s="33" t="s">
        <v>50</v>
      </c>
      <c r="AM88" s="1"/>
      <c r="AN88" s="1"/>
    </row>
    <row r="89" spans="5:40">
      <c r="E89" s="33" t="s">
        <v>333</v>
      </c>
      <c r="F89" s="79">
        <v>44828</v>
      </c>
      <c r="G89" s="33">
        <v>259732</v>
      </c>
      <c r="H89" s="33" t="s">
        <v>1407</v>
      </c>
      <c r="I89" s="33" t="s">
        <v>1450</v>
      </c>
      <c r="J89" s="33" t="s">
        <v>394</v>
      </c>
      <c r="Y89" s="33"/>
      <c r="Z89" s="33"/>
      <c r="AA89" s="33"/>
      <c r="AB89" s="33" t="s">
        <v>1466</v>
      </c>
      <c r="AC89" s="33"/>
      <c r="AD89" s="33"/>
      <c r="AE89" s="33"/>
      <c r="AF89" s="33"/>
      <c r="AG89" s="33"/>
      <c r="AH89" s="33"/>
      <c r="AI89" s="33"/>
      <c r="AJ89" s="33"/>
      <c r="AK89" s="33"/>
      <c r="AL89" s="33" t="s">
        <v>50</v>
      </c>
    </row>
    <row r="90" spans="5:40">
      <c r="E90" s="33" t="s">
        <v>333</v>
      </c>
      <c r="F90" s="79">
        <v>44829</v>
      </c>
      <c r="G90" s="33">
        <v>259826</v>
      </c>
      <c r="H90" s="33" t="s">
        <v>2228</v>
      </c>
      <c r="I90" s="33" t="s">
        <v>440</v>
      </c>
      <c r="J90" s="33" t="s">
        <v>394</v>
      </c>
      <c r="Y90" s="31"/>
      <c r="Z90" s="31"/>
      <c r="AA90" s="31"/>
      <c r="AB90" s="33" t="s">
        <v>1882</v>
      </c>
      <c r="AC90" s="33"/>
      <c r="AD90" s="33"/>
      <c r="AE90" s="33" t="s">
        <v>50</v>
      </c>
      <c r="AF90" s="33"/>
      <c r="AG90" s="33"/>
      <c r="AH90" s="33"/>
      <c r="AI90" s="33"/>
      <c r="AJ90" s="33"/>
      <c r="AK90" s="33"/>
      <c r="AL90" s="33" t="s">
        <v>50</v>
      </c>
    </row>
    <row r="91" spans="5:40">
      <c r="E91" s="33" t="s">
        <v>333</v>
      </c>
      <c r="F91" s="79">
        <v>44829</v>
      </c>
      <c r="G91" s="33">
        <v>259886</v>
      </c>
      <c r="H91" s="33" t="s">
        <v>1998</v>
      </c>
      <c r="I91" s="33" t="s">
        <v>440</v>
      </c>
      <c r="J91" s="33" t="s">
        <v>394</v>
      </c>
      <c r="Y91" s="31"/>
      <c r="Z91" s="31"/>
      <c r="AA91" s="31"/>
      <c r="AB91" s="33" t="s">
        <v>1466</v>
      </c>
      <c r="AC91" s="33"/>
      <c r="AD91" s="33" t="s">
        <v>2246</v>
      </c>
      <c r="AE91" s="33"/>
      <c r="AF91" s="33"/>
      <c r="AG91" s="33"/>
      <c r="AH91" s="33"/>
      <c r="AI91" s="33"/>
      <c r="AJ91" s="33"/>
      <c r="AK91" s="33"/>
      <c r="AL91" s="33" t="s">
        <v>50</v>
      </c>
    </row>
    <row r="92" spans="5:40">
      <c r="E92" s="33" t="s">
        <v>333</v>
      </c>
      <c r="F92" s="79">
        <v>44829</v>
      </c>
      <c r="G92" s="33">
        <v>259983</v>
      </c>
      <c r="H92" s="33" t="s">
        <v>2111</v>
      </c>
      <c r="I92" s="33" t="s">
        <v>440</v>
      </c>
      <c r="J92" s="33" t="s">
        <v>394</v>
      </c>
      <c r="Y92" s="33"/>
      <c r="Z92" s="33"/>
      <c r="AA92" s="33"/>
      <c r="AB92" s="33" t="s">
        <v>1466</v>
      </c>
      <c r="AC92" s="33"/>
      <c r="AD92" s="33" t="s">
        <v>50</v>
      </c>
      <c r="AE92" s="33"/>
      <c r="AF92" s="33"/>
      <c r="AG92" s="33"/>
      <c r="AH92" s="33"/>
      <c r="AI92" s="33"/>
      <c r="AJ92" s="33"/>
      <c r="AK92" s="33"/>
      <c r="AL92" s="33" t="s">
        <v>50</v>
      </c>
    </row>
    <row r="93" spans="5:40" ht="90">
      <c r="E93" s="33" t="s">
        <v>333</v>
      </c>
      <c r="F93" s="79">
        <v>44829</v>
      </c>
      <c r="G93" s="33">
        <v>259809</v>
      </c>
      <c r="H93" s="33" t="s">
        <v>2034</v>
      </c>
      <c r="I93" s="33" t="s">
        <v>440</v>
      </c>
      <c r="J93" s="33" t="s">
        <v>394</v>
      </c>
      <c r="Y93" s="31"/>
      <c r="Z93" s="31"/>
      <c r="AA93" s="31"/>
      <c r="AB93" s="33" t="s">
        <v>2229</v>
      </c>
      <c r="AC93" s="33"/>
      <c r="AD93" s="33"/>
      <c r="AE93" s="33"/>
      <c r="AF93" s="33" t="s">
        <v>1466</v>
      </c>
      <c r="AG93" s="33"/>
      <c r="AH93" s="33"/>
      <c r="AI93" s="33"/>
      <c r="AJ93" s="33" t="s">
        <v>2429</v>
      </c>
      <c r="AK93" s="33" t="s">
        <v>50</v>
      </c>
      <c r="AL93" s="34" t="s">
        <v>2435</v>
      </c>
    </row>
    <row r="94" spans="5:40">
      <c r="E94" s="33" t="s">
        <v>333</v>
      </c>
      <c r="F94" s="79">
        <v>44829</v>
      </c>
      <c r="G94" s="33">
        <v>259991</v>
      </c>
      <c r="H94" s="33" t="s">
        <v>2230</v>
      </c>
      <c r="I94" s="33" t="s">
        <v>1450</v>
      </c>
      <c r="J94" s="33" t="s">
        <v>394</v>
      </c>
      <c r="Y94" s="31"/>
      <c r="Z94" s="31"/>
      <c r="AA94" s="31"/>
      <c r="AB94" s="31" t="s">
        <v>1882</v>
      </c>
      <c r="AC94" s="33"/>
      <c r="AD94" s="33"/>
      <c r="AE94" s="33" t="s">
        <v>2248</v>
      </c>
      <c r="AF94" s="33"/>
      <c r="AG94" s="33"/>
      <c r="AH94" s="33"/>
      <c r="AI94" s="33"/>
      <c r="AJ94" s="33"/>
      <c r="AK94" s="33"/>
      <c r="AL94" s="33" t="s">
        <v>50</v>
      </c>
      <c r="AM94" s="178">
        <v>44840</v>
      </c>
    </row>
    <row r="95" spans="5:40">
      <c r="E95" s="33" t="s">
        <v>333</v>
      </c>
      <c r="F95" s="79">
        <v>44829</v>
      </c>
      <c r="G95" s="33">
        <v>260253</v>
      </c>
      <c r="H95" s="33" t="s">
        <v>2111</v>
      </c>
      <c r="I95" s="33" t="s">
        <v>778</v>
      </c>
      <c r="J95" s="33" t="s">
        <v>394</v>
      </c>
      <c r="Y95" s="33"/>
      <c r="Z95" s="33"/>
      <c r="AA95" s="33"/>
      <c r="AB95" s="33" t="s">
        <v>2066</v>
      </c>
      <c r="AC95" s="33"/>
      <c r="AD95" s="33"/>
      <c r="AE95" s="33"/>
      <c r="AF95" s="33"/>
      <c r="AG95" s="33"/>
      <c r="AH95" s="33"/>
      <c r="AI95" s="33"/>
      <c r="AJ95" s="33"/>
      <c r="AK95" s="33"/>
      <c r="AL95" s="33" t="s">
        <v>50</v>
      </c>
    </row>
    <row r="96" spans="5:40" ht="45">
      <c r="E96" s="33" t="s">
        <v>833</v>
      </c>
      <c r="F96" s="79">
        <v>44829</v>
      </c>
      <c r="G96" s="33">
        <v>259538</v>
      </c>
      <c r="H96" s="33" t="s">
        <v>1322</v>
      </c>
      <c r="I96" s="33" t="s">
        <v>2195</v>
      </c>
      <c r="J96" s="33" t="s">
        <v>394</v>
      </c>
      <c r="Y96" s="31"/>
      <c r="Z96" s="31"/>
      <c r="AA96" s="31"/>
      <c r="AB96" s="34" t="s">
        <v>2231</v>
      </c>
      <c r="AC96" s="34"/>
      <c r="AD96" s="34" t="s">
        <v>50</v>
      </c>
      <c r="AE96" s="34"/>
      <c r="AF96" s="34"/>
      <c r="AG96" s="34"/>
      <c r="AH96" s="34"/>
      <c r="AI96" s="34"/>
      <c r="AJ96" s="34"/>
      <c r="AK96" s="34"/>
      <c r="AL96" s="33" t="s">
        <v>50</v>
      </c>
    </row>
    <row r="97" spans="5:39">
      <c r="E97" s="33" t="s">
        <v>333</v>
      </c>
      <c r="F97" s="79">
        <v>44829</v>
      </c>
      <c r="G97" s="33">
        <v>260101</v>
      </c>
      <c r="H97" s="33" t="s">
        <v>1920</v>
      </c>
      <c r="I97" s="33" t="s">
        <v>2195</v>
      </c>
      <c r="J97" s="33" t="s">
        <v>394</v>
      </c>
      <c r="Y97" s="31"/>
      <c r="Z97" s="31"/>
      <c r="AA97" s="31"/>
      <c r="AB97" s="33" t="s">
        <v>2232</v>
      </c>
      <c r="AC97" s="33"/>
      <c r="AD97" s="33" t="s">
        <v>50</v>
      </c>
      <c r="AE97" s="33"/>
      <c r="AF97" s="33"/>
      <c r="AG97" s="33"/>
      <c r="AH97" s="33"/>
      <c r="AI97" s="33"/>
      <c r="AJ97" s="33"/>
      <c r="AK97" s="33"/>
      <c r="AL97" s="33" t="s">
        <v>50</v>
      </c>
    </row>
    <row r="98" spans="5:39">
      <c r="E98" s="33" t="s">
        <v>333</v>
      </c>
      <c r="F98" s="79">
        <v>44829</v>
      </c>
      <c r="G98" s="33">
        <v>260164</v>
      </c>
      <c r="H98" s="33" t="s">
        <v>2233</v>
      </c>
      <c r="I98" s="33" t="s">
        <v>2195</v>
      </c>
      <c r="J98" s="33" t="s">
        <v>394</v>
      </c>
      <c r="Y98" s="31"/>
      <c r="Z98" s="31"/>
      <c r="AA98" s="31"/>
      <c r="AB98" s="33" t="s">
        <v>2232</v>
      </c>
      <c r="AC98" s="33"/>
      <c r="AD98" s="33" t="s">
        <v>50</v>
      </c>
      <c r="AE98" s="33"/>
      <c r="AF98" s="33"/>
      <c r="AG98" s="33"/>
      <c r="AH98" s="33"/>
      <c r="AI98" s="33"/>
      <c r="AJ98" s="33"/>
      <c r="AK98" s="33"/>
      <c r="AL98" s="33" t="s">
        <v>50</v>
      </c>
    </row>
    <row r="99" spans="5:39">
      <c r="E99" s="33" t="s">
        <v>833</v>
      </c>
      <c r="F99" s="79">
        <v>44829</v>
      </c>
      <c r="G99" s="33">
        <v>260370</v>
      </c>
      <c r="H99" s="33" t="s">
        <v>886</v>
      </c>
      <c r="I99" s="33" t="s">
        <v>2014</v>
      </c>
      <c r="J99" s="33" t="s">
        <v>394</v>
      </c>
      <c r="Y99" s="31"/>
      <c r="Z99" s="31"/>
      <c r="AA99" s="31"/>
      <c r="AB99" s="33" t="s">
        <v>394</v>
      </c>
      <c r="AC99" s="33"/>
      <c r="AD99" s="33" t="s">
        <v>394</v>
      </c>
      <c r="AE99" s="33" t="s">
        <v>2249</v>
      </c>
      <c r="AF99" s="33"/>
      <c r="AG99" s="33" t="s">
        <v>394</v>
      </c>
      <c r="AH99" s="33"/>
      <c r="AI99" s="33"/>
      <c r="AJ99" s="33"/>
      <c r="AK99" s="33"/>
      <c r="AL99" s="33" t="s">
        <v>50</v>
      </c>
    </row>
    <row r="100" spans="5:39">
      <c r="E100" s="33" t="s">
        <v>833</v>
      </c>
      <c r="F100" s="79">
        <v>44830</v>
      </c>
      <c r="G100" s="33">
        <v>260133</v>
      </c>
      <c r="H100" s="33" t="s">
        <v>466</v>
      </c>
      <c r="I100" s="33" t="s">
        <v>2234</v>
      </c>
      <c r="J100" s="33" t="s">
        <v>394</v>
      </c>
      <c r="Y100" s="31"/>
      <c r="Z100" s="31"/>
      <c r="AA100" s="31"/>
      <c r="AB100" s="154"/>
      <c r="AC100" s="33" t="s">
        <v>1466</v>
      </c>
      <c r="AD100" s="33" t="s">
        <v>50</v>
      </c>
      <c r="AE100" s="33"/>
      <c r="AF100" s="33"/>
      <c r="AG100" s="33"/>
      <c r="AH100" s="33"/>
      <c r="AI100" s="33"/>
      <c r="AJ100" s="33"/>
      <c r="AK100" s="33"/>
      <c r="AL100" s="33" t="s">
        <v>50</v>
      </c>
    </row>
    <row r="101" spans="5:39">
      <c r="E101" s="33" t="s">
        <v>833</v>
      </c>
      <c r="F101" s="79">
        <v>44830</v>
      </c>
      <c r="G101" s="33">
        <v>259445</v>
      </c>
      <c r="H101" s="33" t="s">
        <v>2158</v>
      </c>
      <c r="I101" s="33" t="s">
        <v>2235</v>
      </c>
      <c r="J101" s="33" t="s">
        <v>394</v>
      </c>
      <c r="Y101" s="33"/>
      <c r="Z101" s="33"/>
      <c r="AA101" s="33"/>
      <c r="AB101" s="33"/>
      <c r="AC101" s="33" t="s">
        <v>1470</v>
      </c>
      <c r="AD101" s="33"/>
      <c r="AE101" s="33"/>
      <c r="AF101" s="33"/>
      <c r="AG101" s="33"/>
      <c r="AH101" s="33"/>
      <c r="AI101" s="33"/>
      <c r="AJ101" s="33"/>
      <c r="AK101" s="33"/>
      <c r="AL101" s="33" t="s">
        <v>50</v>
      </c>
    </row>
    <row r="102" spans="5:39">
      <c r="E102" s="33" t="s">
        <v>833</v>
      </c>
      <c r="F102" s="79">
        <v>44830</v>
      </c>
      <c r="G102" s="33">
        <v>260409</v>
      </c>
      <c r="H102" s="33" t="s">
        <v>466</v>
      </c>
      <c r="I102" s="33" t="s">
        <v>2236</v>
      </c>
      <c r="J102" s="33" t="s">
        <v>394</v>
      </c>
      <c r="Y102" s="33"/>
      <c r="Z102" s="33"/>
      <c r="AA102" s="33"/>
      <c r="AB102" s="33"/>
      <c r="AC102" s="33" t="s">
        <v>1470</v>
      </c>
      <c r="AD102" s="33" t="s">
        <v>50</v>
      </c>
      <c r="AE102" s="33"/>
      <c r="AF102" s="33"/>
      <c r="AG102" s="33"/>
      <c r="AH102" s="33"/>
      <c r="AI102" s="33"/>
      <c r="AJ102" s="33"/>
      <c r="AK102" s="33"/>
      <c r="AL102" s="33" t="s">
        <v>50</v>
      </c>
    </row>
    <row r="103" spans="5:39">
      <c r="E103" s="33" t="s">
        <v>833</v>
      </c>
      <c r="F103" s="79">
        <v>44830</v>
      </c>
      <c r="G103" s="33">
        <v>260718</v>
      </c>
      <c r="H103" s="33" t="s">
        <v>2198</v>
      </c>
      <c r="I103" s="33" t="s">
        <v>1670</v>
      </c>
      <c r="J103" s="33" t="s">
        <v>394</v>
      </c>
      <c r="Y103" s="31"/>
      <c r="Z103" s="31"/>
      <c r="AA103" s="31"/>
      <c r="AB103" s="33"/>
      <c r="AC103" s="33" t="s">
        <v>2237</v>
      </c>
      <c r="AD103" s="33" t="s">
        <v>2245</v>
      </c>
      <c r="AE103" s="33" t="s">
        <v>50</v>
      </c>
      <c r="AF103" s="33"/>
      <c r="AG103" s="33"/>
      <c r="AH103" s="33"/>
      <c r="AI103" s="33"/>
      <c r="AJ103" s="33"/>
      <c r="AK103" s="33"/>
      <c r="AL103" s="33" t="s">
        <v>50</v>
      </c>
    </row>
    <row r="104" spans="5:39">
      <c r="E104" s="33" t="s">
        <v>833</v>
      </c>
      <c r="F104" s="79">
        <v>44830</v>
      </c>
      <c r="G104" s="33">
        <v>260767</v>
      </c>
      <c r="H104" s="33" t="s">
        <v>2198</v>
      </c>
      <c r="I104" s="33" t="s">
        <v>778</v>
      </c>
      <c r="J104" s="33" t="s">
        <v>394</v>
      </c>
      <c r="K104" s="154"/>
      <c r="L104" s="154"/>
      <c r="M104" s="154"/>
      <c r="N104" s="154"/>
      <c r="O104" s="154"/>
      <c r="P104" s="154"/>
      <c r="Q104" s="154"/>
      <c r="R104" s="154"/>
      <c r="S104" s="154"/>
      <c r="T104" s="154"/>
      <c r="U104" s="154"/>
      <c r="V104" s="154"/>
      <c r="W104" s="154"/>
      <c r="X104" s="154"/>
      <c r="Y104" s="33"/>
      <c r="Z104" s="33"/>
      <c r="AA104" s="33"/>
      <c r="AB104" s="33"/>
      <c r="AC104" s="33" t="s">
        <v>394</v>
      </c>
      <c r="AD104" s="33" t="s">
        <v>2244</v>
      </c>
      <c r="AE104" s="33" t="s">
        <v>50</v>
      </c>
      <c r="AF104" s="33"/>
      <c r="AG104" s="33"/>
      <c r="AH104" s="33"/>
      <c r="AI104" s="33"/>
      <c r="AJ104" s="33"/>
      <c r="AK104" s="33"/>
      <c r="AL104" s="33" t="s">
        <v>50</v>
      </c>
    </row>
    <row r="105" spans="5:39">
      <c r="E105" s="33" t="s">
        <v>833</v>
      </c>
      <c r="F105" s="79">
        <v>44830</v>
      </c>
      <c r="G105" s="33">
        <v>260876</v>
      </c>
      <c r="H105" s="33" t="s">
        <v>2239</v>
      </c>
      <c r="I105" s="33" t="s">
        <v>2240</v>
      </c>
      <c r="J105" s="33" t="s">
        <v>1897</v>
      </c>
      <c r="Y105" s="1"/>
      <c r="Z105" s="1"/>
      <c r="AA105" s="213"/>
      <c r="AB105" s="33"/>
      <c r="AC105" s="33"/>
      <c r="AD105" s="33" t="s">
        <v>2241</v>
      </c>
      <c r="AE105" s="33"/>
      <c r="AF105" s="33"/>
      <c r="AG105" s="33"/>
      <c r="AH105" s="33"/>
      <c r="AI105" s="33"/>
      <c r="AJ105" s="33"/>
      <c r="AK105" s="33"/>
      <c r="AL105" s="33" t="s">
        <v>50</v>
      </c>
    </row>
    <row r="106" spans="5:39">
      <c r="E106" s="33" t="s">
        <v>833</v>
      </c>
      <c r="F106" s="79">
        <v>44829</v>
      </c>
      <c r="G106" s="33">
        <v>259180</v>
      </c>
      <c r="H106" s="33" t="s">
        <v>2242</v>
      </c>
      <c r="I106" s="33" t="s">
        <v>2195</v>
      </c>
      <c r="J106" s="33" t="s">
        <v>394</v>
      </c>
      <c r="AB106" s="33"/>
      <c r="AC106" s="33"/>
      <c r="AD106" s="33" t="s">
        <v>2051</v>
      </c>
      <c r="AE106" s="33"/>
      <c r="AF106" s="33"/>
      <c r="AG106" s="33"/>
      <c r="AH106" s="33"/>
      <c r="AI106" s="33"/>
      <c r="AJ106" s="33"/>
      <c r="AK106" s="33"/>
      <c r="AL106" s="33" t="s">
        <v>50</v>
      </c>
    </row>
    <row r="107" spans="5:39">
      <c r="E107" s="33" t="s">
        <v>833</v>
      </c>
      <c r="F107" s="79">
        <v>44830</v>
      </c>
      <c r="G107" s="33">
        <v>260946</v>
      </c>
      <c r="H107" s="33" t="s">
        <v>506</v>
      </c>
      <c r="I107" s="33" t="s">
        <v>2243</v>
      </c>
      <c r="J107" s="33" t="s">
        <v>394</v>
      </c>
      <c r="AB107" s="33"/>
      <c r="AC107" s="33"/>
      <c r="AD107" s="33" t="s">
        <v>1466</v>
      </c>
      <c r="AE107" s="33"/>
      <c r="AF107" s="33" t="s">
        <v>50</v>
      </c>
      <c r="AG107" s="33"/>
      <c r="AH107" s="33"/>
      <c r="AI107" s="33"/>
      <c r="AJ107" s="33"/>
      <c r="AK107" s="33"/>
      <c r="AL107" s="33" t="s">
        <v>49</v>
      </c>
    </row>
    <row r="108" spans="5:39">
      <c r="E108" s="33" t="s">
        <v>833</v>
      </c>
      <c r="F108" s="79">
        <v>44830</v>
      </c>
      <c r="G108" s="33">
        <v>261267</v>
      </c>
      <c r="H108" s="33" t="s">
        <v>2198</v>
      </c>
      <c r="I108" s="33" t="s">
        <v>440</v>
      </c>
      <c r="J108" s="33" t="s">
        <v>394</v>
      </c>
      <c r="AB108" s="33"/>
      <c r="AC108" s="33"/>
      <c r="AD108" s="33" t="s">
        <v>394</v>
      </c>
      <c r="AE108" s="33" t="s">
        <v>50</v>
      </c>
      <c r="AF108" s="33"/>
      <c r="AG108" s="33"/>
      <c r="AH108" s="33"/>
      <c r="AI108" s="33"/>
      <c r="AJ108" s="33"/>
      <c r="AK108" s="33"/>
      <c r="AL108" s="33" t="s">
        <v>50</v>
      </c>
    </row>
    <row r="109" spans="5:39">
      <c r="E109" s="33" t="s">
        <v>833</v>
      </c>
      <c r="F109" s="79">
        <v>44831</v>
      </c>
      <c r="G109" s="33">
        <v>261264</v>
      </c>
      <c r="H109" s="33" t="s">
        <v>1614</v>
      </c>
      <c r="I109" s="33" t="s">
        <v>2195</v>
      </c>
      <c r="J109" s="33" t="s">
        <v>394</v>
      </c>
      <c r="AB109" s="31"/>
      <c r="AC109" s="31"/>
      <c r="AD109" s="33" t="s">
        <v>2051</v>
      </c>
      <c r="AE109" s="33"/>
      <c r="AF109" s="33" t="s">
        <v>2048</v>
      </c>
      <c r="AG109" s="33" t="s">
        <v>1466</v>
      </c>
      <c r="AH109" s="33"/>
      <c r="AI109" s="33"/>
      <c r="AJ109" s="33"/>
      <c r="AK109" s="33"/>
      <c r="AL109" s="33" t="s">
        <v>50</v>
      </c>
    </row>
    <row r="110" spans="5:39">
      <c r="E110" s="33" t="s">
        <v>833</v>
      </c>
      <c r="F110" s="79">
        <v>44831</v>
      </c>
      <c r="G110" s="33">
        <v>259809</v>
      </c>
      <c r="H110" s="33" t="s">
        <v>2034</v>
      </c>
      <c r="I110" s="33" t="s">
        <v>2195</v>
      </c>
      <c r="J110" s="33" t="s">
        <v>394</v>
      </c>
      <c r="AB110" s="31"/>
      <c r="AC110" s="31"/>
      <c r="AD110" s="33" t="s">
        <v>2051</v>
      </c>
      <c r="AE110" s="33"/>
      <c r="AF110" s="33" t="s">
        <v>1466</v>
      </c>
      <c r="AG110" s="33"/>
      <c r="AH110" s="33"/>
      <c r="AI110" s="33"/>
      <c r="AJ110" s="33"/>
      <c r="AK110" s="33"/>
      <c r="AL110" s="33" t="s">
        <v>50</v>
      </c>
      <c r="AM110" s="178">
        <v>44842</v>
      </c>
    </row>
    <row r="111" spans="5:39">
      <c r="E111" s="33" t="s">
        <v>833</v>
      </c>
      <c r="F111" s="79">
        <v>44832</v>
      </c>
      <c r="G111" s="33">
        <v>260995</v>
      </c>
      <c r="H111" s="33" t="s">
        <v>506</v>
      </c>
      <c r="I111" s="33" t="s">
        <v>2247</v>
      </c>
      <c r="J111" s="33" t="s">
        <v>394</v>
      </c>
      <c r="AB111" s="31"/>
      <c r="AC111" s="31"/>
      <c r="AD111" s="33" t="s">
        <v>1466</v>
      </c>
      <c r="AE111" s="33"/>
      <c r="AF111" s="33"/>
      <c r="AG111" s="33" t="s">
        <v>1649</v>
      </c>
      <c r="AH111" s="33"/>
      <c r="AI111" s="33"/>
      <c r="AJ111" s="33"/>
      <c r="AK111" s="33"/>
      <c r="AL111" s="33" t="s">
        <v>50</v>
      </c>
    </row>
    <row r="112" spans="5:39">
      <c r="E112" s="33" t="s">
        <v>833</v>
      </c>
      <c r="F112" s="79">
        <v>44832</v>
      </c>
      <c r="G112" s="33">
        <v>260929</v>
      </c>
      <c r="H112" s="33" t="s">
        <v>1443</v>
      </c>
      <c r="I112" s="33" t="s">
        <v>2195</v>
      </c>
      <c r="J112" s="33" t="s">
        <v>394</v>
      </c>
      <c r="AB112" s="31"/>
      <c r="AC112" s="31"/>
      <c r="AD112" s="33"/>
      <c r="AE112" s="33" t="s">
        <v>2250</v>
      </c>
      <c r="AF112" s="33"/>
      <c r="AG112" s="33"/>
      <c r="AH112" s="33"/>
      <c r="AI112" s="33"/>
      <c r="AJ112" s="33"/>
      <c r="AK112" s="33"/>
      <c r="AL112" s="33" t="s">
        <v>50</v>
      </c>
      <c r="AM112" s="178">
        <v>44840</v>
      </c>
    </row>
    <row r="113" spans="2:39">
      <c r="E113" s="33" t="s">
        <v>833</v>
      </c>
      <c r="F113" s="79">
        <v>44832</v>
      </c>
      <c r="G113" s="33">
        <v>261554</v>
      </c>
      <c r="H113" s="33" t="s">
        <v>1997</v>
      </c>
      <c r="I113" s="33" t="s">
        <v>2165</v>
      </c>
      <c r="J113" s="33" t="s">
        <v>394</v>
      </c>
      <c r="AB113" s="31"/>
      <c r="AC113" s="31"/>
      <c r="AD113" s="33"/>
      <c r="AE113" s="33" t="s">
        <v>1466</v>
      </c>
      <c r="AF113" s="33"/>
      <c r="AG113" s="33"/>
      <c r="AH113" s="33"/>
      <c r="AI113" s="33"/>
      <c r="AJ113" s="33"/>
      <c r="AK113" s="33"/>
      <c r="AL113" s="33" t="s">
        <v>50</v>
      </c>
    </row>
    <row r="114" spans="2:39">
      <c r="E114" s="33" t="s">
        <v>833</v>
      </c>
      <c r="F114" s="79">
        <v>44832</v>
      </c>
      <c r="G114" s="33">
        <v>261304</v>
      </c>
      <c r="H114" s="33" t="s">
        <v>1964</v>
      </c>
      <c r="I114" s="33" t="s">
        <v>2251</v>
      </c>
      <c r="J114" s="33" t="s">
        <v>394</v>
      </c>
      <c r="AB114" s="33"/>
      <c r="AC114" s="33"/>
      <c r="AD114" s="33"/>
      <c r="AE114" s="33" t="s">
        <v>1470</v>
      </c>
      <c r="AF114" s="33"/>
      <c r="AG114" s="33"/>
      <c r="AH114" s="33"/>
      <c r="AI114" s="33"/>
      <c r="AJ114" s="33"/>
      <c r="AK114" s="33"/>
      <c r="AL114" s="33" t="s">
        <v>50</v>
      </c>
    </row>
    <row r="115" spans="2:39">
      <c r="D115" s="67"/>
      <c r="E115" s="33" t="s">
        <v>833</v>
      </c>
      <c r="F115" s="79">
        <v>44832</v>
      </c>
      <c r="G115" s="33">
        <v>261380</v>
      </c>
      <c r="H115" s="33" t="s">
        <v>1064</v>
      </c>
      <c r="I115" s="33" t="s">
        <v>2252</v>
      </c>
      <c r="J115" s="33" t="s">
        <v>394</v>
      </c>
      <c r="AB115" s="31"/>
      <c r="AC115" s="31"/>
      <c r="AD115" s="31"/>
      <c r="AE115" s="33" t="s">
        <v>2253</v>
      </c>
      <c r="AF115" s="33" t="s">
        <v>1410</v>
      </c>
      <c r="AG115" s="33"/>
      <c r="AH115" s="33"/>
      <c r="AI115" s="33" t="s">
        <v>394</v>
      </c>
      <c r="AJ115" s="33"/>
      <c r="AK115" s="33"/>
      <c r="AL115" s="33" t="s">
        <v>50</v>
      </c>
      <c r="AM115" s="178">
        <v>44842</v>
      </c>
    </row>
    <row r="116" spans="2:39">
      <c r="E116" s="33" t="s">
        <v>833</v>
      </c>
      <c r="F116" s="79">
        <v>44833</v>
      </c>
      <c r="G116" s="33">
        <v>261481</v>
      </c>
      <c r="H116" s="33" t="s">
        <v>812</v>
      </c>
      <c r="I116" s="33" t="s">
        <v>1619</v>
      </c>
      <c r="J116" s="33" t="s">
        <v>394</v>
      </c>
      <c r="AB116" s="31"/>
      <c r="AC116" s="31"/>
      <c r="AD116" s="33"/>
      <c r="AE116" s="33"/>
      <c r="AF116" s="33" t="s">
        <v>2254</v>
      </c>
      <c r="AG116" s="33"/>
      <c r="AH116" s="33" t="s">
        <v>50</v>
      </c>
      <c r="AI116" s="33"/>
      <c r="AJ116" s="33"/>
      <c r="AK116" s="33"/>
      <c r="AL116" s="33" t="s">
        <v>50</v>
      </c>
    </row>
    <row r="117" spans="2:39">
      <c r="B117" s="1"/>
      <c r="C117" s="1"/>
      <c r="D117" s="213"/>
      <c r="E117" s="33" t="s">
        <v>833</v>
      </c>
      <c r="F117" s="79">
        <v>44833</v>
      </c>
      <c r="G117" s="33">
        <v>261109</v>
      </c>
      <c r="H117" s="33" t="s">
        <v>2255</v>
      </c>
      <c r="I117" s="33" t="s">
        <v>2165</v>
      </c>
      <c r="J117" s="33" t="s">
        <v>394</v>
      </c>
      <c r="AB117" s="33"/>
      <c r="AC117" s="33"/>
      <c r="AD117" s="33"/>
      <c r="AE117" s="33"/>
      <c r="AF117" s="33" t="s">
        <v>1466</v>
      </c>
      <c r="AG117" s="33"/>
      <c r="AH117" s="33" t="s">
        <v>50</v>
      </c>
      <c r="AI117" s="33"/>
      <c r="AJ117" s="33"/>
      <c r="AK117" s="33"/>
      <c r="AL117" s="33" t="s">
        <v>50</v>
      </c>
    </row>
    <row r="118" spans="2:39">
      <c r="B118" s="1"/>
      <c r="C118" s="1"/>
      <c r="D118" s="213"/>
      <c r="E118" s="33" t="s">
        <v>833</v>
      </c>
      <c r="F118" s="79">
        <v>44833</v>
      </c>
      <c r="G118" s="33">
        <v>261634</v>
      </c>
      <c r="H118" s="33" t="s">
        <v>2256</v>
      </c>
      <c r="I118" s="33" t="s">
        <v>1450</v>
      </c>
      <c r="J118" s="33" t="s">
        <v>394</v>
      </c>
      <c r="AB118" s="31"/>
      <c r="AC118" s="31"/>
      <c r="AD118" s="31"/>
      <c r="AE118" s="33"/>
      <c r="AF118" s="33" t="s">
        <v>2253</v>
      </c>
      <c r="AG118" s="33" t="s">
        <v>1410</v>
      </c>
      <c r="AH118" s="33"/>
      <c r="AI118" s="33"/>
      <c r="AJ118" s="33" t="s">
        <v>1974</v>
      </c>
      <c r="AK118" s="33"/>
      <c r="AL118" s="33" t="s">
        <v>50</v>
      </c>
      <c r="AM118" s="178">
        <v>44842</v>
      </c>
    </row>
    <row r="119" spans="2:39">
      <c r="E119" s="33" t="s">
        <v>833</v>
      </c>
      <c r="F119" s="79">
        <v>44833</v>
      </c>
      <c r="G119" s="33">
        <v>268168</v>
      </c>
      <c r="H119" s="33" t="s">
        <v>2198</v>
      </c>
      <c r="I119" s="33" t="s">
        <v>2257</v>
      </c>
      <c r="J119" s="33" t="s">
        <v>394</v>
      </c>
      <c r="AB119" s="33"/>
      <c r="AC119" s="33"/>
      <c r="AD119" s="33"/>
      <c r="AE119" s="33"/>
      <c r="AF119" s="33" t="s">
        <v>1466</v>
      </c>
      <c r="AG119" s="33" t="s">
        <v>50</v>
      </c>
      <c r="AH119" s="33"/>
      <c r="AI119" s="33"/>
      <c r="AJ119" s="33"/>
      <c r="AK119" s="33"/>
      <c r="AL119" s="33" t="s">
        <v>50</v>
      </c>
    </row>
    <row r="120" spans="2:39">
      <c r="E120" s="33" t="s">
        <v>833</v>
      </c>
      <c r="F120" s="79">
        <v>44833</v>
      </c>
      <c r="G120" s="33">
        <v>261594</v>
      </c>
      <c r="H120" s="33" t="s">
        <v>2013</v>
      </c>
      <c r="I120" s="33" t="s">
        <v>2258</v>
      </c>
      <c r="J120" s="33" t="s">
        <v>394</v>
      </c>
      <c r="K120" s="67"/>
      <c r="L120" s="67"/>
      <c r="M120" s="67"/>
      <c r="N120" s="67"/>
      <c r="O120" s="67"/>
      <c r="P120" s="67"/>
      <c r="Q120" s="67"/>
      <c r="R120" s="67"/>
      <c r="S120" s="67"/>
      <c r="T120" s="67"/>
      <c r="U120" s="67"/>
      <c r="V120" s="67"/>
      <c r="W120" s="67"/>
      <c r="X120" s="67"/>
      <c r="Y120" s="67"/>
      <c r="Z120" s="67"/>
      <c r="AA120" s="67"/>
      <c r="AB120" s="33"/>
      <c r="AC120" s="33"/>
      <c r="AD120" s="33"/>
      <c r="AE120" s="33"/>
      <c r="AF120" s="33" t="s">
        <v>1466</v>
      </c>
      <c r="AG120" s="33"/>
      <c r="AH120" s="33" t="s">
        <v>50</v>
      </c>
      <c r="AI120" s="33"/>
      <c r="AJ120" s="33"/>
      <c r="AK120" s="33"/>
      <c r="AL120" s="33" t="s">
        <v>50</v>
      </c>
    </row>
    <row r="121" spans="2:39">
      <c r="E121" s="33" t="s">
        <v>833</v>
      </c>
      <c r="F121" s="79">
        <v>44833</v>
      </c>
      <c r="G121" s="33">
        <v>261823</v>
      </c>
      <c r="H121" s="33" t="s">
        <v>2017</v>
      </c>
      <c r="I121" s="33" t="s">
        <v>2258</v>
      </c>
      <c r="J121" s="33" t="s">
        <v>394</v>
      </c>
      <c r="AB121" s="31"/>
      <c r="AC121" s="31"/>
      <c r="AD121" s="33"/>
      <c r="AE121" s="33"/>
      <c r="AF121" s="33" t="s">
        <v>2253</v>
      </c>
      <c r="AG121" s="33" t="s">
        <v>2066</v>
      </c>
      <c r="AH121" s="33"/>
      <c r="AI121" s="33"/>
      <c r="AJ121" s="33"/>
      <c r="AK121" s="33"/>
      <c r="AL121" s="33" t="s">
        <v>50</v>
      </c>
    </row>
    <row r="122" spans="2:39">
      <c r="E122" s="33" t="s">
        <v>833</v>
      </c>
      <c r="F122" s="79">
        <v>44833</v>
      </c>
      <c r="G122" s="33">
        <v>262192</v>
      </c>
      <c r="H122" s="33" t="s">
        <v>2068</v>
      </c>
      <c r="I122" s="33" t="s">
        <v>2247</v>
      </c>
      <c r="J122" s="33" t="s">
        <v>394</v>
      </c>
      <c r="AB122" s="33"/>
      <c r="AC122" s="33"/>
      <c r="AD122" s="33"/>
      <c r="AE122" s="33"/>
      <c r="AF122" s="33" t="s">
        <v>1470</v>
      </c>
      <c r="AG122" s="33" t="s">
        <v>50</v>
      </c>
      <c r="AH122" s="33"/>
      <c r="AI122" s="33"/>
      <c r="AJ122" s="33"/>
      <c r="AK122" s="33"/>
      <c r="AL122" s="33" t="s">
        <v>50</v>
      </c>
    </row>
    <row r="123" spans="2:39">
      <c r="E123" s="33" t="s">
        <v>833</v>
      </c>
      <c r="F123" s="79">
        <v>44834</v>
      </c>
      <c r="G123" s="33">
        <v>261920</v>
      </c>
      <c r="H123" s="33" t="s">
        <v>2259</v>
      </c>
      <c r="I123" s="33" t="s">
        <v>2240</v>
      </c>
      <c r="J123" s="33" t="s">
        <v>394</v>
      </c>
      <c r="AB123" s="1"/>
      <c r="AC123" s="1"/>
      <c r="AD123" s="31"/>
      <c r="AE123" s="33"/>
      <c r="AF123" s="33"/>
      <c r="AG123" s="33" t="s">
        <v>394</v>
      </c>
      <c r="AH123" s="33"/>
      <c r="AI123" s="33"/>
      <c r="AJ123" s="33"/>
      <c r="AK123" s="33"/>
      <c r="AL123" s="33" t="s">
        <v>50</v>
      </c>
      <c r="AM123" s="178">
        <v>44841</v>
      </c>
    </row>
    <row r="124" spans="2:39">
      <c r="E124" s="33" t="s">
        <v>833</v>
      </c>
      <c r="F124" s="79">
        <v>44834</v>
      </c>
      <c r="G124" s="33">
        <v>262089</v>
      </c>
      <c r="H124" s="33" t="s">
        <v>2260</v>
      </c>
      <c r="I124" s="33" t="s">
        <v>2240</v>
      </c>
      <c r="J124" s="33" t="s">
        <v>394</v>
      </c>
      <c r="AB124" s="1"/>
      <c r="AC124" s="1"/>
      <c r="AD124" s="33"/>
      <c r="AE124" s="33"/>
      <c r="AF124" s="33"/>
      <c r="AG124" s="33" t="s">
        <v>394</v>
      </c>
      <c r="AH124" s="33"/>
      <c r="AI124" s="33"/>
      <c r="AJ124" s="33"/>
      <c r="AK124" s="33"/>
      <c r="AL124" s="33" t="s">
        <v>50</v>
      </c>
      <c r="AM124" s="178">
        <v>44840</v>
      </c>
    </row>
    <row r="125" spans="2:39">
      <c r="E125" s="33" t="s">
        <v>833</v>
      </c>
      <c r="F125" s="79">
        <v>44835</v>
      </c>
      <c r="G125" s="33">
        <v>261953</v>
      </c>
      <c r="H125" s="33" t="s">
        <v>2068</v>
      </c>
      <c r="I125" s="33" t="s">
        <v>2240</v>
      </c>
      <c r="J125" s="33" t="s">
        <v>394</v>
      </c>
      <c r="AB125" s="1"/>
      <c r="AC125" s="1"/>
      <c r="AD125" s="33"/>
      <c r="AE125" s="33"/>
      <c r="AF125" s="33"/>
      <c r="AG125" s="33"/>
      <c r="AH125" s="33" t="s">
        <v>2066</v>
      </c>
      <c r="AI125" s="33"/>
      <c r="AJ125" s="33"/>
      <c r="AK125" s="33"/>
      <c r="AL125" s="33" t="s">
        <v>50</v>
      </c>
    </row>
    <row r="126" spans="2:39">
      <c r="E126" s="33" t="s">
        <v>333</v>
      </c>
      <c r="F126" s="79">
        <v>44835</v>
      </c>
      <c r="G126" s="33">
        <v>262515</v>
      </c>
      <c r="H126" s="33" t="s">
        <v>2261</v>
      </c>
      <c r="I126" s="33" t="s">
        <v>778</v>
      </c>
      <c r="J126" s="33" t="s">
        <v>394</v>
      </c>
      <c r="K126" s="67"/>
      <c r="L126" s="67"/>
      <c r="M126" s="67"/>
      <c r="N126" s="67"/>
      <c r="O126" s="67"/>
      <c r="P126" s="67"/>
      <c r="Q126" s="67"/>
      <c r="R126" s="67"/>
      <c r="S126" s="67"/>
      <c r="T126" s="67"/>
      <c r="U126" s="67"/>
      <c r="V126" s="67"/>
      <c r="W126" s="67"/>
      <c r="X126" s="67"/>
      <c r="Y126" s="67"/>
      <c r="Z126" s="67"/>
      <c r="AA126" s="67"/>
      <c r="AB126" s="31"/>
      <c r="AC126" s="31"/>
      <c r="AD126" s="33"/>
      <c r="AE126" s="33"/>
      <c r="AF126" s="33"/>
      <c r="AG126" s="33"/>
      <c r="AH126" s="33" t="s">
        <v>394</v>
      </c>
      <c r="AI126" s="33"/>
      <c r="AJ126" s="33"/>
      <c r="AK126" s="33"/>
      <c r="AL126" s="33" t="s">
        <v>50</v>
      </c>
    </row>
    <row r="127" spans="2:39">
      <c r="E127" s="111" t="s">
        <v>833</v>
      </c>
      <c r="F127" s="157">
        <v>44835</v>
      </c>
      <c r="G127" s="111">
        <v>262172</v>
      </c>
      <c r="H127" s="111" t="s">
        <v>2198</v>
      </c>
      <c r="I127" s="111" t="s">
        <v>1135</v>
      </c>
      <c r="J127" s="111" t="s">
        <v>394</v>
      </c>
      <c r="AD127" s="33"/>
      <c r="AE127" s="33"/>
      <c r="AF127" s="33"/>
      <c r="AG127" s="33"/>
      <c r="AH127" s="33" t="s">
        <v>1466</v>
      </c>
      <c r="AI127" s="33" t="s">
        <v>50</v>
      </c>
      <c r="AJ127" s="33"/>
      <c r="AK127" s="33"/>
      <c r="AL127" s="33" t="s">
        <v>50</v>
      </c>
      <c r="AM127" s="178">
        <v>44840</v>
      </c>
    </row>
    <row r="128" spans="2:39">
      <c r="E128" s="1"/>
      <c r="F128" s="1"/>
      <c r="G128" s="1"/>
      <c r="H128" s="1"/>
      <c r="I128" s="1"/>
      <c r="J128" s="1"/>
      <c r="AD128" s="1"/>
      <c r="AE128" s="1"/>
      <c r="AF128" s="1"/>
      <c r="AG128" s="1"/>
      <c r="AH128" s="1"/>
      <c r="AI128" s="1"/>
      <c r="AJ128" s="1"/>
      <c r="AK128" s="1"/>
      <c r="AL128" s="1"/>
    </row>
    <row r="129" spans="5:38">
      <c r="E129" s="1"/>
      <c r="F129" s="1"/>
      <c r="G129" s="1"/>
      <c r="H129" s="1"/>
      <c r="I129" s="1"/>
      <c r="J129" s="1"/>
      <c r="AD129" s="1"/>
      <c r="AE129" s="1"/>
      <c r="AF129" s="1"/>
      <c r="AG129" s="1"/>
      <c r="AH129" s="1"/>
      <c r="AI129" s="1"/>
      <c r="AJ129" s="1"/>
      <c r="AK129" s="1"/>
      <c r="AL129" s="1"/>
    </row>
    <row r="130" spans="5:38">
      <c r="E130" s="1"/>
      <c r="F130" s="1"/>
      <c r="G130" s="1"/>
      <c r="H130" s="1"/>
      <c r="I130" s="1"/>
      <c r="J130" s="1"/>
      <c r="AD130" s="1"/>
      <c r="AE130" s="1"/>
      <c r="AF130" s="1"/>
      <c r="AG130" s="1"/>
      <c r="AH130" s="1"/>
      <c r="AI130" s="1"/>
      <c r="AJ130" s="1"/>
      <c r="AK130" s="1"/>
      <c r="AL130" s="1"/>
    </row>
    <row r="131" spans="5:38">
      <c r="E131" s="1"/>
      <c r="F131" s="1"/>
      <c r="G131" s="1"/>
      <c r="H131" s="1"/>
      <c r="I131" s="1"/>
      <c r="J131" s="1"/>
      <c r="AD131" s="1"/>
      <c r="AE131" s="1"/>
      <c r="AF131" s="1"/>
      <c r="AG131" s="1"/>
      <c r="AH131" s="1"/>
      <c r="AI131" s="1"/>
      <c r="AJ131" s="1"/>
      <c r="AK131" s="1"/>
      <c r="AL131" s="1"/>
    </row>
    <row r="132" spans="5:38">
      <c r="E132" s="1"/>
      <c r="F132" s="1"/>
      <c r="G132" s="1"/>
      <c r="H132" s="1"/>
      <c r="I132" s="1"/>
      <c r="J132" s="1"/>
      <c r="AD132" s="1"/>
      <c r="AE132" s="1"/>
      <c r="AF132" s="1"/>
      <c r="AG132" s="1"/>
      <c r="AH132" s="1"/>
      <c r="AI132" s="1"/>
      <c r="AJ132" s="1"/>
      <c r="AK132" s="1"/>
      <c r="AL132" s="1"/>
    </row>
    <row r="133" spans="5:38">
      <c r="E133" s="1"/>
      <c r="F133" s="1"/>
      <c r="G133" s="1"/>
      <c r="H133" s="1"/>
      <c r="I133" s="1"/>
      <c r="J133" s="1"/>
      <c r="AD133" s="1"/>
      <c r="AE133" s="1"/>
      <c r="AF133" s="1"/>
      <c r="AG133" s="1"/>
      <c r="AH133" s="1"/>
      <c r="AI133" s="1"/>
      <c r="AJ133" s="1"/>
      <c r="AK133" s="1"/>
      <c r="AL133" s="1"/>
    </row>
    <row r="134" spans="5:38">
      <c r="E134" s="1"/>
      <c r="F134" s="1"/>
      <c r="G134" s="1"/>
      <c r="H134" s="1"/>
      <c r="I134" s="1"/>
      <c r="J134" s="1"/>
      <c r="AD134" s="1"/>
      <c r="AE134" s="1"/>
      <c r="AF134" s="1"/>
      <c r="AG134" s="1"/>
      <c r="AH134" s="1"/>
      <c r="AI134" s="1"/>
      <c r="AJ134" s="1"/>
      <c r="AK134" s="1"/>
      <c r="AL134" s="1"/>
    </row>
    <row r="135" spans="5:38">
      <c r="E135" s="1"/>
      <c r="F135" s="1"/>
      <c r="G135" s="1"/>
      <c r="H135" s="1"/>
      <c r="I135" s="1"/>
      <c r="J135" s="1"/>
      <c r="AD135" s="1"/>
      <c r="AE135" s="1"/>
      <c r="AF135" s="1"/>
      <c r="AG135" s="1"/>
      <c r="AH135" s="1"/>
      <c r="AI135" s="1"/>
      <c r="AJ135" s="1"/>
      <c r="AK135" s="1"/>
      <c r="AL135" s="1"/>
    </row>
    <row r="136" spans="5:38">
      <c r="E136" s="1"/>
      <c r="F136" s="1"/>
      <c r="G136" s="1"/>
      <c r="H136" s="1"/>
      <c r="I136" s="1"/>
      <c r="J136" s="1"/>
      <c r="AD136" s="1"/>
      <c r="AE136" s="1"/>
      <c r="AF136" s="1"/>
      <c r="AG136" s="1"/>
      <c r="AH136" s="1"/>
      <c r="AI136" s="1"/>
      <c r="AJ136" s="1"/>
      <c r="AK136" s="1"/>
      <c r="AL136" s="1"/>
    </row>
    <row r="137" spans="5:38">
      <c r="E137" s="1"/>
      <c r="F137" s="1"/>
      <c r="G137" s="1"/>
      <c r="H137" s="1"/>
      <c r="I137" s="1"/>
      <c r="J137" s="1"/>
      <c r="AD137" s="1"/>
      <c r="AE137" s="1"/>
      <c r="AF137" s="1"/>
      <c r="AG137" s="1"/>
      <c r="AH137" s="1"/>
      <c r="AI137" s="1"/>
      <c r="AJ137" s="1"/>
      <c r="AK137" s="1"/>
      <c r="AL137" s="1"/>
    </row>
    <row r="138" spans="5:38">
      <c r="E138" s="1"/>
      <c r="F138" s="1"/>
      <c r="G138" s="1"/>
      <c r="H138" s="1"/>
      <c r="I138" s="1"/>
      <c r="J138" s="1"/>
      <c r="AD138" s="1"/>
      <c r="AE138" s="1"/>
      <c r="AF138" s="1"/>
      <c r="AG138" s="1"/>
      <c r="AH138" s="1"/>
      <c r="AI138" s="1"/>
      <c r="AJ138" s="1"/>
      <c r="AK138" s="1"/>
      <c r="AL138" s="1"/>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071F1-2EA3-4D93-80D5-C3065704B6FC}">
  <dimension ref="B6:AM137"/>
  <sheetViews>
    <sheetView topLeftCell="E7" zoomScale="96" zoomScaleNormal="96" workbookViewId="0">
      <pane xSplit="7605" ySplit="1155" topLeftCell="AE111" activePane="bottomLeft"/>
      <selection activeCell="E4" sqref="E4:J7"/>
      <selection pane="topRight" activeCell="AG7" sqref="AG7"/>
      <selection pane="bottomLeft" activeCell="J122" sqref="J122"/>
      <selection pane="bottomRight" activeCell="I119" activeCellId="1" sqref="AE119:AG119 E119:I119"/>
    </sheetView>
  </sheetViews>
  <sheetFormatPr defaultRowHeight="15"/>
  <cols>
    <col min="5" max="5" width="13.140625" customWidth="1"/>
    <col min="6" max="6" width="9.85546875" customWidth="1"/>
    <col min="7" max="7" width="7.42578125" customWidth="1"/>
    <col min="8" max="8" width="14.7109375" customWidth="1"/>
    <col min="9" max="9" width="15.42578125" customWidth="1"/>
    <col min="10" max="10" width="11" customWidth="1"/>
    <col min="11" max="11" width="12.7109375" bestFit="1" customWidth="1"/>
    <col min="12" max="29" width="12.7109375" customWidth="1"/>
    <col min="30" max="30" width="15.140625" customWidth="1"/>
    <col min="31" max="32" width="12.7109375" customWidth="1"/>
    <col min="33" max="33" width="19.7109375" bestFit="1" customWidth="1"/>
    <col min="34" max="34" width="18.28515625" bestFit="1" customWidth="1"/>
    <col min="35" max="35" width="10.5703125" bestFit="1" customWidth="1"/>
    <col min="36" max="36" width="9.42578125" bestFit="1" customWidth="1"/>
  </cols>
  <sheetData>
    <row r="6" spans="5:39">
      <c r="J6" s="225" t="s">
        <v>0</v>
      </c>
      <c r="K6" s="124"/>
      <c r="L6" s="124"/>
      <c r="M6" s="124"/>
      <c r="N6" s="124"/>
      <c r="O6" s="124"/>
      <c r="P6" s="124"/>
      <c r="Q6" s="124"/>
      <c r="R6" s="124"/>
      <c r="S6" s="124"/>
      <c r="T6" s="124"/>
      <c r="U6" s="124"/>
      <c r="V6" s="124"/>
      <c r="W6" s="124"/>
      <c r="X6" s="124"/>
      <c r="Y6" s="124"/>
      <c r="Z6" s="124"/>
      <c r="AA6" s="124"/>
      <c r="AB6" s="124"/>
      <c r="AC6" s="124"/>
      <c r="AD6" s="124"/>
      <c r="AE6" s="124"/>
      <c r="AF6" s="124"/>
      <c r="AG6" s="124"/>
      <c r="AH6" s="124"/>
    </row>
    <row r="7" spans="5:39" ht="45">
      <c r="E7" s="3" t="s">
        <v>15</v>
      </c>
      <c r="F7" s="262" t="s">
        <v>339</v>
      </c>
      <c r="G7" s="3" t="s">
        <v>256</v>
      </c>
      <c r="H7" s="3" t="s">
        <v>11</v>
      </c>
      <c r="I7" s="3" t="s">
        <v>43</v>
      </c>
      <c r="J7" s="211" t="s">
        <v>258</v>
      </c>
      <c r="K7" s="257">
        <v>44837</v>
      </c>
      <c r="L7" s="257">
        <v>44838</v>
      </c>
      <c r="M7" s="257">
        <v>44840</v>
      </c>
      <c r="N7" s="257">
        <v>44841</v>
      </c>
      <c r="O7" s="257" t="s">
        <v>2430</v>
      </c>
      <c r="P7" s="257">
        <v>44844</v>
      </c>
      <c r="Q7" s="257">
        <v>44845</v>
      </c>
      <c r="R7" s="257">
        <v>44846</v>
      </c>
      <c r="S7" s="257">
        <v>44847</v>
      </c>
      <c r="T7" s="257">
        <v>44848</v>
      </c>
      <c r="U7" s="257">
        <v>44849</v>
      </c>
      <c r="V7" s="257">
        <v>44850</v>
      </c>
      <c r="W7" s="257">
        <v>44851</v>
      </c>
      <c r="X7" s="257">
        <v>44852</v>
      </c>
      <c r="Y7" s="257">
        <v>44854</v>
      </c>
      <c r="Z7" s="257">
        <v>44855</v>
      </c>
      <c r="AA7" s="257">
        <v>44856</v>
      </c>
      <c r="AB7" s="257">
        <v>44859</v>
      </c>
      <c r="AC7" s="257">
        <v>44860</v>
      </c>
      <c r="AD7" s="257">
        <v>44861</v>
      </c>
      <c r="AE7" s="257">
        <v>44862</v>
      </c>
      <c r="AF7" s="257">
        <v>44863</v>
      </c>
      <c r="AG7" s="257">
        <v>44865</v>
      </c>
      <c r="AH7" s="257" t="s">
        <v>2056</v>
      </c>
      <c r="AI7" s="257"/>
      <c r="AJ7" s="1"/>
      <c r="AM7" t="s">
        <v>2269</v>
      </c>
    </row>
    <row r="8" spans="5:39">
      <c r="E8" s="33" t="s">
        <v>833</v>
      </c>
      <c r="F8" s="79">
        <v>44837</v>
      </c>
      <c r="G8" s="33">
        <v>261958</v>
      </c>
      <c r="H8" s="33" t="s">
        <v>2262</v>
      </c>
      <c r="I8" s="33" t="s">
        <v>440</v>
      </c>
      <c r="J8" s="33" t="s">
        <v>394</v>
      </c>
      <c r="K8" s="33" t="s">
        <v>2263</v>
      </c>
      <c r="L8" s="33" t="s">
        <v>394</v>
      </c>
      <c r="M8" s="33" t="s">
        <v>1466</v>
      </c>
      <c r="N8" s="33"/>
      <c r="O8" s="33"/>
      <c r="P8" s="33" t="s">
        <v>2062</v>
      </c>
      <c r="Q8" s="33"/>
      <c r="R8" s="33"/>
      <c r="S8" s="33"/>
      <c r="T8" s="33"/>
      <c r="U8" s="33"/>
      <c r="V8" s="33"/>
      <c r="W8" s="33"/>
      <c r="X8" s="33"/>
      <c r="Y8" s="33"/>
      <c r="Z8" s="33"/>
      <c r="AA8" s="33"/>
      <c r="AB8" s="33"/>
      <c r="AC8" s="33"/>
      <c r="AD8" s="33"/>
      <c r="AE8" s="33"/>
      <c r="AF8" s="33"/>
      <c r="AG8" s="33"/>
      <c r="AH8" s="33" t="s">
        <v>50</v>
      </c>
      <c r="AI8" s="2">
        <v>44844</v>
      </c>
      <c r="AJ8" s="1"/>
      <c r="AM8">
        <v>262745</v>
      </c>
    </row>
    <row r="9" spans="5:39">
      <c r="E9" s="33" t="s">
        <v>333</v>
      </c>
      <c r="F9" s="79">
        <v>44837</v>
      </c>
      <c r="G9" s="33">
        <v>262610</v>
      </c>
      <c r="H9" s="33" t="s">
        <v>2264</v>
      </c>
      <c r="I9" s="33" t="s">
        <v>440</v>
      </c>
      <c r="J9" s="33" t="s">
        <v>394</v>
      </c>
      <c r="K9" s="34" t="s">
        <v>1953</v>
      </c>
      <c r="L9" s="34"/>
      <c r="M9" s="34"/>
      <c r="N9" s="34"/>
      <c r="O9" s="34"/>
      <c r="P9" s="34"/>
      <c r="Q9" s="34"/>
      <c r="R9" s="34"/>
      <c r="S9" s="34"/>
      <c r="T9" s="34"/>
      <c r="U9" s="34"/>
      <c r="V9" s="34"/>
      <c r="W9" s="34"/>
      <c r="X9" s="34"/>
      <c r="Y9" s="34"/>
      <c r="Z9" s="34"/>
      <c r="AA9" s="34"/>
      <c r="AB9" s="34"/>
      <c r="AC9" s="34"/>
      <c r="AD9" s="34"/>
      <c r="AE9" s="34"/>
      <c r="AF9" s="34"/>
      <c r="AG9" s="34"/>
      <c r="AH9" s="33" t="s">
        <v>50</v>
      </c>
      <c r="AI9" s="2">
        <v>44840</v>
      </c>
      <c r="AJ9" s="1"/>
    </row>
    <row r="10" spans="5:39">
      <c r="E10" s="33" t="s">
        <v>833</v>
      </c>
      <c r="F10" s="79">
        <v>44837</v>
      </c>
      <c r="G10" s="33">
        <v>261920</v>
      </c>
      <c r="H10" s="33" t="s">
        <v>2259</v>
      </c>
      <c r="I10" s="33" t="s">
        <v>440</v>
      </c>
      <c r="J10" s="33" t="s">
        <v>394</v>
      </c>
      <c r="K10" s="33" t="s">
        <v>1466</v>
      </c>
      <c r="L10" s="33"/>
      <c r="M10" s="33"/>
      <c r="N10" s="33"/>
      <c r="O10" s="33"/>
      <c r="P10" s="33"/>
      <c r="Q10" s="33"/>
      <c r="R10" s="33"/>
      <c r="S10" s="33"/>
      <c r="T10" s="33"/>
      <c r="U10" s="33"/>
      <c r="V10" s="33"/>
      <c r="W10" s="33"/>
      <c r="X10" s="33"/>
      <c r="Y10" s="33"/>
      <c r="Z10" s="33"/>
      <c r="AA10" s="33"/>
      <c r="AB10" s="33"/>
      <c r="AC10" s="33"/>
      <c r="AD10" s="33"/>
      <c r="AE10" s="33"/>
      <c r="AF10" s="33"/>
      <c r="AG10" s="33"/>
      <c r="AH10" s="33" t="s">
        <v>50</v>
      </c>
      <c r="AI10" s="2">
        <v>44840</v>
      </c>
      <c r="AJ10" s="1"/>
    </row>
    <row r="11" spans="5:39">
      <c r="E11" s="33" t="s">
        <v>333</v>
      </c>
      <c r="F11" s="79">
        <v>44837</v>
      </c>
      <c r="G11" s="33">
        <v>262587</v>
      </c>
      <c r="H11" s="33" t="s">
        <v>1998</v>
      </c>
      <c r="I11" s="33" t="s">
        <v>2265</v>
      </c>
      <c r="J11" s="33" t="s">
        <v>394</v>
      </c>
      <c r="K11" s="33" t="s">
        <v>185</v>
      </c>
      <c r="L11" s="33"/>
      <c r="M11" s="33"/>
      <c r="N11" s="33"/>
      <c r="O11" s="33"/>
      <c r="P11" s="33"/>
      <c r="Q11" s="33"/>
      <c r="R11" s="33"/>
      <c r="S11" s="33"/>
      <c r="T11" s="33"/>
      <c r="U11" s="33"/>
      <c r="V11" s="33"/>
      <c r="W11" s="33"/>
      <c r="X11" s="33"/>
      <c r="Y11" s="33"/>
      <c r="Z11" s="33"/>
      <c r="AA11" s="33"/>
      <c r="AB11" s="33"/>
      <c r="AC11" s="33"/>
      <c r="AD11" s="33"/>
      <c r="AE11" s="33"/>
      <c r="AF11" s="33"/>
      <c r="AG11" s="33"/>
      <c r="AH11" s="33" t="s">
        <v>50</v>
      </c>
      <c r="AI11" s="2">
        <v>44843</v>
      </c>
      <c r="AJ11" s="1"/>
    </row>
    <row r="12" spans="5:39">
      <c r="E12" s="33" t="s">
        <v>333</v>
      </c>
      <c r="F12" s="79">
        <v>44837</v>
      </c>
      <c r="G12" s="33">
        <v>262545</v>
      </c>
      <c r="H12" s="33" t="s">
        <v>1995</v>
      </c>
      <c r="I12" s="33" t="s">
        <v>2266</v>
      </c>
      <c r="J12" s="33" t="s">
        <v>394</v>
      </c>
      <c r="K12" s="33" t="s">
        <v>394</v>
      </c>
      <c r="L12" s="33" t="s">
        <v>2407</v>
      </c>
      <c r="M12" s="33"/>
      <c r="N12" s="33"/>
      <c r="O12" s="33"/>
      <c r="P12" s="33"/>
      <c r="Q12" s="33"/>
      <c r="R12" s="33"/>
      <c r="S12" s="33"/>
      <c r="T12" s="33"/>
      <c r="U12" s="33"/>
      <c r="V12" s="33"/>
      <c r="W12" s="33"/>
      <c r="X12" s="33"/>
      <c r="Y12" s="33"/>
      <c r="Z12" s="33"/>
      <c r="AA12" s="33"/>
      <c r="AB12" s="33"/>
      <c r="AC12" s="33"/>
      <c r="AD12" s="33"/>
      <c r="AE12" s="33"/>
      <c r="AF12" s="33"/>
      <c r="AG12" s="33"/>
      <c r="AH12" s="316" t="s">
        <v>50</v>
      </c>
      <c r="AI12" s="2">
        <v>44840</v>
      </c>
      <c r="AJ12" s="1"/>
    </row>
    <row r="13" spans="5:39" ht="45.75" customHeight="1">
      <c r="E13" s="33" t="s">
        <v>333</v>
      </c>
      <c r="F13" s="79">
        <v>44837</v>
      </c>
      <c r="G13" s="33">
        <v>262571</v>
      </c>
      <c r="H13" s="33" t="s">
        <v>2034</v>
      </c>
      <c r="I13" s="33" t="s">
        <v>2267</v>
      </c>
      <c r="J13" s="33" t="s">
        <v>394</v>
      </c>
      <c r="K13" s="33" t="s">
        <v>2263</v>
      </c>
      <c r="L13" s="33"/>
      <c r="M13" s="33"/>
      <c r="N13" s="33" t="s">
        <v>2429</v>
      </c>
      <c r="O13" s="33" t="s">
        <v>50</v>
      </c>
      <c r="P13" s="33"/>
      <c r="Q13" s="33"/>
      <c r="R13" s="33"/>
      <c r="S13" s="33"/>
      <c r="T13" s="33"/>
      <c r="U13" s="33"/>
      <c r="V13" s="33"/>
      <c r="W13" s="33"/>
      <c r="X13" s="33"/>
      <c r="Y13" s="33"/>
      <c r="Z13" s="33"/>
      <c r="AA13" s="33"/>
      <c r="AB13" s="33"/>
      <c r="AC13" s="33"/>
      <c r="AD13" s="33"/>
      <c r="AE13" s="33"/>
      <c r="AF13" s="33"/>
      <c r="AG13" s="33"/>
      <c r="AH13" s="34" t="s">
        <v>2432</v>
      </c>
      <c r="AI13" s="317" t="s">
        <v>2433</v>
      </c>
      <c r="AJ13" s="1"/>
    </row>
    <row r="14" spans="5:39">
      <c r="E14" s="33" t="s">
        <v>333</v>
      </c>
      <c r="F14" s="79">
        <v>44837</v>
      </c>
      <c r="G14" s="33">
        <v>262651</v>
      </c>
      <c r="H14" s="33" t="s">
        <v>1407</v>
      </c>
      <c r="I14" s="33" t="s">
        <v>440</v>
      </c>
      <c r="J14" s="33" t="s">
        <v>394</v>
      </c>
      <c r="K14" s="33" t="s">
        <v>2263</v>
      </c>
      <c r="L14" s="33"/>
      <c r="M14" s="33" t="s">
        <v>1410</v>
      </c>
      <c r="N14" s="33" t="s">
        <v>1649</v>
      </c>
      <c r="O14" s="33" t="s">
        <v>50</v>
      </c>
      <c r="P14" s="33"/>
      <c r="Q14" s="33"/>
      <c r="R14" s="33"/>
      <c r="S14" s="33"/>
      <c r="T14" s="33"/>
      <c r="U14" s="33"/>
      <c r="V14" s="33"/>
      <c r="W14" s="33"/>
      <c r="X14" s="33"/>
      <c r="Y14" s="33"/>
      <c r="Z14" s="33"/>
      <c r="AA14" s="33"/>
      <c r="AB14" s="33"/>
      <c r="AC14" s="33"/>
      <c r="AD14" s="33"/>
      <c r="AE14" s="33"/>
      <c r="AF14" s="33"/>
      <c r="AG14" s="33"/>
      <c r="AH14" s="33" t="s">
        <v>50</v>
      </c>
      <c r="AI14" s="2">
        <v>44842</v>
      </c>
      <c r="AJ14" s="1"/>
    </row>
    <row r="15" spans="5:39">
      <c r="E15" s="33" t="s">
        <v>333</v>
      </c>
      <c r="F15" s="79">
        <v>44837</v>
      </c>
      <c r="G15" s="33">
        <v>262683</v>
      </c>
      <c r="H15" s="33" t="s">
        <v>2268</v>
      </c>
      <c r="I15" s="33" t="s">
        <v>2271</v>
      </c>
      <c r="J15" s="33" t="s">
        <v>394</v>
      </c>
      <c r="K15" s="33" t="s">
        <v>1466</v>
      </c>
      <c r="L15" s="33" t="s">
        <v>2246</v>
      </c>
      <c r="M15" s="33"/>
      <c r="N15" s="33"/>
      <c r="O15" s="33"/>
      <c r="P15" s="33"/>
      <c r="Q15" s="33"/>
      <c r="R15" s="33"/>
      <c r="S15" s="33"/>
      <c r="T15" s="33"/>
      <c r="U15" s="33"/>
      <c r="V15" s="33"/>
      <c r="W15" s="33"/>
      <c r="X15" s="33"/>
      <c r="Y15" s="33"/>
      <c r="Z15" s="33"/>
      <c r="AA15" s="33"/>
      <c r="AB15" s="33"/>
      <c r="AC15" s="33"/>
      <c r="AD15" s="33"/>
      <c r="AE15" s="33"/>
      <c r="AF15" s="33"/>
      <c r="AG15" s="33"/>
      <c r="AH15" s="315" t="s">
        <v>50</v>
      </c>
      <c r="AI15" s="2">
        <v>44838</v>
      </c>
      <c r="AJ15" s="1"/>
    </row>
    <row r="16" spans="5:39">
      <c r="E16" s="33" t="s">
        <v>333</v>
      </c>
      <c r="F16" s="79">
        <v>44837</v>
      </c>
      <c r="G16" s="33">
        <v>262745</v>
      </c>
      <c r="H16" s="33" t="s">
        <v>2270</v>
      </c>
      <c r="I16" s="33" t="s">
        <v>2271</v>
      </c>
      <c r="J16" s="33" t="s">
        <v>394</v>
      </c>
      <c r="K16" s="33" t="s">
        <v>2272</v>
      </c>
      <c r="L16" s="33"/>
      <c r="M16" s="33"/>
      <c r="N16" s="33"/>
      <c r="O16" s="33"/>
      <c r="P16" s="33"/>
      <c r="Q16" s="33"/>
      <c r="R16" s="33"/>
      <c r="S16" s="33"/>
      <c r="T16" s="33"/>
      <c r="U16" s="33"/>
      <c r="V16" s="33"/>
      <c r="W16" s="33"/>
      <c r="X16" s="33"/>
      <c r="Y16" s="33"/>
      <c r="Z16" s="33"/>
      <c r="AA16" s="33"/>
      <c r="AB16" s="33"/>
      <c r="AC16" s="33"/>
      <c r="AD16" s="33"/>
      <c r="AE16" s="33"/>
      <c r="AF16" s="33"/>
      <c r="AG16" s="33"/>
      <c r="AH16" s="33" t="s">
        <v>50</v>
      </c>
      <c r="AI16" s="2">
        <v>44840</v>
      </c>
      <c r="AJ16" s="1"/>
    </row>
    <row r="17" spans="5:36">
      <c r="E17" s="33" t="s">
        <v>333</v>
      </c>
      <c r="F17" s="79">
        <v>44837</v>
      </c>
      <c r="G17" s="33">
        <v>262865</v>
      </c>
      <c r="H17" s="33" t="s">
        <v>2273</v>
      </c>
      <c r="I17" s="33" t="s">
        <v>2271</v>
      </c>
      <c r="J17" s="33" t="s">
        <v>394</v>
      </c>
      <c r="K17" s="33" t="s">
        <v>2263</v>
      </c>
      <c r="L17" s="33" t="s">
        <v>1410</v>
      </c>
      <c r="M17" s="33"/>
      <c r="N17" s="33"/>
      <c r="O17" s="33" t="s">
        <v>2431</v>
      </c>
      <c r="P17" s="33" t="s">
        <v>394</v>
      </c>
      <c r="Q17" s="33"/>
      <c r="R17" s="33"/>
      <c r="S17" s="33"/>
      <c r="T17" s="33"/>
      <c r="U17" s="33"/>
      <c r="V17" s="33"/>
      <c r="W17" s="33"/>
      <c r="X17" s="33"/>
      <c r="Y17" s="33"/>
      <c r="Z17" s="33"/>
      <c r="AA17" s="33"/>
      <c r="AB17" s="33"/>
      <c r="AC17" s="33"/>
      <c r="AD17" s="33"/>
      <c r="AE17" s="33"/>
      <c r="AF17" s="33"/>
      <c r="AG17" s="33"/>
      <c r="AH17" s="33" t="s">
        <v>2446</v>
      </c>
      <c r="AI17" s="2">
        <v>44844</v>
      </c>
      <c r="AJ17" s="1" t="s">
        <v>2438</v>
      </c>
    </row>
    <row r="18" spans="5:36">
      <c r="E18" s="33" t="s">
        <v>333</v>
      </c>
      <c r="F18" s="79">
        <v>44837</v>
      </c>
      <c r="G18" s="33">
        <v>263183</v>
      </c>
      <c r="H18" s="33" t="s">
        <v>1404</v>
      </c>
      <c r="I18" s="33" t="s">
        <v>440</v>
      </c>
      <c r="J18" s="33" t="s">
        <v>394</v>
      </c>
      <c r="K18" s="33" t="s">
        <v>2274</v>
      </c>
      <c r="L18" s="33"/>
      <c r="M18" s="33" t="s">
        <v>1392</v>
      </c>
      <c r="N18" s="33"/>
      <c r="O18" s="33"/>
      <c r="P18" s="33"/>
      <c r="Q18" s="33"/>
      <c r="R18" s="33"/>
      <c r="S18" s="33"/>
      <c r="T18" s="33"/>
      <c r="U18" s="33"/>
      <c r="V18" s="33"/>
      <c r="W18" s="33"/>
      <c r="X18" s="33"/>
      <c r="Y18" s="33"/>
      <c r="Z18" s="33"/>
      <c r="AA18" s="33"/>
      <c r="AB18" s="33"/>
      <c r="AC18" s="33"/>
      <c r="AD18" s="33"/>
      <c r="AE18" s="33"/>
      <c r="AF18" s="33"/>
      <c r="AG18" s="33"/>
      <c r="AH18" s="33" t="s">
        <v>50</v>
      </c>
      <c r="AI18" s="2">
        <v>44840</v>
      </c>
      <c r="AJ18" s="1"/>
    </row>
    <row r="19" spans="5:36">
      <c r="E19" s="33" t="s">
        <v>333</v>
      </c>
      <c r="F19" s="79">
        <v>44837</v>
      </c>
      <c r="G19" s="33">
        <v>263138</v>
      </c>
      <c r="H19" s="33" t="s">
        <v>2228</v>
      </c>
      <c r="I19" s="33" t="s">
        <v>1973</v>
      </c>
      <c r="J19" s="33" t="s">
        <v>394</v>
      </c>
      <c r="K19" s="33" t="s">
        <v>1466</v>
      </c>
      <c r="L19" s="33" t="s">
        <v>50</v>
      </c>
      <c r="M19" s="33"/>
      <c r="N19" s="33"/>
      <c r="O19" s="33"/>
      <c r="P19" s="33"/>
      <c r="Q19" s="33"/>
      <c r="R19" s="33"/>
      <c r="S19" s="33"/>
      <c r="T19" s="33"/>
      <c r="U19" s="33"/>
      <c r="V19" s="33"/>
      <c r="W19" s="33"/>
      <c r="X19" s="33"/>
      <c r="Y19" s="33"/>
      <c r="Z19" s="33"/>
      <c r="AA19" s="33"/>
      <c r="AB19" s="33"/>
      <c r="AC19" s="33"/>
      <c r="AD19" s="33"/>
      <c r="AE19" s="33"/>
      <c r="AF19" s="33"/>
      <c r="AG19" s="33"/>
      <c r="AH19" s="33" t="s">
        <v>50</v>
      </c>
      <c r="AI19" s="2">
        <v>44840</v>
      </c>
      <c r="AJ19" s="1"/>
    </row>
    <row r="20" spans="5:36">
      <c r="E20" s="33" t="s">
        <v>333</v>
      </c>
      <c r="F20" s="79">
        <v>44837</v>
      </c>
      <c r="G20" s="33">
        <v>262871</v>
      </c>
      <c r="H20" s="33" t="s">
        <v>2275</v>
      </c>
      <c r="I20" s="33" t="s">
        <v>440</v>
      </c>
      <c r="J20" s="33" t="s">
        <v>394</v>
      </c>
      <c r="K20" s="33" t="s">
        <v>2274</v>
      </c>
      <c r="L20" s="33"/>
      <c r="M20" s="33"/>
      <c r="N20" s="33"/>
      <c r="O20" s="33"/>
      <c r="P20" s="33"/>
      <c r="Q20" s="33"/>
      <c r="R20" s="33"/>
      <c r="S20" s="33"/>
      <c r="T20" s="33"/>
      <c r="U20" s="33"/>
      <c r="V20" s="33"/>
      <c r="W20" s="33"/>
      <c r="X20" s="33"/>
      <c r="Y20" s="33"/>
      <c r="Z20" s="33"/>
      <c r="AA20" s="33"/>
      <c r="AB20" s="33"/>
      <c r="AC20" s="33"/>
      <c r="AD20" s="33"/>
      <c r="AE20" s="33"/>
      <c r="AF20" s="33"/>
      <c r="AG20" s="33"/>
      <c r="AH20" s="33" t="s">
        <v>50</v>
      </c>
      <c r="AI20" s="2">
        <v>44840</v>
      </c>
      <c r="AJ20" s="1"/>
    </row>
    <row r="21" spans="5:36">
      <c r="E21" s="33" t="s">
        <v>333</v>
      </c>
      <c r="F21" s="79">
        <v>44838</v>
      </c>
      <c r="G21" s="33">
        <v>263386</v>
      </c>
      <c r="H21" s="33" t="s">
        <v>739</v>
      </c>
      <c r="I21" s="33" t="s">
        <v>440</v>
      </c>
      <c r="J21" s="33" t="s">
        <v>394</v>
      </c>
      <c r="K21" s="33"/>
      <c r="L21" s="33" t="s">
        <v>1466</v>
      </c>
      <c r="M21" s="33" t="s">
        <v>394</v>
      </c>
      <c r="N21" s="33" t="s">
        <v>1470</v>
      </c>
      <c r="O21" s="33" t="s">
        <v>50</v>
      </c>
      <c r="P21" s="33"/>
      <c r="Q21" s="33"/>
      <c r="R21" s="33"/>
      <c r="S21" s="33"/>
      <c r="T21" s="33"/>
      <c r="U21" s="33"/>
      <c r="V21" s="33"/>
      <c r="W21" s="33"/>
      <c r="X21" s="33"/>
      <c r="Y21" s="33"/>
      <c r="Z21" s="33"/>
      <c r="AA21" s="33"/>
      <c r="AB21" s="33"/>
      <c r="AC21" s="33"/>
      <c r="AD21" s="33"/>
      <c r="AE21" s="33"/>
      <c r="AF21" s="33"/>
      <c r="AG21" s="33"/>
      <c r="AH21" s="33" t="s">
        <v>50</v>
      </c>
      <c r="AI21" s="2">
        <v>44842</v>
      </c>
      <c r="AJ21" s="1"/>
    </row>
    <row r="22" spans="5:36">
      <c r="E22" s="33" t="s">
        <v>333</v>
      </c>
      <c r="F22" s="79">
        <v>44840</v>
      </c>
      <c r="G22" s="33">
        <v>263653</v>
      </c>
      <c r="H22" s="33" t="s">
        <v>2399</v>
      </c>
      <c r="I22" s="33" t="s">
        <v>2400</v>
      </c>
      <c r="J22" s="33" t="s">
        <v>394</v>
      </c>
      <c r="K22" s="31"/>
      <c r="L22" s="31" t="s">
        <v>2401</v>
      </c>
      <c r="M22" s="31" t="s">
        <v>2406</v>
      </c>
      <c r="N22" s="31"/>
      <c r="O22" s="31"/>
      <c r="P22" s="31"/>
      <c r="Q22" s="31"/>
      <c r="R22" s="33"/>
      <c r="S22" s="33"/>
      <c r="T22" s="33" t="s">
        <v>50</v>
      </c>
      <c r="U22" s="33"/>
      <c r="V22" s="33"/>
      <c r="W22" s="33"/>
      <c r="X22" s="33"/>
      <c r="Y22" s="33"/>
      <c r="Z22" s="33"/>
      <c r="AA22" s="33"/>
      <c r="AB22" s="33"/>
      <c r="AC22" s="33"/>
      <c r="AD22" s="33"/>
      <c r="AE22" s="33"/>
      <c r="AF22" s="33"/>
      <c r="AG22" s="33"/>
      <c r="AH22" s="33" t="s">
        <v>50</v>
      </c>
      <c r="AI22" s="2">
        <v>44848</v>
      </c>
      <c r="AJ22" s="1"/>
    </row>
    <row r="23" spans="5:36">
      <c r="E23" s="33" t="s">
        <v>333</v>
      </c>
      <c r="F23" s="79">
        <v>44840</v>
      </c>
      <c r="G23" s="33">
        <v>263644</v>
      </c>
      <c r="H23" s="33" t="s">
        <v>466</v>
      </c>
      <c r="I23" s="33" t="s">
        <v>2267</v>
      </c>
      <c r="J23" s="33" t="s">
        <v>394</v>
      </c>
      <c r="K23" s="33"/>
      <c r="L23" s="33" t="s">
        <v>1466</v>
      </c>
      <c r="M23" s="33" t="s">
        <v>1470</v>
      </c>
      <c r="N23" s="33" t="s">
        <v>2244</v>
      </c>
      <c r="O23" s="33" t="s">
        <v>1466</v>
      </c>
      <c r="P23" s="33"/>
      <c r="Q23" s="33"/>
      <c r="R23" s="33"/>
      <c r="S23" s="33"/>
      <c r="T23" s="33"/>
      <c r="U23" s="33"/>
      <c r="V23" s="33"/>
      <c r="W23" s="33"/>
      <c r="X23" s="33"/>
      <c r="Y23" s="33"/>
      <c r="Z23" s="33"/>
      <c r="AA23" s="33"/>
      <c r="AB23" s="33"/>
      <c r="AC23" s="33"/>
      <c r="AD23" s="33"/>
      <c r="AE23" s="33"/>
      <c r="AF23" s="33"/>
      <c r="AG23" s="33"/>
      <c r="AH23" s="33" t="s">
        <v>50</v>
      </c>
      <c r="AI23" s="2">
        <v>44844</v>
      </c>
      <c r="AJ23" s="1"/>
    </row>
    <row r="24" spans="5:36">
      <c r="E24" s="33" t="s">
        <v>333</v>
      </c>
      <c r="F24" s="79">
        <v>44840</v>
      </c>
      <c r="G24" s="33">
        <v>263634</v>
      </c>
      <c r="H24" s="33" t="s">
        <v>2402</v>
      </c>
      <c r="I24" s="33" t="s">
        <v>2271</v>
      </c>
      <c r="J24" s="33" t="s">
        <v>394</v>
      </c>
      <c r="K24" s="33"/>
      <c r="L24" s="33"/>
      <c r="M24" s="33" t="s">
        <v>2048</v>
      </c>
      <c r="N24" s="33"/>
      <c r="O24" s="33" t="s">
        <v>1466</v>
      </c>
      <c r="P24" s="33" t="s">
        <v>394</v>
      </c>
      <c r="Q24" s="33"/>
      <c r="R24" s="33"/>
      <c r="S24" s="33"/>
      <c r="T24" s="33"/>
      <c r="U24" s="33"/>
      <c r="V24" s="33"/>
      <c r="W24" s="33"/>
      <c r="X24" s="33"/>
      <c r="Y24" s="33"/>
      <c r="Z24" s="33"/>
      <c r="AA24" s="33"/>
      <c r="AB24" s="33"/>
      <c r="AC24" s="33"/>
      <c r="AD24" s="33"/>
      <c r="AE24" s="33"/>
      <c r="AF24" s="33"/>
      <c r="AG24" s="33"/>
      <c r="AH24" s="33" t="s">
        <v>50</v>
      </c>
      <c r="AI24" s="2">
        <v>44844</v>
      </c>
      <c r="AJ24" s="1"/>
    </row>
    <row r="25" spans="5:36">
      <c r="E25" s="33" t="s">
        <v>1917</v>
      </c>
      <c r="F25" s="79">
        <v>44840</v>
      </c>
      <c r="G25" s="33">
        <v>263938</v>
      </c>
      <c r="H25" s="33" t="s">
        <v>1927</v>
      </c>
      <c r="I25" s="33" t="s">
        <v>1941</v>
      </c>
      <c r="J25" s="33" t="s">
        <v>394</v>
      </c>
      <c r="K25" s="33"/>
      <c r="L25" s="33"/>
      <c r="M25" s="33" t="s">
        <v>1466</v>
      </c>
      <c r="N25" s="33" t="s">
        <v>1470</v>
      </c>
      <c r="O25" s="33"/>
      <c r="P25" s="33"/>
      <c r="Q25" s="33"/>
      <c r="R25" s="33"/>
      <c r="S25" s="33"/>
      <c r="T25" s="33"/>
      <c r="U25" s="33"/>
      <c r="V25" s="33"/>
      <c r="W25" s="33"/>
      <c r="X25" s="33"/>
      <c r="Y25" s="33"/>
      <c r="Z25" s="33"/>
      <c r="AA25" s="33"/>
      <c r="AB25" s="33"/>
      <c r="AC25" s="33"/>
      <c r="AD25" s="33"/>
      <c r="AE25" s="33"/>
      <c r="AF25" s="33"/>
      <c r="AG25" s="33"/>
      <c r="AH25" s="33" t="s">
        <v>50</v>
      </c>
      <c r="AI25" s="2">
        <v>44843</v>
      </c>
      <c r="AJ25" s="1"/>
    </row>
    <row r="26" spans="5:36">
      <c r="E26" s="33" t="s">
        <v>1917</v>
      </c>
      <c r="F26" s="79">
        <v>44840</v>
      </c>
      <c r="G26" s="33">
        <v>264013</v>
      </c>
      <c r="H26" s="33" t="s">
        <v>2403</v>
      </c>
      <c r="I26" s="33" t="s">
        <v>1388</v>
      </c>
      <c r="J26" s="33" t="s">
        <v>394</v>
      </c>
      <c r="K26" s="33"/>
      <c r="L26" s="33"/>
      <c r="M26" s="33" t="s">
        <v>1466</v>
      </c>
      <c r="N26" s="33" t="s">
        <v>394</v>
      </c>
      <c r="O26" s="33"/>
      <c r="P26" s="33"/>
      <c r="Q26" s="33"/>
      <c r="R26" s="33"/>
      <c r="S26" s="33"/>
      <c r="T26" s="33"/>
      <c r="U26" s="33"/>
      <c r="V26" s="33"/>
      <c r="W26" s="33"/>
      <c r="X26" s="33"/>
      <c r="Y26" s="33"/>
      <c r="Z26" s="33"/>
      <c r="AA26" s="33"/>
      <c r="AB26" s="33"/>
      <c r="AC26" s="33"/>
      <c r="AD26" s="33"/>
      <c r="AE26" s="33"/>
      <c r="AF26" s="33"/>
      <c r="AG26" s="33"/>
      <c r="AH26" s="33" t="s">
        <v>50</v>
      </c>
      <c r="AI26" s="2">
        <v>44843</v>
      </c>
      <c r="AJ26" s="1"/>
    </row>
    <row r="27" spans="5:36">
      <c r="E27" s="33" t="s">
        <v>1917</v>
      </c>
      <c r="F27" s="79">
        <v>44840</v>
      </c>
      <c r="G27" s="33">
        <v>263831</v>
      </c>
      <c r="H27" s="33" t="s">
        <v>2403</v>
      </c>
      <c r="I27" s="33" t="s">
        <v>1388</v>
      </c>
      <c r="J27" s="33" t="s">
        <v>394</v>
      </c>
      <c r="K27" s="33"/>
      <c r="L27" s="33"/>
      <c r="M27" s="33" t="s">
        <v>394</v>
      </c>
      <c r="N27" s="33" t="s">
        <v>1649</v>
      </c>
      <c r="O27" s="33"/>
      <c r="P27" s="33"/>
      <c r="Q27" s="33"/>
      <c r="R27" s="33"/>
      <c r="S27" s="33"/>
      <c r="T27" s="33"/>
      <c r="U27" s="33"/>
      <c r="V27" s="33"/>
      <c r="W27" s="33"/>
      <c r="X27" s="33"/>
      <c r="Y27" s="33"/>
      <c r="Z27" s="33"/>
      <c r="AA27" s="33"/>
      <c r="AB27" s="33"/>
      <c r="AC27" s="33"/>
      <c r="AD27" s="33"/>
      <c r="AE27" s="33"/>
      <c r="AF27" s="33"/>
      <c r="AG27" s="33"/>
      <c r="AH27" s="33" t="s">
        <v>50</v>
      </c>
      <c r="AI27" s="2">
        <v>44843</v>
      </c>
      <c r="AJ27" s="1"/>
    </row>
    <row r="28" spans="5:36">
      <c r="E28" s="33" t="s">
        <v>833</v>
      </c>
      <c r="F28" s="79" t="s">
        <v>2404</v>
      </c>
      <c r="G28" s="33">
        <v>264077</v>
      </c>
      <c r="H28" s="33" t="s">
        <v>1968</v>
      </c>
      <c r="I28" s="33" t="s">
        <v>440</v>
      </c>
      <c r="J28" s="33" t="s">
        <v>394</v>
      </c>
      <c r="K28" s="33"/>
      <c r="L28" s="33"/>
      <c r="M28" s="33" t="s">
        <v>2405</v>
      </c>
      <c r="N28" s="33" t="s">
        <v>1410</v>
      </c>
      <c r="O28" s="33" t="s">
        <v>2246</v>
      </c>
      <c r="P28" s="33"/>
      <c r="Q28" s="33"/>
      <c r="R28" s="33"/>
      <c r="S28" s="33"/>
      <c r="T28" s="33"/>
      <c r="U28" s="33"/>
      <c r="V28" s="33"/>
      <c r="W28" s="33"/>
      <c r="X28" s="33"/>
      <c r="Y28" s="33"/>
      <c r="Z28" s="33"/>
      <c r="AA28" s="33"/>
      <c r="AB28" s="33"/>
      <c r="AC28" s="33"/>
      <c r="AD28" s="33"/>
      <c r="AE28" s="33"/>
      <c r="AF28" s="33"/>
      <c r="AG28" s="33"/>
      <c r="AH28" s="33" t="s">
        <v>50</v>
      </c>
      <c r="AI28" s="2">
        <v>44844</v>
      </c>
      <c r="AJ28" s="1"/>
    </row>
    <row r="29" spans="5:36">
      <c r="E29" s="33" t="s">
        <v>833</v>
      </c>
      <c r="F29" s="79">
        <v>44840</v>
      </c>
      <c r="G29" s="33">
        <v>263820</v>
      </c>
      <c r="H29" s="33" t="s">
        <v>1001</v>
      </c>
      <c r="I29" s="33" t="s">
        <v>440</v>
      </c>
      <c r="J29" s="33" t="s">
        <v>394</v>
      </c>
      <c r="K29" s="33"/>
      <c r="L29" s="33"/>
      <c r="M29" s="33" t="s">
        <v>2406</v>
      </c>
      <c r="N29" s="33"/>
      <c r="O29" s="33" t="s">
        <v>2062</v>
      </c>
      <c r="P29" s="33" t="s">
        <v>394</v>
      </c>
      <c r="Q29" s="33"/>
      <c r="R29" s="33"/>
      <c r="S29" s="33"/>
      <c r="T29" s="33"/>
      <c r="U29" s="33"/>
      <c r="V29" s="33"/>
      <c r="W29" s="33"/>
      <c r="X29" s="33"/>
      <c r="Y29" s="33"/>
      <c r="Z29" s="33"/>
      <c r="AA29" s="33"/>
      <c r="AB29" s="33"/>
      <c r="AC29" s="33"/>
      <c r="AD29" s="33"/>
      <c r="AE29" s="33"/>
      <c r="AF29" s="33"/>
      <c r="AG29" s="33"/>
      <c r="AH29" s="33" t="s">
        <v>50</v>
      </c>
      <c r="AI29" s="2">
        <v>44844</v>
      </c>
      <c r="AJ29" s="1"/>
    </row>
    <row r="30" spans="5:36">
      <c r="E30" s="33" t="s">
        <v>833</v>
      </c>
      <c r="F30" s="79">
        <v>44833</v>
      </c>
      <c r="G30" s="33">
        <v>261634</v>
      </c>
      <c r="H30" s="33" t="s">
        <v>2256</v>
      </c>
      <c r="I30" s="33" t="s">
        <v>1450</v>
      </c>
      <c r="J30" s="33" t="s">
        <v>394</v>
      </c>
      <c r="K30" s="33"/>
      <c r="L30" s="33"/>
      <c r="M30" s="33" t="s">
        <v>1466</v>
      </c>
      <c r="N30" s="33" t="s">
        <v>1974</v>
      </c>
      <c r="O30" s="33"/>
      <c r="P30" s="33"/>
      <c r="Q30" s="33"/>
      <c r="R30" s="33"/>
      <c r="S30" s="33"/>
      <c r="T30" s="33"/>
      <c r="U30" s="33"/>
      <c r="V30" s="33"/>
      <c r="W30" s="33"/>
      <c r="X30" s="33"/>
      <c r="Y30" s="33"/>
      <c r="Z30" s="33"/>
      <c r="AA30" s="33"/>
      <c r="AB30" s="33"/>
      <c r="AC30" s="33"/>
      <c r="AD30" s="33"/>
      <c r="AE30" s="33"/>
      <c r="AF30" s="33"/>
      <c r="AG30" s="33"/>
      <c r="AH30" s="33" t="s">
        <v>50</v>
      </c>
      <c r="AI30" s="2">
        <v>44842</v>
      </c>
      <c r="AJ30" s="1"/>
    </row>
    <row r="31" spans="5:36">
      <c r="E31" s="33" t="s">
        <v>833</v>
      </c>
      <c r="F31" s="79">
        <v>44832</v>
      </c>
      <c r="G31" s="33">
        <v>261380</v>
      </c>
      <c r="H31" s="33" t="s">
        <v>1064</v>
      </c>
      <c r="I31" s="33" t="s">
        <v>2252</v>
      </c>
      <c r="J31" s="33" t="s">
        <v>394</v>
      </c>
      <c r="K31" s="33"/>
      <c r="L31" s="33"/>
      <c r="M31" s="33" t="s">
        <v>1466</v>
      </c>
      <c r="N31" s="33" t="s">
        <v>394</v>
      </c>
      <c r="O31" s="33"/>
      <c r="P31" s="33"/>
      <c r="Q31" s="33"/>
      <c r="R31" s="33"/>
      <c r="S31" s="33"/>
      <c r="T31" s="33"/>
      <c r="U31" s="33"/>
      <c r="V31" s="33"/>
      <c r="W31" s="33"/>
      <c r="X31" s="33"/>
      <c r="Y31" s="33"/>
      <c r="Z31" s="33"/>
      <c r="AA31" s="33"/>
      <c r="AB31" s="33"/>
      <c r="AC31" s="33"/>
      <c r="AD31" s="33"/>
      <c r="AE31" s="33"/>
      <c r="AF31" s="33"/>
      <c r="AG31" s="33"/>
      <c r="AH31" s="33" t="s">
        <v>50</v>
      </c>
      <c r="AI31" s="2">
        <v>44841</v>
      </c>
      <c r="AJ31" s="1"/>
    </row>
    <row r="32" spans="5:36">
      <c r="E32" s="33" t="s">
        <v>833</v>
      </c>
      <c r="F32" s="79">
        <v>44827</v>
      </c>
      <c r="G32" s="33">
        <v>259111</v>
      </c>
      <c r="H32" s="33" t="s">
        <v>2013</v>
      </c>
      <c r="I32" s="33" t="s">
        <v>440</v>
      </c>
      <c r="J32" s="33" t="s">
        <v>394</v>
      </c>
      <c r="K32" s="33"/>
      <c r="L32" s="33"/>
      <c r="M32" s="33" t="s">
        <v>1466</v>
      </c>
      <c r="N32" s="33" t="s">
        <v>1649</v>
      </c>
      <c r="O32" s="33" t="s">
        <v>50</v>
      </c>
      <c r="P32" s="33"/>
      <c r="Q32" s="33"/>
      <c r="R32" s="33"/>
      <c r="S32" s="33"/>
      <c r="T32" s="33"/>
      <c r="U32" s="33"/>
      <c r="V32" s="33"/>
      <c r="W32" s="33"/>
      <c r="X32" s="33"/>
      <c r="Y32" s="33"/>
      <c r="Z32" s="33"/>
      <c r="AA32" s="33"/>
      <c r="AB32" s="33"/>
      <c r="AC32" s="33"/>
      <c r="AD32" s="33"/>
      <c r="AE32" s="33"/>
      <c r="AF32" s="33"/>
      <c r="AG32" s="33"/>
      <c r="AH32" s="33" t="s">
        <v>50</v>
      </c>
      <c r="AI32" s="2">
        <v>44842</v>
      </c>
      <c r="AJ32" s="1"/>
    </row>
    <row r="33" spans="5:36">
      <c r="E33" s="33" t="s">
        <v>1956</v>
      </c>
      <c r="F33" s="79">
        <v>44841</v>
      </c>
      <c r="G33" s="33">
        <v>264218</v>
      </c>
      <c r="H33" s="33" t="s">
        <v>2004</v>
      </c>
      <c r="I33" s="33" t="s">
        <v>2408</v>
      </c>
      <c r="J33" s="33" t="s">
        <v>394</v>
      </c>
      <c r="K33" s="33"/>
      <c r="L33" s="33"/>
      <c r="M33" s="33"/>
      <c r="N33" s="33" t="s">
        <v>1470</v>
      </c>
      <c r="O33" s="33"/>
      <c r="P33" s="33"/>
      <c r="Q33" s="33"/>
      <c r="R33" s="33"/>
      <c r="S33" s="33"/>
      <c r="T33" s="33"/>
      <c r="U33" s="33"/>
      <c r="V33" s="33"/>
      <c r="W33" s="33"/>
      <c r="X33" s="33"/>
      <c r="Y33" s="33"/>
      <c r="Z33" s="33"/>
      <c r="AA33" s="33"/>
      <c r="AB33" s="33"/>
      <c r="AC33" s="33"/>
      <c r="AD33" s="33"/>
      <c r="AE33" s="33"/>
      <c r="AF33" s="33"/>
      <c r="AG33" s="33"/>
      <c r="AH33" s="33" t="s">
        <v>50</v>
      </c>
      <c r="AI33" s="2">
        <v>44843</v>
      </c>
      <c r="AJ33" s="1"/>
    </row>
    <row r="34" spans="5:36">
      <c r="E34" s="33" t="s">
        <v>1956</v>
      </c>
      <c r="F34" s="79">
        <v>44841</v>
      </c>
      <c r="G34" s="33">
        <v>264216</v>
      </c>
      <c r="H34" s="33" t="s">
        <v>2004</v>
      </c>
      <c r="I34" s="33" t="s">
        <v>2409</v>
      </c>
      <c r="J34" s="33" t="s">
        <v>394</v>
      </c>
      <c r="K34" s="33"/>
      <c r="L34" s="33"/>
      <c r="M34" s="33"/>
      <c r="N34" s="33" t="s">
        <v>1470</v>
      </c>
      <c r="O34" s="33"/>
      <c r="P34" s="33"/>
      <c r="Q34" s="33"/>
      <c r="R34" s="33"/>
      <c r="S34" s="33"/>
      <c r="T34" s="33"/>
      <c r="U34" s="33"/>
      <c r="V34" s="33"/>
      <c r="W34" s="33"/>
      <c r="X34" s="33"/>
      <c r="Y34" s="33"/>
      <c r="Z34" s="33"/>
      <c r="AA34" s="33"/>
      <c r="AB34" s="33"/>
      <c r="AC34" s="33"/>
      <c r="AD34" s="33"/>
      <c r="AE34" s="33"/>
      <c r="AF34" s="33"/>
      <c r="AG34" s="33"/>
      <c r="AH34" s="33" t="s">
        <v>50</v>
      </c>
      <c r="AI34" s="2">
        <v>44843</v>
      </c>
      <c r="AJ34" s="1"/>
    </row>
    <row r="35" spans="5:36">
      <c r="E35" s="33" t="s">
        <v>1956</v>
      </c>
      <c r="F35" s="79">
        <v>44841</v>
      </c>
      <c r="G35" s="33">
        <v>264119</v>
      </c>
      <c r="H35" s="33" t="s">
        <v>1959</v>
      </c>
      <c r="I35" s="33" t="s">
        <v>1388</v>
      </c>
      <c r="J35" s="33" t="s">
        <v>394</v>
      </c>
      <c r="K35" s="33"/>
      <c r="L35" s="33"/>
      <c r="M35" s="33"/>
      <c r="N35" s="33" t="s">
        <v>1410</v>
      </c>
      <c r="O35" s="33"/>
      <c r="P35" s="33" t="s">
        <v>1466</v>
      </c>
      <c r="Q35" s="33"/>
      <c r="R35" s="33"/>
      <c r="S35" s="33"/>
      <c r="T35" s="33"/>
      <c r="U35" s="33"/>
      <c r="V35" s="33"/>
      <c r="W35" s="33"/>
      <c r="X35" s="33"/>
      <c r="Y35" s="33"/>
      <c r="Z35" s="33"/>
      <c r="AA35" s="33"/>
      <c r="AB35" s="33"/>
      <c r="AC35" s="33"/>
      <c r="AD35" s="33"/>
      <c r="AE35" s="33"/>
      <c r="AF35" s="33"/>
      <c r="AG35" s="33"/>
      <c r="AH35" s="33" t="s">
        <v>50</v>
      </c>
      <c r="AI35" s="2">
        <v>44844</v>
      </c>
      <c r="AJ35" s="1"/>
    </row>
    <row r="36" spans="5:36">
      <c r="E36" s="33" t="s">
        <v>1956</v>
      </c>
      <c r="F36" s="79">
        <v>44841</v>
      </c>
      <c r="G36" s="33">
        <v>264153</v>
      </c>
      <c r="H36" s="33" t="s">
        <v>2410</v>
      </c>
      <c r="I36" s="33" t="s">
        <v>2411</v>
      </c>
      <c r="J36" s="33" t="s">
        <v>394</v>
      </c>
      <c r="K36" s="33"/>
      <c r="L36" s="33"/>
      <c r="M36" s="33"/>
      <c r="N36" s="33" t="s">
        <v>1470</v>
      </c>
      <c r="O36" s="33"/>
      <c r="P36" s="33"/>
      <c r="Q36" s="33"/>
      <c r="R36" s="33"/>
      <c r="S36" s="33"/>
      <c r="T36" s="33"/>
      <c r="U36" s="33"/>
      <c r="V36" s="33"/>
      <c r="W36" s="33"/>
      <c r="X36" s="33"/>
      <c r="Y36" s="33"/>
      <c r="Z36" s="33"/>
      <c r="AA36" s="33"/>
      <c r="AB36" s="33"/>
      <c r="AC36" s="33"/>
      <c r="AD36" s="33"/>
      <c r="AE36" s="33"/>
      <c r="AF36" s="33"/>
      <c r="AG36" s="33"/>
      <c r="AH36" s="33" t="s">
        <v>50</v>
      </c>
      <c r="AI36" s="2">
        <v>44843</v>
      </c>
      <c r="AJ36" s="1"/>
    </row>
    <row r="37" spans="5:36">
      <c r="E37" s="33" t="s">
        <v>833</v>
      </c>
      <c r="F37" s="79">
        <v>44841</v>
      </c>
      <c r="G37" s="33">
        <v>264641</v>
      </c>
      <c r="H37" s="33" t="s">
        <v>2425</v>
      </c>
      <c r="I37" s="33" t="s">
        <v>440</v>
      </c>
      <c r="J37" s="33" t="s">
        <v>394</v>
      </c>
      <c r="K37" s="33"/>
      <c r="L37" s="33"/>
      <c r="M37" s="33"/>
      <c r="N37" s="33" t="s">
        <v>2426</v>
      </c>
      <c r="O37" s="33"/>
      <c r="P37" s="33"/>
      <c r="Q37" s="33"/>
      <c r="R37" s="33"/>
      <c r="S37" s="33"/>
      <c r="T37" s="33"/>
      <c r="U37" s="33"/>
      <c r="V37" s="33"/>
      <c r="W37" s="33"/>
      <c r="X37" s="33"/>
      <c r="Y37" s="33"/>
      <c r="Z37" s="33"/>
      <c r="AA37" s="33"/>
      <c r="AB37" s="33"/>
      <c r="AC37" s="33"/>
      <c r="AD37" s="33"/>
      <c r="AE37" s="33"/>
      <c r="AF37" s="33"/>
      <c r="AG37" s="33"/>
      <c r="AH37" s="33" t="s">
        <v>50</v>
      </c>
      <c r="AI37" s="2">
        <v>44844</v>
      </c>
      <c r="AJ37" s="1"/>
    </row>
    <row r="38" spans="5:36">
      <c r="E38" s="33" t="s">
        <v>833</v>
      </c>
      <c r="F38" s="79">
        <v>44841</v>
      </c>
      <c r="G38" s="33">
        <v>264516</v>
      </c>
      <c r="H38" s="33" t="s">
        <v>2427</v>
      </c>
      <c r="I38" s="33" t="s">
        <v>2428</v>
      </c>
      <c r="J38" s="33" t="s">
        <v>394</v>
      </c>
      <c r="K38" s="33"/>
      <c r="L38" s="33"/>
      <c r="M38" s="33"/>
      <c r="N38" s="33" t="s">
        <v>2244</v>
      </c>
      <c r="O38" s="33"/>
      <c r="P38" s="33" t="s">
        <v>2440</v>
      </c>
      <c r="Q38" s="33"/>
      <c r="R38" s="33"/>
      <c r="S38" s="33"/>
      <c r="T38" s="33"/>
      <c r="U38" s="33"/>
      <c r="V38" s="33"/>
      <c r="W38" s="33"/>
      <c r="X38" s="33"/>
      <c r="Y38" s="33"/>
      <c r="Z38" s="33"/>
      <c r="AA38" s="33"/>
      <c r="AB38" s="33"/>
      <c r="AC38" s="33"/>
      <c r="AD38" s="33"/>
      <c r="AE38" s="33"/>
      <c r="AF38" s="33"/>
      <c r="AG38" s="33"/>
      <c r="AH38" s="33" t="s">
        <v>50</v>
      </c>
      <c r="AI38" s="2">
        <v>44844</v>
      </c>
      <c r="AJ38" s="1"/>
    </row>
    <row r="39" spans="5:36">
      <c r="E39" s="33" t="s">
        <v>833</v>
      </c>
      <c r="F39" s="79">
        <v>44842</v>
      </c>
      <c r="G39" s="33">
        <v>264621</v>
      </c>
      <c r="H39" s="33" t="s">
        <v>1443</v>
      </c>
      <c r="I39" s="33" t="s">
        <v>2258</v>
      </c>
      <c r="J39" s="33" t="s">
        <v>394</v>
      </c>
      <c r="K39" s="31"/>
      <c r="L39" s="31"/>
      <c r="M39" s="31"/>
      <c r="N39" s="67"/>
      <c r="O39" s="33" t="s">
        <v>394</v>
      </c>
      <c r="P39" s="31" t="s">
        <v>1410</v>
      </c>
      <c r="Q39" s="31"/>
      <c r="R39" s="33"/>
      <c r="S39" s="33"/>
      <c r="T39" s="33"/>
      <c r="U39" s="33"/>
      <c r="V39" s="33" t="s">
        <v>50</v>
      </c>
      <c r="W39" s="33"/>
      <c r="X39" s="33"/>
      <c r="Y39" s="33"/>
      <c r="Z39" s="33"/>
      <c r="AA39" s="33"/>
      <c r="AB39" s="33"/>
      <c r="AC39" s="33"/>
      <c r="AD39" s="33"/>
      <c r="AE39" s="33"/>
      <c r="AF39" s="33"/>
      <c r="AG39" s="33"/>
      <c r="AH39" s="33" t="s">
        <v>50</v>
      </c>
      <c r="AI39" s="2">
        <v>44849</v>
      </c>
      <c r="AJ39" s="1"/>
    </row>
    <row r="40" spans="5:36">
      <c r="E40" s="33" t="s">
        <v>833</v>
      </c>
      <c r="F40" s="79">
        <v>44842</v>
      </c>
      <c r="G40" s="33">
        <v>264758</v>
      </c>
      <c r="H40" s="33" t="s">
        <v>2434</v>
      </c>
      <c r="I40" s="33" t="s">
        <v>2258</v>
      </c>
      <c r="J40" s="33" t="s">
        <v>394</v>
      </c>
      <c r="K40" s="33"/>
      <c r="L40" s="33"/>
      <c r="M40" s="33"/>
      <c r="N40" s="33"/>
      <c r="O40" s="33" t="s">
        <v>1410</v>
      </c>
      <c r="P40" s="33" t="s">
        <v>2440</v>
      </c>
      <c r="Q40" s="33"/>
      <c r="R40" s="33"/>
      <c r="S40" s="33"/>
      <c r="T40" s="33"/>
      <c r="U40" s="33"/>
      <c r="V40" s="33"/>
      <c r="W40" s="33"/>
      <c r="X40" s="33"/>
      <c r="Y40" s="33"/>
      <c r="Z40" s="33"/>
      <c r="AA40" s="33"/>
      <c r="AB40" s="33"/>
      <c r="AC40" s="33"/>
      <c r="AD40" s="33"/>
      <c r="AE40" s="33"/>
      <c r="AF40" s="33"/>
      <c r="AG40" s="33"/>
      <c r="AH40" s="33" t="s">
        <v>50</v>
      </c>
      <c r="AI40" s="2">
        <v>44844</v>
      </c>
      <c r="AJ40" s="1"/>
    </row>
    <row r="41" spans="5:36">
      <c r="E41" s="33" t="s">
        <v>1917</v>
      </c>
      <c r="F41" s="79">
        <v>44842</v>
      </c>
      <c r="G41" s="33">
        <v>264102</v>
      </c>
      <c r="H41" s="33" t="s">
        <v>2436</v>
      </c>
      <c r="I41" s="33" t="s">
        <v>1941</v>
      </c>
      <c r="J41" s="33" t="s">
        <v>394</v>
      </c>
      <c r="K41" s="31"/>
      <c r="L41" s="31"/>
      <c r="M41" s="31"/>
      <c r="N41" s="31"/>
      <c r="O41" s="31" t="s">
        <v>2437</v>
      </c>
      <c r="P41" s="31" t="s">
        <v>394</v>
      </c>
      <c r="Q41" s="31"/>
      <c r="R41" s="33"/>
      <c r="S41" s="33"/>
      <c r="T41" s="33"/>
      <c r="U41" s="33"/>
      <c r="V41" s="33"/>
      <c r="W41" s="33"/>
      <c r="X41" s="33"/>
      <c r="Y41" s="33"/>
      <c r="Z41" s="33"/>
      <c r="AA41" s="33"/>
      <c r="AB41" s="33"/>
      <c r="AC41" s="33"/>
      <c r="AD41" s="33"/>
      <c r="AE41" s="33"/>
      <c r="AF41" s="33"/>
      <c r="AG41" s="33"/>
      <c r="AH41" s="33" t="s">
        <v>50</v>
      </c>
      <c r="AI41" s="2">
        <v>44845</v>
      </c>
      <c r="AJ41" s="1"/>
    </row>
    <row r="42" spans="5:36">
      <c r="E42" s="33" t="s">
        <v>1917</v>
      </c>
      <c r="F42" s="79">
        <v>44842</v>
      </c>
      <c r="G42" s="33">
        <v>264678</v>
      </c>
      <c r="H42" s="33" t="s">
        <v>2025</v>
      </c>
      <c r="I42" s="33" t="s">
        <v>1941</v>
      </c>
      <c r="J42" s="33" t="s">
        <v>394</v>
      </c>
      <c r="K42" s="33"/>
      <c r="L42" s="33"/>
      <c r="M42" s="33"/>
      <c r="N42" s="33"/>
      <c r="O42" s="33" t="s">
        <v>1410</v>
      </c>
      <c r="P42" s="33"/>
      <c r="Q42" s="33" t="s">
        <v>1466</v>
      </c>
      <c r="R42" s="33" t="s">
        <v>2501</v>
      </c>
      <c r="S42" s="33"/>
      <c r="T42" s="33"/>
      <c r="U42" s="33"/>
      <c r="V42" s="33"/>
      <c r="W42" s="33"/>
      <c r="X42" s="33"/>
      <c r="Y42" s="33"/>
      <c r="Z42" s="33"/>
      <c r="AA42" s="33"/>
      <c r="AB42" s="33"/>
      <c r="AC42" s="33"/>
      <c r="AD42" s="33"/>
      <c r="AE42" s="33"/>
      <c r="AF42" s="33"/>
      <c r="AG42" s="33"/>
      <c r="AH42" s="33" t="s">
        <v>50</v>
      </c>
      <c r="AI42" s="2">
        <v>44847</v>
      </c>
      <c r="AJ42" s="1"/>
    </row>
    <row r="43" spans="5:36">
      <c r="E43" s="33" t="s">
        <v>833</v>
      </c>
      <c r="F43" s="79">
        <v>44842</v>
      </c>
      <c r="G43" s="33">
        <v>263826</v>
      </c>
      <c r="H43" s="33" t="s">
        <v>1571</v>
      </c>
      <c r="I43" s="33" t="s">
        <v>641</v>
      </c>
      <c r="J43" s="33" t="s">
        <v>394</v>
      </c>
      <c r="K43" s="33"/>
      <c r="L43" s="33"/>
      <c r="M43" s="33"/>
      <c r="N43" s="33"/>
      <c r="O43" s="33" t="s">
        <v>2406</v>
      </c>
      <c r="P43" s="33"/>
      <c r="Q43" s="33" t="s">
        <v>2062</v>
      </c>
      <c r="R43" s="33"/>
      <c r="S43" s="33"/>
      <c r="T43" s="33"/>
      <c r="U43" s="33"/>
      <c r="V43" s="33"/>
      <c r="W43" s="33"/>
      <c r="X43" s="33"/>
      <c r="Y43" s="33"/>
      <c r="Z43" s="33"/>
      <c r="AA43" s="33"/>
      <c r="AB43" s="33"/>
      <c r="AC43" s="33"/>
      <c r="AD43" s="33"/>
      <c r="AE43" s="33"/>
      <c r="AF43" s="33"/>
      <c r="AG43" s="33"/>
      <c r="AH43" s="33" t="s">
        <v>50</v>
      </c>
      <c r="AI43" s="1"/>
      <c r="AJ43" s="1"/>
    </row>
    <row r="44" spans="5:36">
      <c r="E44" s="33" t="s">
        <v>1956</v>
      </c>
      <c r="F44" s="79">
        <v>44844</v>
      </c>
      <c r="G44" s="33">
        <v>265342</v>
      </c>
      <c r="H44" s="33" t="s">
        <v>2439</v>
      </c>
      <c r="I44" s="33" t="s">
        <v>440</v>
      </c>
      <c r="J44" s="33" t="s">
        <v>394</v>
      </c>
      <c r="K44" s="33"/>
      <c r="L44" s="33"/>
      <c r="M44" s="33"/>
      <c r="N44" s="33"/>
      <c r="O44" s="33"/>
      <c r="P44" s="33" t="s">
        <v>394</v>
      </c>
      <c r="Q44" s="33"/>
      <c r="R44" s="33" t="s">
        <v>2501</v>
      </c>
      <c r="S44" s="33"/>
      <c r="T44" s="33"/>
      <c r="U44" s="33"/>
      <c r="V44" s="33"/>
      <c r="W44" s="33"/>
      <c r="X44" s="33"/>
      <c r="Y44" s="33"/>
      <c r="Z44" s="33"/>
      <c r="AA44" s="33"/>
      <c r="AB44" s="33"/>
      <c r="AC44" s="33"/>
      <c r="AD44" s="33"/>
      <c r="AE44" s="33"/>
      <c r="AF44" s="33"/>
      <c r="AG44" s="33"/>
      <c r="AH44" s="33" t="s">
        <v>50</v>
      </c>
      <c r="AI44" s="2">
        <v>44847</v>
      </c>
      <c r="AJ44" s="1"/>
    </row>
    <row r="45" spans="5:36" ht="37.5" customHeight="1">
      <c r="E45" s="33" t="s">
        <v>833</v>
      </c>
      <c r="F45" s="79">
        <v>44844</v>
      </c>
      <c r="G45" s="33">
        <v>263850</v>
      </c>
      <c r="H45" s="33" t="s">
        <v>2441</v>
      </c>
      <c r="I45" s="33" t="s">
        <v>440</v>
      </c>
      <c r="J45" s="33" t="s">
        <v>394</v>
      </c>
      <c r="K45" s="31"/>
      <c r="L45" s="31"/>
      <c r="M45" s="31"/>
      <c r="N45" s="31"/>
      <c r="O45" s="31"/>
      <c r="P45" s="33" t="s">
        <v>2442</v>
      </c>
      <c r="Q45" s="33"/>
      <c r="R45" s="33"/>
      <c r="S45" s="33" t="s">
        <v>2157</v>
      </c>
      <c r="T45" s="33"/>
      <c r="U45" s="33"/>
      <c r="V45" s="33"/>
      <c r="W45" s="33"/>
      <c r="X45" s="33"/>
      <c r="Y45" s="33"/>
      <c r="Z45" s="33"/>
      <c r="AA45" s="33"/>
      <c r="AB45" s="33"/>
      <c r="AC45" s="33"/>
      <c r="AD45" s="33"/>
      <c r="AE45" s="33"/>
      <c r="AF45" s="33"/>
      <c r="AG45" s="33"/>
      <c r="AH45" s="33" t="s">
        <v>50</v>
      </c>
      <c r="AI45" s="2">
        <v>44847</v>
      </c>
      <c r="AJ45" s="1"/>
    </row>
    <row r="46" spans="5:36">
      <c r="E46" s="33" t="s">
        <v>2445</v>
      </c>
      <c r="F46" s="79">
        <v>44844</v>
      </c>
      <c r="G46" s="33">
        <v>265407</v>
      </c>
      <c r="H46" s="33" t="s">
        <v>2443</v>
      </c>
      <c r="I46" s="33" t="s">
        <v>2444</v>
      </c>
      <c r="J46" s="33" t="s">
        <v>394</v>
      </c>
      <c r="K46" s="33"/>
      <c r="L46" s="33"/>
      <c r="M46" s="33"/>
      <c r="N46" s="33"/>
      <c r="O46" s="33"/>
      <c r="P46" s="33" t="s">
        <v>394</v>
      </c>
      <c r="Q46" s="33"/>
      <c r="R46" s="33"/>
      <c r="S46" s="33"/>
      <c r="T46" s="33"/>
      <c r="U46" s="33"/>
      <c r="V46" s="33" t="s">
        <v>50</v>
      </c>
      <c r="W46" s="33"/>
      <c r="X46" s="33"/>
      <c r="Y46" s="33"/>
      <c r="Z46" s="33"/>
      <c r="AA46" s="33"/>
      <c r="AB46" s="33"/>
      <c r="AC46" s="33"/>
      <c r="AD46" s="33"/>
      <c r="AE46" s="33"/>
      <c r="AF46" s="33"/>
      <c r="AG46" s="33"/>
      <c r="AH46" s="33" t="s">
        <v>50</v>
      </c>
      <c r="AI46" s="2">
        <v>44850</v>
      </c>
      <c r="AJ46" s="1"/>
    </row>
    <row r="47" spans="5:36">
      <c r="E47" s="33" t="s">
        <v>833</v>
      </c>
      <c r="F47" s="79">
        <v>44844</v>
      </c>
      <c r="G47" s="33">
        <v>265255</v>
      </c>
      <c r="H47" s="33" t="s">
        <v>2447</v>
      </c>
      <c r="I47" s="33" t="s">
        <v>440</v>
      </c>
      <c r="J47" s="33" t="s">
        <v>394</v>
      </c>
      <c r="K47" s="33"/>
      <c r="L47" s="33"/>
      <c r="M47" s="33"/>
      <c r="N47" s="33"/>
      <c r="O47" s="33"/>
      <c r="P47" s="33" t="s">
        <v>1410</v>
      </c>
      <c r="Q47" s="33"/>
      <c r="R47" s="33" t="s">
        <v>2494</v>
      </c>
      <c r="S47" s="33"/>
      <c r="T47" s="33" t="s">
        <v>2442</v>
      </c>
      <c r="U47" s="33"/>
      <c r="V47" s="33" t="s">
        <v>50</v>
      </c>
      <c r="W47" s="33"/>
      <c r="X47" s="33"/>
      <c r="Y47" s="33"/>
      <c r="Z47" s="33"/>
      <c r="AA47" s="33"/>
      <c r="AB47" s="33"/>
      <c r="AC47" s="33"/>
      <c r="AD47" s="33"/>
      <c r="AE47" s="33"/>
      <c r="AF47" s="33"/>
      <c r="AG47" s="33"/>
      <c r="AH47" s="33" t="s">
        <v>2542</v>
      </c>
      <c r="AI47" s="2">
        <v>44846</v>
      </c>
      <c r="AJ47" s="2">
        <v>44850</v>
      </c>
    </row>
    <row r="48" spans="5:36">
      <c r="E48" s="33" t="s">
        <v>833</v>
      </c>
      <c r="F48" s="79">
        <v>44844</v>
      </c>
      <c r="G48" s="33">
        <v>264943</v>
      </c>
      <c r="H48" s="33" t="s">
        <v>1998</v>
      </c>
      <c r="I48" s="33" t="s">
        <v>2448</v>
      </c>
      <c r="J48" s="33" t="s">
        <v>394</v>
      </c>
      <c r="K48" s="33"/>
      <c r="L48" s="33"/>
      <c r="M48" s="33"/>
      <c r="N48" s="33"/>
      <c r="O48" s="33"/>
      <c r="P48" s="33" t="s">
        <v>1410</v>
      </c>
      <c r="Q48" s="33"/>
      <c r="R48" s="33" t="s">
        <v>1466</v>
      </c>
      <c r="S48" s="33"/>
      <c r="T48" s="33"/>
      <c r="U48" s="33"/>
      <c r="V48" s="33"/>
      <c r="W48" s="33"/>
      <c r="X48" s="33"/>
      <c r="Y48" s="33"/>
      <c r="Z48" s="33"/>
      <c r="AA48" s="33"/>
      <c r="AB48" s="33"/>
      <c r="AC48" s="33"/>
      <c r="AD48" s="33"/>
      <c r="AE48" s="33"/>
      <c r="AF48" s="33"/>
      <c r="AG48" s="33"/>
      <c r="AH48" s="33" t="s">
        <v>50</v>
      </c>
      <c r="AI48" s="2">
        <v>44848</v>
      </c>
      <c r="AJ48" s="1"/>
    </row>
    <row r="49" spans="5:36">
      <c r="E49" s="33" t="s">
        <v>833</v>
      </c>
      <c r="F49" s="79">
        <v>44845</v>
      </c>
      <c r="G49" s="33">
        <v>265769</v>
      </c>
      <c r="H49" s="33" t="s">
        <v>2477</v>
      </c>
      <c r="I49" s="33" t="s">
        <v>2478</v>
      </c>
      <c r="J49" s="33" t="s">
        <v>394</v>
      </c>
      <c r="K49" s="33"/>
      <c r="L49" s="33"/>
      <c r="M49" s="33"/>
      <c r="N49" s="33"/>
      <c r="O49" s="33"/>
      <c r="P49" s="33"/>
      <c r="Q49" s="33" t="s">
        <v>1466</v>
      </c>
      <c r="R49" s="33" t="s">
        <v>394</v>
      </c>
      <c r="S49" s="33"/>
      <c r="T49" s="33" t="s">
        <v>2526</v>
      </c>
      <c r="U49" s="33"/>
      <c r="V49" s="33"/>
      <c r="W49" s="33"/>
      <c r="X49" s="33"/>
      <c r="Y49" s="33"/>
      <c r="Z49" s="33"/>
      <c r="AA49" s="33"/>
      <c r="AB49" s="33"/>
      <c r="AC49" s="33"/>
      <c r="AD49" s="33"/>
      <c r="AE49" s="33"/>
      <c r="AF49" s="33"/>
      <c r="AG49" s="33"/>
      <c r="AH49" s="33" t="s">
        <v>50</v>
      </c>
      <c r="AI49" s="2">
        <v>44848</v>
      </c>
      <c r="AJ49" s="1"/>
    </row>
    <row r="50" spans="5:36">
      <c r="E50" s="33" t="s">
        <v>2445</v>
      </c>
      <c r="F50" s="79">
        <v>44846</v>
      </c>
      <c r="G50" s="33">
        <v>266182</v>
      </c>
      <c r="H50" s="33" t="s">
        <v>2488</v>
      </c>
      <c r="I50" s="33" t="s">
        <v>1941</v>
      </c>
      <c r="J50" s="33" t="s">
        <v>394</v>
      </c>
      <c r="K50" s="33"/>
      <c r="L50" s="33"/>
      <c r="M50" s="33"/>
      <c r="N50" s="33"/>
      <c r="O50" s="33"/>
      <c r="P50" s="33"/>
      <c r="Q50" s="33"/>
      <c r="R50" s="33" t="s">
        <v>1466</v>
      </c>
      <c r="S50" s="33" t="s">
        <v>394</v>
      </c>
      <c r="T50" s="33"/>
      <c r="U50" s="33"/>
      <c r="V50" s="33" t="s">
        <v>394</v>
      </c>
      <c r="W50" s="33" t="s">
        <v>50</v>
      </c>
      <c r="X50" s="33"/>
      <c r="Y50" s="33"/>
      <c r="Z50" s="33"/>
      <c r="AA50" s="33"/>
      <c r="AB50" s="33"/>
      <c r="AC50" s="33"/>
      <c r="AD50" s="33"/>
      <c r="AE50" s="33"/>
      <c r="AF50" s="33"/>
      <c r="AG50" s="33"/>
      <c r="AH50" s="33" t="s">
        <v>50</v>
      </c>
      <c r="AI50" s="2">
        <v>44851</v>
      </c>
      <c r="AJ50" s="1"/>
    </row>
    <row r="51" spans="5:36">
      <c r="E51" s="33" t="s">
        <v>833</v>
      </c>
      <c r="F51" s="79">
        <v>44846</v>
      </c>
      <c r="G51" s="33">
        <v>265489</v>
      </c>
      <c r="H51" s="33" t="s">
        <v>2489</v>
      </c>
      <c r="I51" s="33" t="s">
        <v>440</v>
      </c>
      <c r="J51" s="33" t="s">
        <v>394</v>
      </c>
      <c r="K51" s="31"/>
      <c r="L51" s="31"/>
      <c r="M51" s="31"/>
      <c r="N51" s="31"/>
      <c r="O51" s="31"/>
      <c r="P51" s="31"/>
      <c r="Q51" s="31"/>
      <c r="R51" s="33" t="s">
        <v>1410</v>
      </c>
      <c r="S51" s="33"/>
      <c r="T51" s="33"/>
      <c r="U51" s="33" t="s">
        <v>2541</v>
      </c>
      <c r="V51" s="33" t="s">
        <v>50</v>
      </c>
      <c r="W51" s="33"/>
      <c r="X51" s="33"/>
      <c r="Y51" s="33"/>
      <c r="Z51" s="33"/>
      <c r="AA51" s="33"/>
      <c r="AB51" s="33"/>
      <c r="AC51" s="33"/>
      <c r="AD51" s="33"/>
      <c r="AE51" s="33"/>
      <c r="AF51" s="33"/>
      <c r="AG51" s="33"/>
      <c r="AH51" s="33" t="s">
        <v>50</v>
      </c>
      <c r="AI51" s="2">
        <v>44850</v>
      </c>
      <c r="AJ51" s="1"/>
    </row>
    <row r="52" spans="5:36">
      <c r="E52" s="33" t="s">
        <v>833</v>
      </c>
      <c r="F52" s="79">
        <v>44846</v>
      </c>
      <c r="G52" s="33">
        <v>265711</v>
      </c>
      <c r="H52" s="33" t="s">
        <v>2458</v>
      </c>
      <c r="I52" s="33" t="s">
        <v>2266</v>
      </c>
      <c r="J52" s="33" t="s">
        <v>394</v>
      </c>
      <c r="K52" s="33"/>
      <c r="L52" s="33"/>
      <c r="M52" s="33"/>
      <c r="N52" s="33"/>
      <c r="O52" s="33"/>
      <c r="P52" s="33"/>
      <c r="Q52" s="33"/>
      <c r="R52" s="33" t="s">
        <v>1466</v>
      </c>
      <c r="S52" s="33" t="s">
        <v>394</v>
      </c>
      <c r="T52" s="33" t="s">
        <v>394</v>
      </c>
      <c r="U52" s="33" t="s">
        <v>2246</v>
      </c>
      <c r="V52" s="33" t="s">
        <v>50</v>
      </c>
      <c r="W52" s="33"/>
      <c r="X52" s="33"/>
      <c r="Y52" s="33"/>
      <c r="Z52" s="33"/>
      <c r="AA52" s="33"/>
      <c r="AB52" s="33"/>
      <c r="AC52" s="33"/>
      <c r="AD52" s="33"/>
      <c r="AE52" s="33"/>
      <c r="AF52" s="33"/>
      <c r="AG52" s="33"/>
      <c r="AH52" s="33" t="s">
        <v>50</v>
      </c>
      <c r="AI52" s="2">
        <v>44850</v>
      </c>
      <c r="AJ52" s="1"/>
    </row>
    <row r="53" spans="5:36">
      <c r="E53" s="33" t="s">
        <v>18</v>
      </c>
      <c r="F53" s="79">
        <v>44846</v>
      </c>
      <c r="G53" s="33">
        <v>265878</v>
      </c>
      <c r="H53" s="33" t="s">
        <v>2490</v>
      </c>
      <c r="I53" s="33" t="s">
        <v>2491</v>
      </c>
      <c r="J53" s="33" t="s">
        <v>394</v>
      </c>
      <c r="K53" s="33"/>
      <c r="L53" s="33"/>
      <c r="M53" s="33"/>
      <c r="N53" s="33"/>
      <c r="O53" s="33"/>
      <c r="P53" s="33"/>
      <c r="Q53" s="33"/>
      <c r="R53" s="33" t="s">
        <v>1466</v>
      </c>
      <c r="S53" s="33"/>
      <c r="T53" s="33"/>
      <c r="U53" s="33"/>
      <c r="V53" s="33"/>
      <c r="W53" s="33"/>
      <c r="X53" s="33"/>
      <c r="Y53" s="33"/>
      <c r="Z53" s="33"/>
      <c r="AA53" s="33"/>
      <c r="AB53" s="33"/>
      <c r="AC53" s="33"/>
      <c r="AD53" s="33"/>
      <c r="AE53" s="33"/>
      <c r="AF53" s="33"/>
      <c r="AG53" s="33"/>
      <c r="AH53" s="33" t="s">
        <v>50</v>
      </c>
      <c r="AI53" s="2">
        <v>44846</v>
      </c>
      <c r="AJ53" s="1"/>
    </row>
    <row r="54" spans="5:36">
      <c r="E54" s="33" t="s">
        <v>333</v>
      </c>
      <c r="F54" s="79">
        <v>44846</v>
      </c>
      <c r="G54" s="33">
        <v>266218</v>
      </c>
      <c r="H54" s="33" t="s">
        <v>2158</v>
      </c>
      <c r="I54" s="33" t="s">
        <v>2492</v>
      </c>
      <c r="J54" s="33" t="s">
        <v>394</v>
      </c>
      <c r="K54" s="33"/>
      <c r="L54" s="33"/>
      <c r="M54" s="33"/>
      <c r="N54" s="33"/>
      <c r="O54" s="33"/>
      <c r="P54" s="33"/>
      <c r="Q54" s="33"/>
      <c r="R54" s="33" t="s">
        <v>1466</v>
      </c>
      <c r="S54" s="33" t="s">
        <v>2526</v>
      </c>
      <c r="T54" s="33"/>
      <c r="U54" s="33"/>
      <c r="V54" s="33"/>
      <c r="W54" s="33"/>
      <c r="X54" s="33"/>
      <c r="Y54" s="33"/>
      <c r="Z54" s="33"/>
      <c r="AA54" s="33"/>
      <c r="AB54" s="33"/>
      <c r="AC54" s="33"/>
      <c r="AD54" s="33"/>
      <c r="AE54" s="33"/>
      <c r="AF54" s="33"/>
      <c r="AG54" s="33"/>
      <c r="AH54" s="33" t="s">
        <v>50</v>
      </c>
      <c r="AI54" s="2">
        <v>44848</v>
      </c>
      <c r="AJ54" s="1"/>
    </row>
    <row r="55" spans="5:36">
      <c r="E55" s="33" t="s">
        <v>333</v>
      </c>
      <c r="F55" s="79">
        <v>44846</v>
      </c>
      <c r="G55" s="33">
        <v>266098</v>
      </c>
      <c r="H55" s="33" t="s">
        <v>2158</v>
      </c>
      <c r="I55" s="33" t="s">
        <v>2493</v>
      </c>
      <c r="J55" s="33" t="s">
        <v>394</v>
      </c>
      <c r="K55" s="33"/>
      <c r="L55" s="33"/>
      <c r="M55" s="33"/>
      <c r="N55" s="33"/>
      <c r="O55" s="33"/>
      <c r="P55" s="33"/>
      <c r="Q55" s="33"/>
      <c r="R55" s="33" t="s">
        <v>1466</v>
      </c>
      <c r="S55" s="33" t="s">
        <v>394</v>
      </c>
      <c r="T55" s="33" t="s">
        <v>2246</v>
      </c>
      <c r="U55" s="33"/>
      <c r="V55" s="33"/>
      <c r="W55" s="33"/>
      <c r="X55" s="33"/>
      <c r="Y55" s="33"/>
      <c r="Z55" s="33"/>
      <c r="AA55" s="33"/>
      <c r="AB55" s="33"/>
      <c r="AC55" s="33"/>
      <c r="AD55" s="33"/>
      <c r="AE55" s="33"/>
      <c r="AF55" s="33"/>
      <c r="AG55" s="33"/>
      <c r="AH55" s="33" t="s">
        <v>50</v>
      </c>
      <c r="AI55" s="2">
        <v>44848</v>
      </c>
      <c r="AJ55" s="1"/>
    </row>
    <row r="56" spans="5:36">
      <c r="E56" s="33" t="s">
        <v>833</v>
      </c>
      <c r="F56" s="79">
        <v>44846</v>
      </c>
      <c r="G56" s="33">
        <v>266164</v>
      </c>
      <c r="H56" s="33" t="s">
        <v>1972</v>
      </c>
      <c r="I56" s="33" t="s">
        <v>2497</v>
      </c>
      <c r="J56" s="33" t="s">
        <v>394</v>
      </c>
      <c r="K56" s="31"/>
      <c r="L56" s="31"/>
      <c r="M56" s="31"/>
      <c r="N56" s="31"/>
      <c r="O56" s="31"/>
      <c r="P56" s="31"/>
      <c r="Q56" s="31"/>
      <c r="R56" s="33" t="s">
        <v>2498</v>
      </c>
      <c r="S56" s="33"/>
      <c r="T56" s="33"/>
      <c r="U56" s="33"/>
      <c r="V56" s="33"/>
      <c r="W56" s="33"/>
      <c r="X56" s="33" t="s">
        <v>50</v>
      </c>
      <c r="Y56" s="33"/>
      <c r="Z56" s="33"/>
      <c r="AA56" s="33"/>
      <c r="AB56" s="33"/>
      <c r="AC56" s="33"/>
      <c r="AD56" s="33"/>
      <c r="AE56" s="33"/>
      <c r="AF56" s="33"/>
      <c r="AG56" s="33"/>
      <c r="AH56" s="33" t="s">
        <v>50</v>
      </c>
      <c r="AI56" s="2">
        <v>44851</v>
      </c>
      <c r="AJ56" s="1"/>
    </row>
    <row r="57" spans="5:36">
      <c r="E57" s="33" t="s">
        <v>833</v>
      </c>
      <c r="F57" s="79">
        <v>44846</v>
      </c>
      <c r="G57" s="33">
        <v>266201</v>
      </c>
      <c r="H57" s="33" t="s">
        <v>2503</v>
      </c>
      <c r="I57" s="33" t="s">
        <v>2504</v>
      </c>
      <c r="J57" s="33" t="s">
        <v>394</v>
      </c>
      <c r="K57" s="31"/>
      <c r="L57" s="31"/>
      <c r="M57" s="31"/>
      <c r="N57" s="31"/>
      <c r="O57" s="31"/>
      <c r="P57" s="31"/>
      <c r="Q57" s="31"/>
      <c r="R57" s="33" t="s">
        <v>394</v>
      </c>
      <c r="S57" s="33"/>
      <c r="T57" s="33" t="s">
        <v>50</v>
      </c>
      <c r="U57" s="33"/>
      <c r="V57" s="33"/>
      <c r="W57" s="33"/>
      <c r="X57" s="33"/>
      <c r="Y57" s="33"/>
      <c r="Z57" s="33"/>
      <c r="AA57" s="33"/>
      <c r="AB57" s="33"/>
      <c r="AC57" s="33"/>
      <c r="AD57" s="33"/>
      <c r="AE57" s="33"/>
      <c r="AF57" s="33"/>
      <c r="AG57" s="33"/>
      <c r="AH57" s="33" t="s">
        <v>50</v>
      </c>
      <c r="AI57" s="2">
        <v>44848</v>
      </c>
      <c r="AJ57" s="1"/>
    </row>
    <row r="58" spans="5:36">
      <c r="E58" s="33" t="s">
        <v>524</v>
      </c>
      <c r="F58" s="79">
        <v>44846</v>
      </c>
      <c r="G58" s="33">
        <v>266408</v>
      </c>
      <c r="H58" s="33" t="s">
        <v>1307</v>
      </c>
      <c r="I58" s="33" t="s">
        <v>2505</v>
      </c>
      <c r="J58" s="33" t="s">
        <v>394</v>
      </c>
      <c r="K58" s="31"/>
      <c r="L58" s="31"/>
      <c r="M58" s="31"/>
      <c r="N58" s="31"/>
      <c r="O58" s="31"/>
      <c r="P58" s="31"/>
      <c r="Q58" s="31"/>
      <c r="R58" s="33" t="s">
        <v>2442</v>
      </c>
      <c r="S58" s="33" t="s">
        <v>2157</v>
      </c>
      <c r="T58" s="33"/>
      <c r="U58" s="33"/>
      <c r="V58" s="33"/>
      <c r="W58" s="33"/>
      <c r="X58" s="33"/>
      <c r="Y58" s="33"/>
      <c r="Z58" s="33"/>
      <c r="AA58" s="33"/>
      <c r="AB58" s="33"/>
      <c r="AC58" s="33"/>
      <c r="AD58" s="33"/>
      <c r="AE58" s="33"/>
      <c r="AF58" s="33"/>
      <c r="AG58" s="33"/>
      <c r="AH58" s="33" t="s">
        <v>50</v>
      </c>
      <c r="AI58" s="2">
        <v>44847</v>
      </c>
      <c r="AJ58" s="1"/>
    </row>
    <row r="59" spans="5:36">
      <c r="E59" s="33" t="s">
        <v>833</v>
      </c>
      <c r="F59" s="79">
        <v>44847</v>
      </c>
      <c r="G59" s="33">
        <v>266140</v>
      </c>
      <c r="H59" s="33" t="s">
        <v>2506</v>
      </c>
      <c r="I59" s="33" t="s">
        <v>2258</v>
      </c>
      <c r="J59" s="33" t="s">
        <v>394</v>
      </c>
      <c r="K59" s="288"/>
      <c r="L59" s="288"/>
      <c r="M59" s="288"/>
      <c r="N59" s="288"/>
      <c r="O59" s="31"/>
      <c r="P59" s="31"/>
      <c r="Q59" s="31"/>
      <c r="R59" s="33"/>
      <c r="S59" s="33" t="s">
        <v>2507</v>
      </c>
      <c r="T59" s="33" t="s">
        <v>394</v>
      </c>
      <c r="U59" s="33"/>
      <c r="V59" s="33" t="s">
        <v>2405</v>
      </c>
      <c r="W59" s="33"/>
      <c r="X59" s="33" t="s">
        <v>50</v>
      </c>
      <c r="Y59" s="33"/>
      <c r="Z59" s="33"/>
      <c r="AA59" s="33"/>
      <c r="AB59" s="33"/>
      <c r="AC59" s="33"/>
      <c r="AD59" s="33"/>
      <c r="AE59" s="33"/>
      <c r="AF59" s="33"/>
      <c r="AG59" s="33"/>
      <c r="AH59" s="33" t="s">
        <v>50</v>
      </c>
      <c r="AI59" s="2">
        <v>44853</v>
      </c>
      <c r="AJ59" s="1"/>
    </row>
    <row r="60" spans="5:36">
      <c r="E60" s="33" t="s">
        <v>2445</v>
      </c>
      <c r="F60" s="79">
        <v>44847</v>
      </c>
      <c r="G60" s="33">
        <v>266614</v>
      </c>
      <c r="H60" s="33" t="s">
        <v>2508</v>
      </c>
      <c r="I60" s="33" t="s">
        <v>2509</v>
      </c>
      <c r="J60" s="33" t="s">
        <v>394</v>
      </c>
      <c r="K60" s="288"/>
      <c r="L60" s="288"/>
      <c r="M60" s="288"/>
      <c r="N60" s="288"/>
      <c r="O60" s="33"/>
      <c r="P60" s="33"/>
      <c r="Q60" s="33"/>
      <c r="R60" s="33"/>
      <c r="S60" s="33" t="s">
        <v>1466</v>
      </c>
      <c r="T60" s="33" t="s">
        <v>394</v>
      </c>
      <c r="U60" s="33"/>
      <c r="V60" s="33"/>
      <c r="W60" s="33"/>
      <c r="X60" s="33"/>
      <c r="Y60" s="33"/>
      <c r="Z60" s="33"/>
      <c r="AA60" s="33" t="s">
        <v>2644</v>
      </c>
      <c r="AB60" s="33"/>
      <c r="AC60" s="33"/>
      <c r="AD60" s="33"/>
      <c r="AE60" s="33"/>
      <c r="AF60" s="33"/>
      <c r="AG60" s="33"/>
      <c r="AH60" s="33" t="s">
        <v>2067</v>
      </c>
      <c r="AI60" s="2">
        <v>44848</v>
      </c>
      <c r="AJ60" s="2">
        <v>44856</v>
      </c>
    </row>
    <row r="61" spans="5:36">
      <c r="E61" s="33" t="s">
        <v>2445</v>
      </c>
      <c r="F61" s="79">
        <v>44847</v>
      </c>
      <c r="G61" s="33">
        <v>266519</v>
      </c>
      <c r="H61" s="33" t="s">
        <v>2488</v>
      </c>
      <c r="I61" s="33" t="s">
        <v>1135</v>
      </c>
      <c r="J61" s="33" t="s">
        <v>394</v>
      </c>
      <c r="K61" s="288"/>
      <c r="L61" s="288"/>
      <c r="M61" s="288"/>
      <c r="N61" s="288"/>
      <c r="O61" s="33"/>
      <c r="P61" s="33"/>
      <c r="Q61" s="33"/>
      <c r="R61" s="33"/>
      <c r="S61" s="33" t="s">
        <v>1466</v>
      </c>
      <c r="T61" s="33"/>
      <c r="U61" s="33"/>
      <c r="V61" s="33"/>
      <c r="W61" s="33"/>
      <c r="X61" s="33"/>
      <c r="Y61" s="33"/>
      <c r="Z61" s="33"/>
      <c r="AA61" s="33"/>
      <c r="AB61" s="33"/>
      <c r="AC61" s="33"/>
      <c r="AD61" s="33"/>
      <c r="AE61" s="33"/>
      <c r="AF61" s="33"/>
      <c r="AG61" s="33"/>
      <c r="AH61" s="33" t="s">
        <v>50</v>
      </c>
      <c r="AI61" s="2">
        <v>44847</v>
      </c>
      <c r="AJ61" s="1"/>
    </row>
    <row r="62" spans="5:36">
      <c r="E62" s="33" t="s">
        <v>833</v>
      </c>
      <c r="F62" s="79">
        <v>44847</v>
      </c>
      <c r="G62" s="33">
        <v>266556</v>
      </c>
      <c r="H62" s="33" t="s">
        <v>1005</v>
      </c>
      <c r="I62" s="33" t="s">
        <v>1670</v>
      </c>
      <c r="J62" s="33" t="s">
        <v>394</v>
      </c>
      <c r="K62" s="288"/>
      <c r="L62" s="288"/>
      <c r="M62" s="288"/>
      <c r="N62" s="288"/>
      <c r="O62" s="288"/>
      <c r="P62" s="288"/>
      <c r="Q62" s="288"/>
      <c r="R62" s="33"/>
      <c r="S62" s="33" t="s">
        <v>1466</v>
      </c>
      <c r="T62" s="33"/>
      <c r="U62" s="33"/>
      <c r="V62" s="33"/>
      <c r="W62" s="33"/>
      <c r="X62" s="33"/>
      <c r="Y62" s="33"/>
      <c r="Z62" s="33"/>
      <c r="AA62" s="33"/>
      <c r="AB62" s="33"/>
      <c r="AC62" s="33"/>
      <c r="AD62" s="33"/>
      <c r="AE62" s="33"/>
      <c r="AF62" s="33"/>
      <c r="AG62" s="33"/>
      <c r="AH62" s="33" t="s">
        <v>50</v>
      </c>
      <c r="AI62" s="2">
        <v>44851</v>
      </c>
      <c r="AJ62" s="1"/>
    </row>
    <row r="63" spans="5:36">
      <c r="E63" s="33" t="s">
        <v>833</v>
      </c>
      <c r="F63" s="79">
        <v>44847</v>
      </c>
      <c r="G63" s="33">
        <v>266481</v>
      </c>
      <c r="H63" s="33" t="s">
        <v>886</v>
      </c>
      <c r="I63" s="33" t="s">
        <v>2530</v>
      </c>
      <c r="J63" s="33" t="s">
        <v>394</v>
      </c>
      <c r="K63" s="288"/>
      <c r="L63" s="288"/>
      <c r="M63" s="288"/>
      <c r="N63" s="288"/>
      <c r="O63" s="288"/>
      <c r="P63" s="288"/>
      <c r="Q63" s="288"/>
      <c r="R63" s="33"/>
      <c r="S63" s="33" t="s">
        <v>2507</v>
      </c>
      <c r="T63" s="33" t="s">
        <v>1466</v>
      </c>
      <c r="U63" s="33" t="s">
        <v>50</v>
      </c>
      <c r="V63" s="33"/>
      <c r="W63" s="33"/>
      <c r="X63" s="33"/>
      <c r="Y63" s="33"/>
      <c r="Z63" s="33"/>
      <c r="AA63" s="33"/>
      <c r="AB63" s="33"/>
      <c r="AC63" s="33"/>
      <c r="AD63" s="33"/>
      <c r="AE63" s="33"/>
      <c r="AF63" s="33"/>
      <c r="AG63" s="33"/>
      <c r="AH63" s="33" t="s">
        <v>50</v>
      </c>
      <c r="AI63" s="2">
        <v>44849</v>
      </c>
      <c r="AJ63" s="1"/>
    </row>
    <row r="64" spans="5:36">
      <c r="E64" s="33" t="s">
        <v>833</v>
      </c>
      <c r="F64" s="79">
        <v>44847</v>
      </c>
      <c r="G64" s="33">
        <v>266437</v>
      </c>
      <c r="H64" s="33" t="s">
        <v>1995</v>
      </c>
      <c r="I64" s="33" t="s">
        <v>2504</v>
      </c>
      <c r="J64" s="33" t="s">
        <v>394</v>
      </c>
      <c r="K64" s="288"/>
      <c r="L64" s="288"/>
      <c r="M64" s="288"/>
      <c r="N64" s="288"/>
      <c r="O64" s="288"/>
      <c r="P64" s="288"/>
      <c r="Q64" s="288"/>
      <c r="R64" s="33"/>
      <c r="S64" s="33" t="s">
        <v>1466</v>
      </c>
      <c r="T64" s="33" t="s">
        <v>394</v>
      </c>
      <c r="U64" s="33"/>
      <c r="V64" s="33"/>
      <c r="W64" s="33"/>
      <c r="X64" s="33"/>
      <c r="Y64" s="33"/>
      <c r="Z64" s="33"/>
      <c r="AA64" s="33"/>
      <c r="AB64" s="33"/>
      <c r="AC64" s="33"/>
      <c r="AD64" s="33"/>
      <c r="AE64" s="33"/>
      <c r="AF64" s="33"/>
      <c r="AG64" s="33"/>
      <c r="AH64" s="33" t="s">
        <v>50</v>
      </c>
      <c r="AI64" s="2">
        <v>44849</v>
      </c>
      <c r="AJ64" s="1"/>
    </row>
    <row r="65" spans="5:36">
      <c r="E65" s="33" t="s">
        <v>2445</v>
      </c>
      <c r="F65" s="79">
        <v>44848</v>
      </c>
      <c r="G65" s="33">
        <v>266808</v>
      </c>
      <c r="H65" s="33" t="s">
        <v>2531</v>
      </c>
      <c r="I65" s="33" t="s">
        <v>1941</v>
      </c>
      <c r="J65" s="33" t="s">
        <v>394</v>
      </c>
      <c r="K65" s="288"/>
      <c r="L65" s="288"/>
      <c r="M65" s="288"/>
      <c r="N65" s="288"/>
      <c r="O65" s="288"/>
      <c r="P65" s="288"/>
      <c r="Q65" s="288"/>
      <c r="R65" s="33"/>
      <c r="S65" s="33"/>
      <c r="T65" s="33" t="s">
        <v>1466</v>
      </c>
      <c r="U65" s="33"/>
      <c r="V65" s="33"/>
      <c r="W65" s="33"/>
      <c r="X65" s="33"/>
      <c r="Y65" s="33"/>
      <c r="Z65" s="33"/>
      <c r="AA65" s="33"/>
      <c r="AB65" s="33"/>
      <c r="AC65" s="33"/>
      <c r="AD65" s="33"/>
      <c r="AE65" s="33"/>
      <c r="AF65" s="33"/>
      <c r="AG65" s="33"/>
      <c r="AH65" s="33" t="s">
        <v>50</v>
      </c>
      <c r="AI65" s="2">
        <v>44848</v>
      </c>
      <c r="AJ65" s="1"/>
    </row>
    <row r="66" spans="5:36">
      <c r="E66" s="33" t="s">
        <v>2445</v>
      </c>
      <c r="F66" s="79">
        <v>44848</v>
      </c>
      <c r="G66" s="33">
        <v>266862</v>
      </c>
      <c r="H66" s="33" t="s">
        <v>2532</v>
      </c>
      <c r="I66" s="33" t="s">
        <v>2533</v>
      </c>
      <c r="J66" s="33" t="s">
        <v>394</v>
      </c>
      <c r="K66" s="288"/>
      <c r="L66" s="288"/>
      <c r="M66" s="288"/>
      <c r="N66" s="288"/>
      <c r="O66" s="288"/>
      <c r="P66" s="288"/>
      <c r="Q66" s="288"/>
      <c r="R66" s="33"/>
      <c r="S66" s="33"/>
      <c r="T66" s="33" t="s">
        <v>1466</v>
      </c>
      <c r="U66" s="33" t="s">
        <v>2246</v>
      </c>
      <c r="V66" s="33"/>
      <c r="W66" s="33"/>
      <c r="X66" s="33"/>
      <c r="Y66" s="33"/>
      <c r="Z66" s="33"/>
      <c r="AA66" s="33"/>
      <c r="AB66" s="33"/>
      <c r="AC66" s="33"/>
      <c r="AD66" s="33"/>
      <c r="AE66" s="33"/>
      <c r="AF66" s="33"/>
      <c r="AG66" s="33"/>
      <c r="AH66" s="33" t="s">
        <v>50</v>
      </c>
      <c r="AI66" s="2">
        <v>44849</v>
      </c>
      <c r="AJ66" s="1"/>
    </row>
    <row r="67" spans="5:36">
      <c r="E67" s="33" t="s">
        <v>833</v>
      </c>
      <c r="F67" s="79">
        <v>44848</v>
      </c>
      <c r="G67" s="33">
        <v>266463</v>
      </c>
      <c r="H67" s="33" t="s">
        <v>2468</v>
      </c>
      <c r="I67" s="33" t="s">
        <v>641</v>
      </c>
      <c r="J67" s="33" t="s">
        <v>394</v>
      </c>
      <c r="K67" s="288"/>
      <c r="L67" s="288"/>
      <c r="M67" s="288"/>
      <c r="N67" s="288"/>
      <c r="O67" s="288"/>
      <c r="P67" s="288"/>
      <c r="Q67" s="288"/>
      <c r="R67" s="33"/>
      <c r="S67" s="33"/>
      <c r="T67" s="33" t="s">
        <v>394</v>
      </c>
      <c r="U67" s="33"/>
      <c r="V67" s="33"/>
      <c r="W67" s="33" t="s">
        <v>50</v>
      </c>
      <c r="X67" s="33"/>
      <c r="Y67" s="33"/>
      <c r="Z67" s="33"/>
      <c r="AA67" s="33"/>
      <c r="AB67" s="33"/>
      <c r="AC67" s="33"/>
      <c r="AD67" s="33"/>
      <c r="AE67" s="33"/>
      <c r="AF67" s="33"/>
      <c r="AG67" s="33"/>
      <c r="AH67" s="33" t="s">
        <v>50</v>
      </c>
      <c r="AI67" s="2">
        <v>44851</v>
      </c>
      <c r="AJ67" s="1"/>
    </row>
    <row r="68" spans="5:36">
      <c r="E68" s="33" t="s">
        <v>833</v>
      </c>
      <c r="F68" s="79">
        <v>44848</v>
      </c>
      <c r="G68" s="33">
        <v>266052</v>
      </c>
      <c r="H68" s="33" t="s">
        <v>2477</v>
      </c>
      <c r="I68" s="33" t="s">
        <v>2271</v>
      </c>
      <c r="J68" s="33" t="s">
        <v>394</v>
      </c>
      <c r="K68" s="288"/>
      <c r="L68" s="288"/>
      <c r="M68" s="288"/>
      <c r="N68" s="288"/>
      <c r="O68" s="288"/>
      <c r="P68" s="288"/>
      <c r="Q68" s="288"/>
      <c r="R68" s="33"/>
      <c r="S68" s="33"/>
      <c r="T68" s="33" t="s">
        <v>1466</v>
      </c>
      <c r="U68" s="33" t="s">
        <v>2246</v>
      </c>
      <c r="V68" s="33"/>
      <c r="W68" s="33"/>
      <c r="X68" s="33"/>
      <c r="Y68" s="33"/>
      <c r="Z68" s="33"/>
      <c r="AA68" s="33"/>
      <c r="AB68" s="33"/>
      <c r="AC68" s="33"/>
      <c r="AD68" s="33"/>
      <c r="AE68" s="33"/>
      <c r="AF68" s="33"/>
      <c r="AG68" s="33"/>
      <c r="AH68" s="33" t="s">
        <v>50</v>
      </c>
      <c r="AI68" s="2">
        <v>44849</v>
      </c>
      <c r="AJ68" s="1"/>
    </row>
    <row r="69" spans="5:36">
      <c r="E69" s="33" t="s">
        <v>333</v>
      </c>
      <c r="F69" s="79">
        <v>44848</v>
      </c>
      <c r="G69" s="33">
        <v>266597</v>
      </c>
      <c r="H69" s="33" t="s">
        <v>1976</v>
      </c>
      <c r="I69" s="33" t="s">
        <v>440</v>
      </c>
      <c r="J69" s="33" t="s">
        <v>394</v>
      </c>
      <c r="K69" s="288"/>
      <c r="L69" s="288"/>
      <c r="M69" s="288"/>
      <c r="N69" s="288"/>
      <c r="O69" s="288"/>
      <c r="P69" s="288"/>
      <c r="Q69" s="288"/>
      <c r="R69" s="33"/>
      <c r="S69" s="33"/>
      <c r="T69" s="33" t="s">
        <v>2442</v>
      </c>
      <c r="U69" s="33"/>
      <c r="V69" s="33"/>
      <c r="W69" s="33" t="s">
        <v>2576</v>
      </c>
      <c r="X69" s="33" t="s">
        <v>50</v>
      </c>
      <c r="Y69" s="33"/>
      <c r="Z69" s="33"/>
      <c r="AA69" s="33"/>
      <c r="AB69" s="33"/>
      <c r="AC69" s="33"/>
      <c r="AD69" s="33"/>
      <c r="AE69" s="33"/>
      <c r="AF69" s="33"/>
      <c r="AG69" s="33"/>
      <c r="AH69" s="33" t="s">
        <v>50</v>
      </c>
      <c r="AI69" s="2">
        <v>44851</v>
      </c>
      <c r="AJ69" s="1"/>
    </row>
    <row r="70" spans="5:36">
      <c r="E70" s="33" t="s">
        <v>2445</v>
      </c>
      <c r="F70" s="79">
        <v>44848</v>
      </c>
      <c r="G70" s="33">
        <v>266645</v>
      </c>
      <c r="H70" s="33" t="s">
        <v>2534</v>
      </c>
      <c r="I70" s="33" t="s">
        <v>2509</v>
      </c>
      <c r="J70" s="33" t="s">
        <v>394</v>
      </c>
      <c r="K70" s="288"/>
      <c r="L70" s="288"/>
      <c r="M70" s="288"/>
      <c r="N70" s="288"/>
      <c r="O70" s="288"/>
      <c r="P70" s="288"/>
      <c r="Q70" s="288"/>
      <c r="R70" s="33"/>
      <c r="S70" s="33"/>
      <c r="T70" s="33" t="s">
        <v>2157</v>
      </c>
      <c r="U70" s="33"/>
      <c r="V70" s="33"/>
      <c r="W70" s="33"/>
      <c r="X70" s="33"/>
      <c r="Y70" s="33"/>
      <c r="Z70" s="33"/>
      <c r="AA70" s="33"/>
      <c r="AB70" s="33"/>
      <c r="AC70" s="33"/>
      <c r="AD70" s="33"/>
      <c r="AE70" s="33"/>
      <c r="AF70" s="33"/>
      <c r="AG70" s="33"/>
      <c r="AH70" s="33" t="s">
        <v>50</v>
      </c>
      <c r="AI70" s="1"/>
      <c r="AJ70" s="1"/>
    </row>
    <row r="71" spans="5:36">
      <c r="E71" s="33" t="s">
        <v>2445</v>
      </c>
      <c r="F71" s="79">
        <v>44848</v>
      </c>
      <c r="G71" s="33">
        <v>266929</v>
      </c>
      <c r="H71" s="33" t="s">
        <v>2535</v>
      </c>
      <c r="I71" s="33" t="s">
        <v>1941</v>
      </c>
      <c r="J71" s="33" t="s">
        <v>394</v>
      </c>
      <c r="K71" s="288"/>
      <c r="L71" s="288"/>
      <c r="M71" s="288"/>
      <c r="N71" s="288"/>
      <c r="O71" s="288"/>
      <c r="P71" s="288"/>
      <c r="Q71" s="288"/>
      <c r="R71" s="33"/>
      <c r="S71" s="33"/>
      <c r="T71" s="33" t="s">
        <v>1466</v>
      </c>
      <c r="U71" s="33"/>
      <c r="V71" s="33"/>
      <c r="W71" s="33"/>
      <c r="X71" s="33"/>
      <c r="Y71" s="33"/>
      <c r="Z71" s="33"/>
      <c r="AA71" s="33"/>
      <c r="AB71" s="33"/>
      <c r="AC71" s="33"/>
      <c r="AD71" s="33"/>
      <c r="AE71" s="33"/>
      <c r="AF71" s="33"/>
      <c r="AG71" s="33"/>
      <c r="AH71" s="33" t="s">
        <v>50</v>
      </c>
      <c r="AI71" s="2">
        <v>44849</v>
      </c>
      <c r="AJ71" s="1"/>
    </row>
    <row r="72" spans="5:36">
      <c r="E72" s="33" t="s">
        <v>2445</v>
      </c>
      <c r="F72" s="79">
        <v>44848</v>
      </c>
      <c r="G72" s="33">
        <v>266957</v>
      </c>
      <c r="H72" s="33" t="s">
        <v>2488</v>
      </c>
      <c r="I72" s="33" t="s">
        <v>1941</v>
      </c>
      <c r="J72" s="33" t="s">
        <v>394</v>
      </c>
      <c r="K72" s="288"/>
      <c r="L72" s="288"/>
      <c r="M72" s="288"/>
      <c r="N72" s="288"/>
      <c r="O72" s="288"/>
      <c r="P72" s="288"/>
      <c r="Q72" s="288"/>
      <c r="R72" s="33"/>
      <c r="S72" s="33"/>
      <c r="T72" s="33" t="s">
        <v>1466</v>
      </c>
      <c r="U72" s="33"/>
      <c r="V72" s="33"/>
      <c r="W72" s="33"/>
      <c r="X72" s="33"/>
      <c r="Y72" s="33"/>
      <c r="Z72" s="33"/>
      <c r="AA72" s="33"/>
      <c r="AB72" s="33"/>
      <c r="AC72" s="33"/>
      <c r="AD72" s="33"/>
      <c r="AE72" s="33"/>
      <c r="AF72" s="33"/>
      <c r="AG72" s="33"/>
      <c r="AH72" s="33" t="s">
        <v>50</v>
      </c>
      <c r="AI72" s="2">
        <v>44849</v>
      </c>
      <c r="AJ72" s="1"/>
    </row>
    <row r="73" spans="5:36">
      <c r="E73" s="33" t="s">
        <v>2445</v>
      </c>
      <c r="F73" s="79">
        <v>44848</v>
      </c>
      <c r="G73" s="33">
        <v>266935</v>
      </c>
      <c r="H73" s="33" t="s">
        <v>2536</v>
      </c>
      <c r="I73" s="33" t="s">
        <v>2537</v>
      </c>
      <c r="J73" s="33" t="s">
        <v>394</v>
      </c>
      <c r="K73" s="288"/>
      <c r="L73" s="288"/>
      <c r="M73" s="288"/>
      <c r="N73" s="288"/>
      <c r="O73" s="288"/>
      <c r="P73" s="288"/>
      <c r="Q73" s="288"/>
      <c r="R73" s="33"/>
      <c r="S73" s="33"/>
      <c r="T73" s="33" t="s">
        <v>1466</v>
      </c>
      <c r="U73" s="33" t="s">
        <v>2246</v>
      </c>
      <c r="V73" s="33"/>
      <c r="W73" s="33"/>
      <c r="X73" s="33"/>
      <c r="Y73" s="33"/>
      <c r="Z73" s="33"/>
      <c r="AA73" s="33"/>
      <c r="AB73" s="33"/>
      <c r="AC73" s="33"/>
      <c r="AD73" s="33"/>
      <c r="AE73" s="33"/>
      <c r="AF73" s="33"/>
      <c r="AG73" s="33"/>
      <c r="AH73" s="33" t="s">
        <v>50</v>
      </c>
      <c r="AI73" s="2">
        <v>44849</v>
      </c>
      <c r="AJ73" s="1"/>
    </row>
    <row r="74" spans="5:36">
      <c r="E74" s="33" t="s">
        <v>2445</v>
      </c>
      <c r="F74" s="79">
        <v>44849</v>
      </c>
      <c r="G74" s="33">
        <v>267164</v>
      </c>
      <c r="H74" s="33" t="s">
        <v>781</v>
      </c>
      <c r="I74" s="33" t="s">
        <v>440</v>
      </c>
      <c r="J74" s="33" t="s">
        <v>394</v>
      </c>
      <c r="K74" s="288"/>
      <c r="L74" s="288"/>
      <c r="M74" s="288"/>
      <c r="N74" s="288"/>
      <c r="O74" s="288"/>
      <c r="P74" s="288"/>
      <c r="Q74" s="288"/>
      <c r="R74" s="33"/>
      <c r="S74" s="33"/>
      <c r="T74" s="33"/>
      <c r="U74" s="33" t="s">
        <v>2246</v>
      </c>
      <c r="V74" s="33" t="s">
        <v>50</v>
      </c>
      <c r="W74" s="33"/>
      <c r="X74" s="33"/>
      <c r="Y74" s="33"/>
      <c r="Z74" s="33"/>
      <c r="AA74" s="33"/>
      <c r="AB74" s="33"/>
      <c r="AC74" s="33"/>
      <c r="AD74" s="33"/>
      <c r="AE74" s="33"/>
      <c r="AF74" s="33"/>
      <c r="AG74" s="33"/>
      <c r="AH74" s="33" t="s">
        <v>50</v>
      </c>
      <c r="AI74" s="2">
        <v>44850</v>
      </c>
      <c r="AJ74" s="1"/>
    </row>
    <row r="75" spans="5:36">
      <c r="E75" s="33" t="s">
        <v>2445</v>
      </c>
      <c r="F75" s="79">
        <v>44849</v>
      </c>
      <c r="G75" s="33">
        <v>267224</v>
      </c>
      <c r="H75" s="33" t="s">
        <v>2532</v>
      </c>
      <c r="I75" s="33" t="s">
        <v>1135</v>
      </c>
      <c r="J75" s="33" t="s">
        <v>394</v>
      </c>
      <c r="K75" s="288"/>
      <c r="L75" s="288"/>
      <c r="M75" s="288"/>
      <c r="N75" s="288"/>
      <c r="O75" s="288"/>
      <c r="P75" s="288"/>
      <c r="Q75" s="288"/>
      <c r="R75" s="33"/>
      <c r="S75" s="33"/>
      <c r="T75" s="33"/>
      <c r="U75" s="33" t="s">
        <v>394</v>
      </c>
      <c r="V75" s="33"/>
      <c r="W75" s="33"/>
      <c r="X75" s="33"/>
      <c r="Y75" s="33"/>
      <c r="Z75" s="33"/>
      <c r="AA75" s="33"/>
      <c r="AB75" s="33"/>
      <c r="AC75" s="33"/>
      <c r="AD75" s="33"/>
      <c r="AE75" s="33"/>
      <c r="AF75" s="33"/>
      <c r="AG75" s="33"/>
      <c r="AH75" s="33" t="s">
        <v>50</v>
      </c>
      <c r="AI75" s="2">
        <v>44849</v>
      </c>
      <c r="AJ75" s="1"/>
    </row>
    <row r="76" spans="5:36">
      <c r="E76" s="33" t="s">
        <v>833</v>
      </c>
      <c r="F76" s="79">
        <v>44849</v>
      </c>
      <c r="G76" s="33">
        <v>266921</v>
      </c>
      <c r="H76" s="33" t="s">
        <v>1891</v>
      </c>
      <c r="I76" s="33" t="s">
        <v>2538</v>
      </c>
      <c r="J76" s="33" t="s">
        <v>394</v>
      </c>
      <c r="K76" s="288"/>
      <c r="L76" s="288"/>
      <c r="M76" s="288"/>
      <c r="N76" s="288"/>
      <c r="O76" s="288"/>
      <c r="P76" s="288"/>
      <c r="Q76" s="288"/>
      <c r="R76" s="33"/>
      <c r="S76" s="33"/>
      <c r="T76" s="33"/>
      <c r="U76" s="33" t="s">
        <v>1410</v>
      </c>
      <c r="V76" s="33"/>
      <c r="W76" s="33"/>
      <c r="X76" s="33" t="s">
        <v>2577</v>
      </c>
      <c r="Y76" s="33"/>
      <c r="Z76" s="33"/>
      <c r="AA76" s="33"/>
      <c r="AB76" s="33"/>
      <c r="AC76" s="33"/>
      <c r="AD76" s="33"/>
      <c r="AE76" s="33"/>
      <c r="AF76" s="33"/>
      <c r="AG76" s="33"/>
      <c r="AH76" s="33" t="s">
        <v>50</v>
      </c>
      <c r="AI76" s="2">
        <v>44852</v>
      </c>
      <c r="AJ76" s="1"/>
    </row>
    <row r="77" spans="5:36">
      <c r="E77" s="33" t="s">
        <v>2445</v>
      </c>
      <c r="F77" s="79">
        <v>44850</v>
      </c>
      <c r="G77" s="33">
        <v>267310</v>
      </c>
      <c r="H77" s="33" t="s">
        <v>2539</v>
      </c>
      <c r="I77" s="33" t="s">
        <v>2540</v>
      </c>
      <c r="J77" s="33" t="s">
        <v>394</v>
      </c>
      <c r="K77" s="33"/>
      <c r="L77" s="33"/>
      <c r="M77" s="33"/>
      <c r="N77" s="33"/>
      <c r="O77" s="33"/>
      <c r="P77" s="33"/>
      <c r="Q77" s="33"/>
      <c r="R77" s="33"/>
      <c r="S77" s="33"/>
      <c r="T77" s="33"/>
      <c r="U77" s="33"/>
      <c r="V77" s="33" t="s">
        <v>2405</v>
      </c>
      <c r="W77" s="33"/>
      <c r="X77" s="33" t="s">
        <v>50</v>
      </c>
      <c r="Y77" s="33"/>
      <c r="Z77" s="33"/>
      <c r="AA77" s="33"/>
      <c r="AB77" s="33"/>
      <c r="AC77" s="33"/>
      <c r="AD77" s="33"/>
      <c r="AE77" s="33"/>
      <c r="AF77" s="33"/>
      <c r="AG77" s="33"/>
      <c r="AH77" s="33" t="s">
        <v>50</v>
      </c>
      <c r="AI77" s="2">
        <v>44853</v>
      </c>
      <c r="AJ77" s="1"/>
    </row>
    <row r="78" spans="5:36">
      <c r="E78" s="33" t="s">
        <v>833</v>
      </c>
      <c r="F78" s="79">
        <v>44850</v>
      </c>
      <c r="G78" s="33">
        <v>266950</v>
      </c>
      <c r="H78" s="33" t="s">
        <v>1038</v>
      </c>
      <c r="I78" s="33" t="s">
        <v>2271</v>
      </c>
      <c r="J78" s="33" t="s">
        <v>394</v>
      </c>
      <c r="K78" s="288"/>
      <c r="L78" s="288"/>
      <c r="M78" s="288"/>
      <c r="N78" s="288"/>
      <c r="O78" s="288"/>
      <c r="P78" s="288"/>
      <c r="Q78" s="288"/>
      <c r="R78" s="33"/>
      <c r="S78" s="33"/>
      <c r="T78" s="33"/>
      <c r="U78" s="33" t="s">
        <v>1466</v>
      </c>
      <c r="V78" s="33" t="s">
        <v>50</v>
      </c>
      <c r="W78" s="33"/>
      <c r="X78" s="33"/>
      <c r="Y78" s="33"/>
      <c r="Z78" s="33"/>
      <c r="AA78" s="33"/>
      <c r="AB78" s="33"/>
      <c r="AC78" s="33"/>
      <c r="AD78" s="33"/>
      <c r="AE78" s="33"/>
      <c r="AF78" s="33"/>
      <c r="AG78" s="33"/>
      <c r="AH78" s="33" t="s">
        <v>50</v>
      </c>
      <c r="AI78" s="2">
        <v>44850</v>
      </c>
      <c r="AJ78" s="1"/>
    </row>
    <row r="79" spans="5:36">
      <c r="E79" s="33" t="s">
        <v>833</v>
      </c>
      <c r="F79" s="79">
        <v>44850</v>
      </c>
      <c r="G79" s="33">
        <v>267211</v>
      </c>
      <c r="H79" s="33" t="s">
        <v>1064</v>
      </c>
      <c r="I79" s="33" t="s">
        <v>641</v>
      </c>
      <c r="J79" s="33" t="s">
        <v>394</v>
      </c>
      <c r="K79" s="288"/>
      <c r="L79" s="288"/>
      <c r="M79" s="288"/>
      <c r="N79" s="288"/>
      <c r="O79" s="288"/>
      <c r="P79" s="288"/>
      <c r="Q79" s="288"/>
      <c r="R79" s="31"/>
      <c r="S79" s="31"/>
      <c r="T79" s="31"/>
      <c r="U79" s="31"/>
      <c r="V79" s="33" t="s">
        <v>2405</v>
      </c>
      <c r="W79" s="33" t="s">
        <v>394</v>
      </c>
      <c r="X79" s="33" t="s">
        <v>1410</v>
      </c>
      <c r="Y79" s="33"/>
      <c r="Z79" s="33"/>
      <c r="AA79" s="33"/>
      <c r="AB79" s="33" t="s">
        <v>1466</v>
      </c>
      <c r="AC79" s="33"/>
      <c r="AD79" s="33" t="s">
        <v>50</v>
      </c>
      <c r="AE79" s="33"/>
      <c r="AF79" s="33"/>
      <c r="AG79" s="33"/>
      <c r="AH79" s="33" t="s">
        <v>50</v>
      </c>
      <c r="AI79" s="2">
        <v>44861</v>
      </c>
      <c r="AJ79" s="1"/>
    </row>
    <row r="80" spans="5:36">
      <c r="E80" s="33" t="s">
        <v>2445</v>
      </c>
      <c r="F80" s="79">
        <v>44851</v>
      </c>
      <c r="G80" s="33">
        <v>267898</v>
      </c>
      <c r="H80" s="33" t="s">
        <v>2532</v>
      </c>
      <c r="I80" s="33" t="s">
        <v>2566</v>
      </c>
      <c r="J80" s="33" t="s">
        <v>394</v>
      </c>
      <c r="K80" s="288"/>
      <c r="L80" s="288"/>
      <c r="M80" s="288"/>
      <c r="N80" s="288"/>
      <c r="O80" s="288"/>
      <c r="P80" s="288"/>
      <c r="Q80" s="288"/>
      <c r="R80" s="33"/>
      <c r="S80" s="33"/>
      <c r="T80" s="33"/>
      <c r="U80" s="33"/>
      <c r="V80" s="33"/>
      <c r="W80" s="33" t="s">
        <v>1466</v>
      </c>
      <c r="X80" s="33"/>
      <c r="Y80" s="33"/>
      <c r="Z80" s="33"/>
      <c r="AA80" s="33"/>
      <c r="AB80" s="33"/>
      <c r="AC80" s="33"/>
      <c r="AD80" s="33"/>
      <c r="AE80" s="33"/>
      <c r="AF80" s="33"/>
      <c r="AG80" s="33"/>
      <c r="AH80" s="33" t="s">
        <v>50</v>
      </c>
      <c r="AI80" s="2">
        <v>44853</v>
      </c>
      <c r="AJ80" s="1"/>
    </row>
    <row r="81" spans="5:36">
      <c r="E81" s="33" t="s">
        <v>833</v>
      </c>
      <c r="F81" s="79">
        <v>44851</v>
      </c>
      <c r="G81" s="33">
        <v>267528</v>
      </c>
      <c r="H81" s="33" t="s">
        <v>1972</v>
      </c>
      <c r="I81" s="33" t="s">
        <v>2492</v>
      </c>
      <c r="J81" s="33" t="s">
        <v>394</v>
      </c>
      <c r="K81" s="288"/>
      <c r="L81" s="288"/>
      <c r="M81" s="288"/>
      <c r="N81" s="288"/>
      <c r="O81" s="288"/>
      <c r="P81" s="288"/>
      <c r="Q81" s="288"/>
      <c r="R81" s="31"/>
      <c r="S81" s="31"/>
      <c r="T81" s="31"/>
      <c r="U81" s="33"/>
      <c r="V81" s="33"/>
      <c r="W81" s="33" t="s">
        <v>2405</v>
      </c>
      <c r="X81" s="33" t="s">
        <v>1410</v>
      </c>
      <c r="Y81" s="33" t="s">
        <v>1466</v>
      </c>
      <c r="Z81" s="33"/>
      <c r="AA81" s="33"/>
      <c r="AB81" s="33" t="s">
        <v>394</v>
      </c>
      <c r="AC81" s="33"/>
      <c r="AD81" s="33"/>
      <c r="AE81" s="33"/>
      <c r="AF81" s="33"/>
      <c r="AG81" s="33"/>
      <c r="AH81" s="33" t="s">
        <v>50</v>
      </c>
      <c r="AI81" s="2">
        <v>44859</v>
      </c>
      <c r="AJ81" s="1"/>
    </row>
    <row r="82" spans="5:36">
      <c r="E82" s="33" t="s">
        <v>833</v>
      </c>
      <c r="F82" s="79">
        <v>44851</v>
      </c>
      <c r="G82" s="33">
        <v>267948</v>
      </c>
      <c r="H82" s="33" t="s">
        <v>1909</v>
      </c>
      <c r="I82" s="33" t="s">
        <v>924</v>
      </c>
      <c r="J82" s="33" t="s">
        <v>394</v>
      </c>
      <c r="K82" s="288"/>
      <c r="L82" s="288"/>
      <c r="M82" s="288"/>
      <c r="N82" s="288"/>
      <c r="O82" s="288"/>
      <c r="P82" s="288"/>
      <c r="Q82" s="288"/>
      <c r="R82" s="33"/>
      <c r="S82" s="33"/>
      <c r="T82" s="33"/>
      <c r="U82" s="33"/>
      <c r="V82" s="33"/>
      <c r="W82" s="33" t="s">
        <v>1466</v>
      </c>
      <c r="X82" s="33" t="s">
        <v>394</v>
      </c>
      <c r="Y82" s="33"/>
      <c r="Z82" s="33" t="s">
        <v>50</v>
      </c>
      <c r="AA82" s="33"/>
      <c r="AB82" s="33"/>
      <c r="AC82" s="33"/>
      <c r="AD82" s="33"/>
      <c r="AE82" s="33"/>
      <c r="AF82" s="33"/>
      <c r="AG82" s="33"/>
      <c r="AH82" s="33" t="s">
        <v>50</v>
      </c>
      <c r="AI82" s="2">
        <v>44851</v>
      </c>
      <c r="AJ82" s="1"/>
    </row>
    <row r="83" spans="5:36">
      <c r="E83" s="33" t="s">
        <v>833</v>
      </c>
      <c r="F83" s="79">
        <v>44851</v>
      </c>
      <c r="G83" s="33">
        <v>267615</v>
      </c>
      <c r="H83" s="33" t="s">
        <v>1614</v>
      </c>
      <c r="I83" s="33" t="s">
        <v>641</v>
      </c>
      <c r="J83" s="33" t="s">
        <v>394</v>
      </c>
      <c r="K83" s="288"/>
      <c r="L83" s="288"/>
      <c r="M83" s="288"/>
      <c r="N83" s="288"/>
      <c r="O83" s="288"/>
      <c r="P83" s="288"/>
      <c r="Q83" s="288"/>
      <c r="R83" s="33"/>
      <c r="S83" s="33"/>
      <c r="T83" s="33"/>
      <c r="U83" s="33"/>
      <c r="V83" s="33"/>
      <c r="W83" s="33" t="s">
        <v>2246</v>
      </c>
      <c r="X83" s="33" t="s">
        <v>50</v>
      </c>
      <c r="Y83" s="33"/>
      <c r="Z83" s="33"/>
      <c r="AA83" s="33"/>
      <c r="AB83" s="33"/>
      <c r="AC83" s="33"/>
      <c r="AD83" s="33"/>
      <c r="AE83" s="33"/>
      <c r="AF83" s="33"/>
      <c r="AG83" s="33"/>
      <c r="AH83" s="33" t="s">
        <v>50</v>
      </c>
      <c r="AI83" s="2">
        <v>44852</v>
      </c>
      <c r="AJ83" s="1"/>
    </row>
    <row r="84" spans="5:36">
      <c r="E84" s="33" t="s">
        <v>833</v>
      </c>
      <c r="F84" s="79">
        <v>44852</v>
      </c>
      <c r="G84" s="33">
        <v>267620</v>
      </c>
      <c r="H84" s="33" t="s">
        <v>1408</v>
      </c>
      <c r="I84" s="33" t="s">
        <v>440</v>
      </c>
      <c r="J84" s="33" t="s">
        <v>394</v>
      </c>
      <c r="K84" s="288"/>
      <c r="L84" s="288"/>
      <c r="M84" s="288"/>
      <c r="N84" s="288"/>
      <c r="O84" s="288"/>
      <c r="P84" s="288"/>
      <c r="Q84" s="288"/>
      <c r="R84" s="31"/>
      <c r="S84" s="31"/>
      <c r="T84" s="31"/>
      <c r="U84" s="31"/>
      <c r="V84" s="31"/>
      <c r="W84" s="31"/>
      <c r="X84" s="31" t="s">
        <v>2048</v>
      </c>
      <c r="Y84" s="31"/>
      <c r="Z84" s="31"/>
      <c r="AA84" s="33"/>
      <c r="AB84" s="33" t="s">
        <v>1410</v>
      </c>
      <c r="AC84" s="33" t="s">
        <v>2652</v>
      </c>
      <c r="AD84" s="33" t="s">
        <v>1466</v>
      </c>
      <c r="AE84" s="33"/>
      <c r="AF84" s="33" t="s">
        <v>50</v>
      </c>
      <c r="AG84" s="33"/>
      <c r="AH84" s="33" t="s">
        <v>50</v>
      </c>
      <c r="AI84" s="2">
        <v>44862</v>
      </c>
      <c r="AJ84" s="1"/>
    </row>
    <row r="85" spans="5:36">
      <c r="E85" s="33" t="s">
        <v>833</v>
      </c>
      <c r="F85" s="79">
        <v>44852</v>
      </c>
      <c r="G85" s="33">
        <v>267833</v>
      </c>
      <c r="H85" s="33" t="s">
        <v>2503</v>
      </c>
      <c r="I85" s="33" t="s">
        <v>1450</v>
      </c>
      <c r="J85" s="33" t="s">
        <v>394</v>
      </c>
      <c r="K85" s="288"/>
      <c r="L85" s="288"/>
      <c r="M85" s="288"/>
      <c r="N85" s="288"/>
      <c r="O85" s="288"/>
      <c r="P85" s="288"/>
      <c r="Q85" s="288"/>
      <c r="R85" s="33"/>
      <c r="S85" s="33"/>
      <c r="T85" s="33"/>
      <c r="U85" s="33"/>
      <c r="V85" s="33"/>
      <c r="W85" s="33"/>
      <c r="X85" s="33" t="s">
        <v>2632</v>
      </c>
      <c r="Y85" s="33" t="s">
        <v>50</v>
      </c>
      <c r="Z85" s="33"/>
      <c r="AA85" s="33"/>
      <c r="AB85" s="33"/>
      <c r="AC85" s="33"/>
      <c r="AD85" s="33"/>
      <c r="AE85" s="33"/>
      <c r="AF85" s="33"/>
      <c r="AG85" s="33"/>
      <c r="AH85" s="33" t="s">
        <v>50</v>
      </c>
      <c r="AI85" s="2">
        <v>44854</v>
      </c>
      <c r="AJ85" s="1"/>
    </row>
    <row r="86" spans="5:36">
      <c r="E86" s="33" t="s">
        <v>833</v>
      </c>
      <c r="F86" s="79">
        <v>44852</v>
      </c>
      <c r="G86" s="33">
        <v>267530</v>
      </c>
      <c r="H86" s="33" t="s">
        <v>1408</v>
      </c>
      <c r="I86" s="33" t="s">
        <v>2258</v>
      </c>
      <c r="J86" s="33" t="s">
        <v>394</v>
      </c>
      <c r="K86" s="288"/>
      <c r="L86" s="288"/>
      <c r="M86" s="288"/>
      <c r="N86" s="288"/>
      <c r="O86" s="288"/>
      <c r="P86" s="288"/>
      <c r="Q86" s="288"/>
      <c r="R86" s="31"/>
      <c r="S86" s="31"/>
      <c r="T86" s="31"/>
      <c r="U86" s="31"/>
      <c r="V86" s="31"/>
      <c r="W86" s="31"/>
      <c r="X86" s="31" t="s">
        <v>2442</v>
      </c>
      <c r="Y86" s="31"/>
      <c r="Z86" s="31"/>
      <c r="AA86" s="33"/>
      <c r="AB86" s="33" t="s">
        <v>1410</v>
      </c>
      <c r="AC86" s="33"/>
      <c r="AD86" s="33" t="s">
        <v>1466</v>
      </c>
      <c r="AE86" s="33"/>
      <c r="AF86" s="33" t="s">
        <v>50</v>
      </c>
      <c r="AG86" s="33"/>
      <c r="AH86" s="33" t="s">
        <v>50</v>
      </c>
      <c r="AI86" s="2">
        <v>44862</v>
      </c>
      <c r="AJ86" s="1"/>
    </row>
    <row r="87" spans="5:36">
      <c r="E87" s="33" t="s">
        <v>833</v>
      </c>
      <c r="F87" s="79">
        <v>44854</v>
      </c>
      <c r="G87" s="33">
        <v>268548</v>
      </c>
      <c r="H87" s="33" t="s">
        <v>2633</v>
      </c>
      <c r="I87" s="33" t="s">
        <v>2634</v>
      </c>
      <c r="J87" s="33" t="s">
        <v>394</v>
      </c>
      <c r="K87" s="288"/>
      <c r="L87" s="288"/>
      <c r="M87" s="288"/>
      <c r="N87" s="288"/>
      <c r="O87" s="288"/>
      <c r="P87" s="288"/>
      <c r="Q87" s="328"/>
      <c r="R87" s="33"/>
      <c r="S87" s="33"/>
      <c r="T87" s="33"/>
      <c r="U87" s="33"/>
      <c r="V87" s="33"/>
      <c r="W87" s="33"/>
      <c r="X87" s="33"/>
      <c r="Y87" s="33" t="s">
        <v>1466</v>
      </c>
      <c r="Z87" s="33"/>
      <c r="AA87" s="33" t="s">
        <v>2249</v>
      </c>
      <c r="AB87" s="33"/>
      <c r="AC87" s="33" t="s">
        <v>1410</v>
      </c>
      <c r="AD87" s="33" t="s">
        <v>1447</v>
      </c>
      <c r="AE87" s="33" t="s">
        <v>50</v>
      </c>
      <c r="AF87" s="33"/>
      <c r="AG87" s="33"/>
      <c r="AH87" s="33" t="s">
        <v>50</v>
      </c>
      <c r="AI87" s="2">
        <v>44862</v>
      </c>
      <c r="AJ87" s="273"/>
    </row>
    <row r="88" spans="5:36">
      <c r="E88" s="33" t="s">
        <v>833</v>
      </c>
      <c r="F88" s="79">
        <v>44854</v>
      </c>
      <c r="G88" s="33">
        <v>268557</v>
      </c>
      <c r="H88" s="33" t="s">
        <v>1443</v>
      </c>
      <c r="I88" s="33" t="s">
        <v>1704</v>
      </c>
      <c r="J88" s="33" t="s">
        <v>394</v>
      </c>
      <c r="K88" s="289"/>
      <c r="L88" s="289"/>
      <c r="M88" s="289"/>
      <c r="N88" s="289"/>
      <c r="O88" s="289"/>
      <c r="P88" s="289"/>
      <c r="Q88" s="289"/>
      <c r="R88" s="288"/>
      <c r="S88" s="288"/>
      <c r="T88" s="288"/>
      <c r="U88" s="33"/>
      <c r="V88" s="33"/>
      <c r="W88" s="33"/>
      <c r="X88" s="33"/>
      <c r="Y88" s="33" t="s">
        <v>1466</v>
      </c>
      <c r="Z88" s="33" t="s">
        <v>366</v>
      </c>
      <c r="AA88" s="33"/>
      <c r="AB88" s="33"/>
      <c r="AC88" s="33"/>
      <c r="AD88" s="33"/>
      <c r="AE88" s="33"/>
      <c r="AF88" s="33"/>
      <c r="AG88" s="33"/>
      <c r="AH88" s="33" t="s">
        <v>50</v>
      </c>
      <c r="AI88" s="2">
        <v>44855</v>
      </c>
    </row>
    <row r="89" spans="5:36">
      <c r="E89" s="33" t="s">
        <v>18</v>
      </c>
      <c r="F89" s="79">
        <v>44854</v>
      </c>
      <c r="G89" s="33">
        <v>268769</v>
      </c>
      <c r="H89" s="33" t="s">
        <v>2536</v>
      </c>
      <c r="I89" s="33" t="s">
        <v>2635</v>
      </c>
      <c r="J89" s="33" t="s">
        <v>394</v>
      </c>
      <c r="K89" s="289"/>
      <c r="L89" s="289"/>
      <c r="M89" s="289"/>
      <c r="N89" s="289"/>
      <c r="O89" s="289"/>
      <c r="P89" s="289"/>
      <c r="Q89" s="289"/>
      <c r="R89" s="288"/>
      <c r="S89" s="288"/>
      <c r="T89" s="288"/>
      <c r="U89" s="33"/>
      <c r="V89" s="33"/>
      <c r="W89" s="33"/>
      <c r="X89" s="33"/>
      <c r="Y89" s="33" t="s">
        <v>1466</v>
      </c>
      <c r="Z89" s="33" t="s">
        <v>2526</v>
      </c>
      <c r="AA89" s="33"/>
      <c r="AB89" s="33"/>
      <c r="AC89" s="33"/>
      <c r="AD89" s="33"/>
      <c r="AE89" s="33"/>
      <c r="AF89" s="33"/>
      <c r="AG89" s="33"/>
      <c r="AH89" s="33" t="s">
        <v>50</v>
      </c>
      <c r="AI89" s="1"/>
    </row>
    <row r="90" spans="5:36">
      <c r="E90" s="33" t="s">
        <v>2445</v>
      </c>
      <c r="F90" s="79">
        <v>44855</v>
      </c>
      <c r="G90" s="33">
        <v>268881</v>
      </c>
      <c r="H90" s="33" t="s">
        <v>2535</v>
      </c>
      <c r="I90" s="33" t="s">
        <v>2636</v>
      </c>
      <c r="J90" s="33" t="s">
        <v>394</v>
      </c>
      <c r="K90" s="289"/>
      <c r="L90" s="289"/>
      <c r="M90" s="289"/>
      <c r="N90" s="289"/>
      <c r="O90" s="289"/>
      <c r="P90" s="289"/>
      <c r="Q90" s="289"/>
      <c r="R90" s="288"/>
      <c r="S90" s="288"/>
      <c r="T90" s="288"/>
      <c r="U90" s="33"/>
      <c r="V90" s="33"/>
      <c r="W90" s="33"/>
      <c r="X90" s="33"/>
      <c r="Y90" s="33"/>
      <c r="Z90" s="33" t="s">
        <v>1466</v>
      </c>
      <c r="AA90" s="33"/>
      <c r="AB90" s="33" t="s">
        <v>50</v>
      </c>
      <c r="AC90" s="33"/>
      <c r="AD90" s="33"/>
      <c r="AE90" s="33"/>
      <c r="AF90" s="33"/>
      <c r="AG90" s="33"/>
      <c r="AH90" s="33" t="s">
        <v>50</v>
      </c>
      <c r="AI90" s="2">
        <v>44859</v>
      </c>
    </row>
    <row r="91" spans="5:36">
      <c r="E91" s="33" t="s">
        <v>2639</v>
      </c>
      <c r="F91" s="79">
        <v>44855</v>
      </c>
      <c r="G91" s="33">
        <v>268589</v>
      </c>
      <c r="H91" s="33" t="s">
        <v>2637</v>
      </c>
      <c r="I91" s="33" t="s">
        <v>2638</v>
      </c>
      <c r="J91" s="33" t="s">
        <v>394</v>
      </c>
      <c r="K91" s="289"/>
      <c r="L91" s="289"/>
      <c r="M91" s="289"/>
      <c r="N91" s="289"/>
      <c r="O91" s="289"/>
      <c r="P91" s="289"/>
      <c r="Q91" s="289"/>
      <c r="R91" s="288"/>
      <c r="S91" s="288"/>
      <c r="T91" s="288"/>
      <c r="U91" s="33"/>
      <c r="V91" s="33"/>
      <c r="W91" s="33"/>
      <c r="X91" s="33"/>
      <c r="Y91" s="33"/>
      <c r="Z91" s="33" t="s">
        <v>50</v>
      </c>
      <c r="AA91" s="33"/>
      <c r="AB91" s="33"/>
      <c r="AC91" s="33"/>
      <c r="AD91" s="33"/>
      <c r="AE91" s="33"/>
      <c r="AF91" s="33"/>
      <c r="AG91" s="33"/>
      <c r="AH91" s="33" t="s">
        <v>50</v>
      </c>
      <c r="AI91" s="2">
        <v>44855</v>
      </c>
    </row>
    <row r="92" spans="5:36">
      <c r="E92" s="33" t="s">
        <v>333</v>
      </c>
      <c r="F92" s="79">
        <v>44855</v>
      </c>
      <c r="G92" s="33">
        <v>268550</v>
      </c>
      <c r="H92" s="33" t="s">
        <v>593</v>
      </c>
      <c r="I92" s="33" t="s">
        <v>2640</v>
      </c>
      <c r="J92" s="33" t="s">
        <v>394</v>
      </c>
      <c r="K92" s="289"/>
      <c r="L92" s="289"/>
      <c r="M92" s="289"/>
      <c r="N92" s="289"/>
      <c r="O92" s="289"/>
      <c r="P92" s="289"/>
      <c r="Q92" s="289"/>
      <c r="R92" s="288"/>
      <c r="S92" s="288"/>
      <c r="T92" s="288"/>
      <c r="U92" s="33"/>
      <c r="V92" s="33"/>
      <c r="W92" s="33"/>
      <c r="X92" s="33"/>
      <c r="Y92" s="33"/>
      <c r="Z92" s="33" t="s">
        <v>2406</v>
      </c>
      <c r="AA92" s="33" t="s">
        <v>50</v>
      </c>
      <c r="AB92" s="33"/>
      <c r="AC92" s="33"/>
      <c r="AD92" s="33"/>
      <c r="AE92" s="33"/>
      <c r="AF92" s="33"/>
      <c r="AG92" s="33"/>
      <c r="AH92" s="33" t="s">
        <v>50</v>
      </c>
      <c r="AI92" s="2">
        <v>44856</v>
      </c>
    </row>
    <row r="93" spans="5:36">
      <c r="E93" s="33" t="s">
        <v>2445</v>
      </c>
      <c r="F93" s="79">
        <v>44855</v>
      </c>
      <c r="G93" s="33">
        <v>268935</v>
      </c>
      <c r="H93" s="33" t="s">
        <v>2641</v>
      </c>
      <c r="I93" s="33" t="s">
        <v>1941</v>
      </c>
      <c r="J93" s="33" t="s">
        <v>394</v>
      </c>
      <c r="K93" s="289"/>
      <c r="L93" s="289"/>
      <c r="M93" s="289"/>
      <c r="N93" s="289"/>
      <c r="O93" s="289"/>
      <c r="P93" s="289"/>
      <c r="Q93" s="289"/>
      <c r="R93" s="288"/>
      <c r="S93" s="288"/>
      <c r="T93" s="288"/>
      <c r="U93" s="33"/>
      <c r="V93" s="33"/>
      <c r="W93" s="33"/>
      <c r="X93" s="33"/>
      <c r="Y93" s="33"/>
      <c r="Z93" s="33" t="s">
        <v>1466</v>
      </c>
      <c r="AA93" s="33"/>
      <c r="AB93" s="33" t="s">
        <v>50</v>
      </c>
      <c r="AC93" s="33"/>
      <c r="AD93" s="33"/>
      <c r="AE93" s="33"/>
      <c r="AF93" s="33"/>
      <c r="AG93" s="33"/>
      <c r="AH93" s="33" t="s">
        <v>50</v>
      </c>
      <c r="AI93" s="2">
        <v>44859</v>
      </c>
    </row>
    <row r="94" spans="5:36">
      <c r="E94" s="33" t="s">
        <v>2445</v>
      </c>
      <c r="F94" s="79">
        <v>44856</v>
      </c>
      <c r="G94" s="33">
        <v>268974</v>
      </c>
      <c r="H94" s="33" t="s">
        <v>2642</v>
      </c>
      <c r="I94" s="33" t="s">
        <v>1135</v>
      </c>
      <c r="J94" s="33" t="s">
        <v>394</v>
      </c>
      <c r="K94" s="289"/>
      <c r="L94" s="289"/>
      <c r="M94" s="289"/>
      <c r="N94" s="289"/>
      <c r="O94" s="289"/>
      <c r="P94" s="289"/>
      <c r="Q94" s="289"/>
      <c r="R94" s="288"/>
      <c r="S94" s="288"/>
      <c r="T94" s="288"/>
      <c r="U94" s="33"/>
      <c r="V94" s="33"/>
      <c r="W94" s="33"/>
      <c r="X94" s="33"/>
      <c r="Y94" s="33"/>
      <c r="Z94" s="33"/>
      <c r="AA94" s="33" t="s">
        <v>1466</v>
      </c>
      <c r="AB94" s="33"/>
      <c r="AC94" s="33"/>
      <c r="AD94" s="33" t="s">
        <v>50</v>
      </c>
      <c r="AE94" s="33"/>
      <c r="AF94" s="33"/>
      <c r="AG94" s="33"/>
      <c r="AH94" s="33" t="s">
        <v>50</v>
      </c>
      <c r="AI94" s="2">
        <v>44861</v>
      </c>
    </row>
    <row r="95" spans="5:36">
      <c r="E95" s="33" t="s">
        <v>833</v>
      </c>
      <c r="F95" s="79">
        <v>44856</v>
      </c>
      <c r="G95" s="33">
        <v>268855</v>
      </c>
      <c r="H95" s="33" t="s">
        <v>2643</v>
      </c>
      <c r="I95" s="33" t="s">
        <v>440</v>
      </c>
      <c r="J95" s="33" t="s">
        <v>394</v>
      </c>
      <c r="K95" s="289"/>
      <c r="L95" s="289"/>
      <c r="M95" s="289"/>
      <c r="N95" s="289"/>
      <c r="O95" s="289"/>
      <c r="P95" s="289"/>
      <c r="Q95" s="289"/>
      <c r="R95" s="288"/>
      <c r="S95" s="288"/>
      <c r="T95" s="288"/>
      <c r="U95" s="31"/>
      <c r="V95" s="33"/>
      <c r="W95" s="33"/>
      <c r="X95" s="33"/>
      <c r="Y95" s="33"/>
      <c r="Z95" s="33"/>
      <c r="AA95" s="33" t="s">
        <v>1410</v>
      </c>
      <c r="AB95" s="33" t="s">
        <v>2541</v>
      </c>
      <c r="AC95" s="33"/>
      <c r="AD95" s="33"/>
      <c r="AE95" s="33"/>
      <c r="AF95" s="33"/>
      <c r="AG95" s="33"/>
      <c r="AH95" s="33" t="s">
        <v>50</v>
      </c>
      <c r="AI95" s="2">
        <v>44860</v>
      </c>
    </row>
    <row r="96" spans="5:36">
      <c r="E96" s="33" t="s">
        <v>833</v>
      </c>
      <c r="F96" s="79">
        <v>44856</v>
      </c>
      <c r="G96" s="33">
        <v>268775</v>
      </c>
      <c r="H96" s="33" t="s">
        <v>2163</v>
      </c>
      <c r="I96" s="33" t="s">
        <v>2271</v>
      </c>
      <c r="J96" s="33" t="s">
        <v>394</v>
      </c>
      <c r="K96" s="289"/>
      <c r="L96" s="289"/>
      <c r="M96" s="289"/>
      <c r="N96" s="289"/>
      <c r="O96" s="289"/>
      <c r="P96" s="289"/>
      <c r="Q96" s="289"/>
      <c r="R96" s="288"/>
      <c r="S96" s="288"/>
      <c r="T96" s="288"/>
      <c r="U96" s="33"/>
      <c r="V96" s="33"/>
      <c r="W96" s="33"/>
      <c r="X96" s="33"/>
      <c r="Y96" s="33"/>
      <c r="Z96" s="33"/>
      <c r="AA96" s="33" t="s">
        <v>1466</v>
      </c>
      <c r="AB96" s="33"/>
      <c r="AC96" s="33"/>
      <c r="AD96" s="33"/>
      <c r="AE96" s="33"/>
      <c r="AF96" s="33"/>
      <c r="AG96" s="33"/>
      <c r="AH96" s="33" t="s">
        <v>50</v>
      </c>
      <c r="AI96" s="2">
        <v>44859</v>
      </c>
    </row>
    <row r="97" spans="5:35">
      <c r="E97" s="33" t="s">
        <v>833</v>
      </c>
      <c r="F97" s="79">
        <v>44856</v>
      </c>
      <c r="G97" s="33">
        <v>268972</v>
      </c>
      <c r="H97" s="33" t="s">
        <v>1064</v>
      </c>
      <c r="I97" s="33" t="s">
        <v>2492</v>
      </c>
      <c r="J97" s="33" t="s">
        <v>394</v>
      </c>
      <c r="K97" s="289"/>
      <c r="L97" s="289"/>
      <c r="M97" s="289"/>
      <c r="N97" s="289"/>
      <c r="O97" s="289"/>
      <c r="P97" s="289"/>
      <c r="Q97" s="289"/>
      <c r="R97" s="288"/>
      <c r="S97" s="288"/>
      <c r="T97" s="288"/>
      <c r="U97" s="288"/>
      <c r="V97" s="31"/>
      <c r="W97" s="31"/>
      <c r="X97" s="31"/>
      <c r="Y97" s="31"/>
      <c r="Z97" s="31"/>
      <c r="AA97" s="33" t="s">
        <v>2645</v>
      </c>
      <c r="AB97" s="33"/>
      <c r="AC97" s="33" t="s">
        <v>792</v>
      </c>
      <c r="AD97" s="33" t="s">
        <v>50</v>
      </c>
      <c r="AE97" s="33"/>
      <c r="AF97" s="33"/>
      <c r="AG97" s="33"/>
      <c r="AH97" s="33" t="s">
        <v>50</v>
      </c>
      <c r="AI97" s="2">
        <v>44861</v>
      </c>
    </row>
    <row r="98" spans="5:35">
      <c r="E98" s="33" t="s">
        <v>833</v>
      </c>
      <c r="F98" s="79">
        <v>44856</v>
      </c>
      <c r="G98" s="33">
        <v>268955</v>
      </c>
      <c r="H98" s="33" t="s">
        <v>466</v>
      </c>
      <c r="I98" s="33" t="s">
        <v>2258</v>
      </c>
      <c r="J98" s="33" t="s">
        <v>394</v>
      </c>
      <c r="K98" s="289"/>
      <c r="L98" s="289"/>
      <c r="M98" s="289"/>
      <c r="N98" s="289"/>
      <c r="O98" s="289"/>
      <c r="P98" s="289"/>
      <c r="Q98" s="289"/>
      <c r="R98" s="288"/>
      <c r="S98" s="288"/>
      <c r="T98" s="288"/>
      <c r="U98" s="288"/>
      <c r="V98" s="31"/>
      <c r="W98" s="31"/>
      <c r="X98" s="31"/>
      <c r="Y98" s="31"/>
      <c r="Z98" s="31"/>
      <c r="AA98" s="33" t="s">
        <v>2646</v>
      </c>
      <c r="AB98" s="33" t="s">
        <v>394</v>
      </c>
      <c r="AC98" s="33" t="s">
        <v>2406</v>
      </c>
      <c r="AD98" s="33" t="s">
        <v>1466</v>
      </c>
      <c r="AE98" s="33"/>
      <c r="AF98" s="33"/>
      <c r="AG98" s="33"/>
      <c r="AH98" s="33" t="s">
        <v>50</v>
      </c>
      <c r="AI98" s="2">
        <v>44862</v>
      </c>
    </row>
    <row r="99" spans="5:35">
      <c r="E99" s="33" t="s">
        <v>833</v>
      </c>
      <c r="F99" s="79">
        <v>44856</v>
      </c>
      <c r="G99" s="33">
        <v>268814</v>
      </c>
      <c r="H99" s="33" t="s">
        <v>1155</v>
      </c>
      <c r="I99" s="33" t="s">
        <v>2647</v>
      </c>
      <c r="J99" s="33" t="s">
        <v>394</v>
      </c>
      <c r="K99" s="289"/>
      <c r="L99" s="289"/>
      <c r="M99" s="289"/>
      <c r="N99" s="289"/>
      <c r="O99" s="289"/>
      <c r="P99" s="289"/>
      <c r="Q99" s="289"/>
      <c r="R99" s="288"/>
      <c r="S99" s="288"/>
      <c r="T99" s="288"/>
      <c r="U99" s="288"/>
      <c r="V99" s="33"/>
      <c r="W99" s="33"/>
      <c r="X99" s="33"/>
      <c r="Y99" s="33"/>
      <c r="Z99" s="33"/>
      <c r="AA99" s="33" t="s">
        <v>1466</v>
      </c>
      <c r="AB99" s="33" t="s">
        <v>394</v>
      </c>
      <c r="AC99" s="33"/>
      <c r="AD99" s="33"/>
      <c r="AE99" s="33"/>
      <c r="AF99" s="33"/>
      <c r="AG99" s="33"/>
      <c r="AH99" s="33" t="s">
        <v>50</v>
      </c>
      <c r="AI99" s="2">
        <v>44862</v>
      </c>
    </row>
    <row r="100" spans="5:35">
      <c r="E100" s="33" t="s">
        <v>833</v>
      </c>
      <c r="F100" s="79">
        <v>44856</v>
      </c>
      <c r="G100" s="33">
        <v>268806</v>
      </c>
      <c r="H100" s="33" t="s">
        <v>2648</v>
      </c>
      <c r="I100" s="33" t="s">
        <v>1796</v>
      </c>
      <c r="J100" s="33" t="s">
        <v>394</v>
      </c>
      <c r="K100" s="289"/>
      <c r="L100" s="289"/>
      <c r="M100" s="289"/>
      <c r="N100" s="289"/>
      <c r="O100" s="289"/>
      <c r="P100" s="289"/>
      <c r="Q100" s="289"/>
      <c r="R100" s="288"/>
      <c r="S100" s="288"/>
      <c r="T100" s="288"/>
      <c r="U100" s="288"/>
      <c r="V100" s="33"/>
      <c r="W100" s="33"/>
      <c r="X100" s="33"/>
      <c r="Y100" s="33"/>
      <c r="Z100" s="33"/>
      <c r="AA100" s="33" t="s">
        <v>2649</v>
      </c>
      <c r="AB100" s="33" t="s">
        <v>394</v>
      </c>
      <c r="AC100" s="33"/>
      <c r="AD100" s="33"/>
      <c r="AE100" s="33"/>
      <c r="AF100" s="33"/>
      <c r="AG100" s="33"/>
      <c r="AH100" s="33" t="s">
        <v>50</v>
      </c>
      <c r="AI100" s="2">
        <v>44860</v>
      </c>
    </row>
    <row r="101" spans="5:35">
      <c r="E101" s="33" t="s">
        <v>18</v>
      </c>
      <c r="F101" s="79">
        <v>44859</v>
      </c>
      <c r="G101" s="33">
        <v>269449</v>
      </c>
      <c r="H101" s="33" t="s">
        <v>2641</v>
      </c>
      <c r="I101" s="33" t="s">
        <v>1135</v>
      </c>
      <c r="J101" s="33" t="s">
        <v>394</v>
      </c>
      <c r="K101" s="289"/>
      <c r="L101" s="289"/>
      <c r="M101" s="289"/>
      <c r="N101" s="289"/>
      <c r="O101" s="289"/>
      <c r="P101" s="289"/>
      <c r="Q101" s="289"/>
      <c r="R101" s="288"/>
      <c r="S101" s="288"/>
      <c r="T101" s="288"/>
      <c r="U101" s="288"/>
      <c r="V101" s="33"/>
      <c r="W101" s="33"/>
      <c r="X101" s="33"/>
      <c r="Y101" s="33"/>
      <c r="Z101" s="33"/>
      <c r="AA101" s="33"/>
      <c r="AB101" s="33" t="s">
        <v>1466</v>
      </c>
      <c r="AC101" s="33" t="s">
        <v>2249</v>
      </c>
      <c r="AD101" s="33"/>
      <c r="AE101" s="33"/>
      <c r="AF101" s="33"/>
      <c r="AG101" s="33" t="s">
        <v>50</v>
      </c>
      <c r="AH101" s="33" t="s">
        <v>50</v>
      </c>
      <c r="AI101" s="329">
        <v>44864</v>
      </c>
    </row>
    <row r="102" spans="5:35">
      <c r="E102" s="33" t="s">
        <v>833</v>
      </c>
      <c r="F102" s="79">
        <v>44859</v>
      </c>
      <c r="G102" s="33">
        <v>269481</v>
      </c>
      <c r="H102" s="33" t="s">
        <v>1909</v>
      </c>
      <c r="I102" s="33" t="s">
        <v>2271</v>
      </c>
      <c r="J102" s="33" t="s">
        <v>394</v>
      </c>
      <c r="K102" s="289"/>
      <c r="L102" s="289"/>
      <c r="M102" s="289"/>
      <c r="N102" s="289"/>
      <c r="O102" s="289"/>
      <c r="P102" s="289"/>
      <c r="Q102" s="289"/>
      <c r="R102" s="288"/>
      <c r="S102" s="288"/>
      <c r="T102" s="288"/>
      <c r="U102" s="288"/>
      <c r="V102" s="31"/>
      <c r="W102" s="31"/>
      <c r="X102" s="31"/>
      <c r="Y102" s="31"/>
      <c r="Z102" s="31"/>
      <c r="AA102" s="33"/>
      <c r="AB102" s="33" t="s">
        <v>2406</v>
      </c>
      <c r="AC102" s="33"/>
      <c r="AD102" s="33" t="s">
        <v>50</v>
      </c>
      <c r="AE102" s="33"/>
      <c r="AF102" s="33"/>
      <c r="AG102" s="33"/>
      <c r="AH102" s="33" t="s">
        <v>50</v>
      </c>
      <c r="AI102" s="2">
        <v>44861</v>
      </c>
    </row>
    <row r="103" spans="5:35">
      <c r="E103" s="33" t="s">
        <v>833</v>
      </c>
      <c r="F103" s="79">
        <v>44860</v>
      </c>
      <c r="G103" s="33">
        <v>269477</v>
      </c>
      <c r="H103" s="33" t="s">
        <v>2650</v>
      </c>
      <c r="I103" s="33" t="s">
        <v>2271</v>
      </c>
      <c r="J103" s="33" t="s">
        <v>394</v>
      </c>
      <c r="K103" s="289"/>
      <c r="L103" s="289"/>
      <c r="M103" s="289"/>
      <c r="N103" s="289"/>
      <c r="O103" s="289"/>
      <c r="P103" s="289"/>
      <c r="Q103" s="289"/>
      <c r="R103" s="288"/>
      <c r="S103" s="288"/>
      <c r="T103" s="288"/>
      <c r="U103" s="288"/>
      <c r="V103" s="288"/>
      <c r="W103" s="288"/>
      <c r="X103" s="31"/>
      <c r="Y103" s="31"/>
      <c r="Z103" s="31"/>
      <c r="AA103" s="33"/>
      <c r="AB103" s="33"/>
      <c r="AC103" s="33" t="s">
        <v>394</v>
      </c>
      <c r="AD103" s="33" t="s">
        <v>2246</v>
      </c>
      <c r="AE103" s="33"/>
      <c r="AF103" s="33" t="s">
        <v>50</v>
      </c>
      <c r="AG103" s="33"/>
      <c r="AH103" s="33" t="s">
        <v>50</v>
      </c>
      <c r="AI103" s="2">
        <v>44862</v>
      </c>
    </row>
    <row r="104" spans="5:35">
      <c r="E104" s="33" t="s">
        <v>833</v>
      </c>
      <c r="F104" s="79">
        <v>44860</v>
      </c>
      <c r="G104" s="33">
        <v>269700</v>
      </c>
      <c r="H104" s="33" t="s">
        <v>2650</v>
      </c>
      <c r="I104" s="33" t="s">
        <v>2271</v>
      </c>
      <c r="J104" s="33" t="s">
        <v>394</v>
      </c>
      <c r="K104" s="289"/>
      <c r="L104" s="289"/>
      <c r="M104" s="289"/>
      <c r="N104" s="289"/>
      <c r="O104" s="289"/>
      <c r="P104" s="289"/>
      <c r="Q104" s="289"/>
      <c r="R104" s="288"/>
      <c r="S104" s="288"/>
      <c r="T104" s="288"/>
      <c r="U104" s="288"/>
      <c r="V104" s="288"/>
      <c r="W104" s="288"/>
      <c r="X104" s="31"/>
      <c r="Y104" s="31"/>
      <c r="Z104" s="31"/>
      <c r="AA104" s="33"/>
      <c r="AB104" s="33"/>
      <c r="AC104" s="33" t="s">
        <v>2249</v>
      </c>
      <c r="AD104" s="33" t="s">
        <v>2541</v>
      </c>
      <c r="AE104" s="33"/>
      <c r="AF104" s="33" t="s">
        <v>50</v>
      </c>
      <c r="AG104" s="33"/>
      <c r="AH104" s="33" t="s">
        <v>50</v>
      </c>
      <c r="AI104" s="2">
        <v>44862</v>
      </c>
    </row>
    <row r="105" spans="5:35">
      <c r="E105" s="33" t="s">
        <v>833</v>
      </c>
      <c r="F105" s="79">
        <v>44860</v>
      </c>
      <c r="G105" s="33">
        <v>269428</v>
      </c>
      <c r="H105" s="33" t="s">
        <v>2228</v>
      </c>
      <c r="I105" s="33" t="s">
        <v>2271</v>
      </c>
      <c r="J105" s="33" t="s">
        <v>394</v>
      </c>
      <c r="K105" s="154"/>
      <c r="L105" s="154"/>
      <c r="M105" s="154"/>
      <c r="N105" s="154"/>
      <c r="O105" s="154"/>
      <c r="P105" s="154"/>
      <c r="Q105" s="154"/>
      <c r="R105" s="33"/>
      <c r="S105" s="33"/>
      <c r="T105" s="33"/>
      <c r="U105" s="33"/>
      <c r="V105" s="33"/>
      <c r="W105" s="33"/>
      <c r="X105" s="33"/>
      <c r="Y105" s="33"/>
      <c r="Z105" s="33"/>
      <c r="AA105" s="33"/>
      <c r="AB105" s="33"/>
      <c r="AC105" s="33" t="s">
        <v>2651</v>
      </c>
      <c r="AD105" s="33"/>
      <c r="AE105" s="33" t="s">
        <v>50</v>
      </c>
      <c r="AF105" s="33"/>
      <c r="AG105" s="33"/>
      <c r="AH105" s="33" t="s">
        <v>50</v>
      </c>
      <c r="AI105" s="2">
        <v>44862</v>
      </c>
    </row>
    <row r="106" spans="5:35">
      <c r="E106" s="33" t="s">
        <v>833</v>
      </c>
      <c r="F106" s="79">
        <v>44860</v>
      </c>
      <c r="G106" s="33">
        <v>269511</v>
      </c>
      <c r="H106" s="33" t="s">
        <v>812</v>
      </c>
      <c r="I106" s="33" t="s">
        <v>2266</v>
      </c>
      <c r="J106" s="33" t="s">
        <v>394</v>
      </c>
      <c r="K106" s="289"/>
      <c r="L106" s="289"/>
      <c r="M106" s="289"/>
      <c r="N106" s="289"/>
      <c r="O106" s="289"/>
      <c r="P106" s="289"/>
      <c r="Q106" s="289"/>
      <c r="R106" s="288"/>
      <c r="S106" s="288"/>
      <c r="T106" s="288"/>
      <c r="U106" s="288"/>
      <c r="V106" s="288"/>
      <c r="W106" s="288"/>
      <c r="X106" s="33"/>
      <c r="Y106" s="33"/>
      <c r="Z106" s="33"/>
      <c r="AA106" s="33"/>
      <c r="AB106" s="33"/>
      <c r="AC106" s="33" t="s">
        <v>1466</v>
      </c>
      <c r="AD106" s="33" t="s">
        <v>2246</v>
      </c>
      <c r="AE106" s="33"/>
      <c r="AF106" s="33" t="s">
        <v>50</v>
      </c>
      <c r="AG106" s="33"/>
      <c r="AH106" s="33" t="s">
        <v>50</v>
      </c>
      <c r="AI106" s="2">
        <v>44862</v>
      </c>
    </row>
    <row r="107" spans="5:35">
      <c r="E107" s="33" t="s">
        <v>333</v>
      </c>
      <c r="F107" s="79">
        <v>44860</v>
      </c>
      <c r="G107" s="33">
        <v>269494</v>
      </c>
      <c r="H107" s="33" t="s">
        <v>1545</v>
      </c>
      <c r="I107" s="33" t="s">
        <v>2653</v>
      </c>
      <c r="J107" s="33" t="s">
        <v>394</v>
      </c>
      <c r="K107" s="289"/>
      <c r="L107" s="289"/>
      <c r="M107" s="289"/>
      <c r="N107" s="289"/>
      <c r="O107" s="289"/>
      <c r="P107" s="289"/>
      <c r="Q107" s="289"/>
      <c r="R107" s="288"/>
      <c r="S107" s="288"/>
      <c r="T107" s="288"/>
      <c r="U107" s="288"/>
      <c r="V107" s="288"/>
      <c r="W107" s="288"/>
      <c r="X107" s="33"/>
      <c r="Y107" s="33"/>
      <c r="Z107" s="33"/>
      <c r="AA107" s="33"/>
      <c r="AB107" s="33"/>
      <c r="AC107" s="33" t="s">
        <v>1466</v>
      </c>
      <c r="AD107" s="33" t="s">
        <v>50</v>
      </c>
      <c r="AE107" s="33"/>
      <c r="AF107" s="33"/>
      <c r="AG107" s="33"/>
      <c r="AH107" s="33" t="s">
        <v>50</v>
      </c>
      <c r="AI107" s="2">
        <v>44861</v>
      </c>
    </row>
    <row r="108" spans="5:35">
      <c r="E108" s="33" t="s">
        <v>833</v>
      </c>
      <c r="F108" s="79">
        <v>44860</v>
      </c>
      <c r="G108" s="33">
        <v>269529</v>
      </c>
      <c r="H108" s="33" t="s">
        <v>2654</v>
      </c>
      <c r="I108" s="33" t="s">
        <v>2258</v>
      </c>
      <c r="J108" s="33" t="s">
        <v>394</v>
      </c>
      <c r="K108" s="289"/>
      <c r="L108" s="289"/>
      <c r="M108" s="289"/>
      <c r="N108" s="289"/>
      <c r="O108" s="289"/>
      <c r="P108" s="289"/>
      <c r="Q108" s="289"/>
      <c r="R108" s="288"/>
      <c r="S108" s="288"/>
      <c r="T108" s="288"/>
      <c r="U108" s="288"/>
      <c r="V108" s="288"/>
      <c r="W108" s="288"/>
      <c r="X108" s="33"/>
      <c r="Y108" s="33"/>
      <c r="Z108" s="33"/>
      <c r="AA108" s="33"/>
      <c r="AB108" s="33"/>
      <c r="AC108" s="33" t="s">
        <v>1466</v>
      </c>
      <c r="AD108" s="33" t="s">
        <v>50</v>
      </c>
      <c r="AE108" s="33"/>
      <c r="AF108" s="33"/>
      <c r="AG108" s="33"/>
      <c r="AH108" s="33" t="s">
        <v>50</v>
      </c>
      <c r="AI108" s="2">
        <v>44861</v>
      </c>
    </row>
    <row r="109" spans="5:35">
      <c r="E109" s="33" t="s">
        <v>333</v>
      </c>
      <c r="F109" s="79">
        <v>44860</v>
      </c>
      <c r="G109" s="33">
        <v>269564</v>
      </c>
      <c r="H109" s="33" t="s">
        <v>658</v>
      </c>
      <c r="I109" s="33" t="s">
        <v>2258</v>
      </c>
      <c r="J109" s="33" t="s">
        <v>394</v>
      </c>
      <c r="K109" s="289"/>
      <c r="L109" s="289"/>
      <c r="M109" s="289"/>
      <c r="N109" s="289"/>
      <c r="O109" s="289"/>
      <c r="P109" s="289"/>
      <c r="Q109" s="289"/>
      <c r="R109" s="288"/>
      <c r="S109" s="288"/>
      <c r="T109" s="288"/>
      <c r="U109" s="288"/>
      <c r="V109" s="288"/>
      <c r="W109" s="288"/>
      <c r="X109" s="31"/>
      <c r="Y109" s="31"/>
      <c r="Z109" s="31"/>
      <c r="AA109" s="33"/>
      <c r="AB109" s="33"/>
      <c r="AC109" s="33" t="s">
        <v>2406</v>
      </c>
      <c r="AD109" s="33" t="s">
        <v>2658</v>
      </c>
      <c r="AE109" s="33" t="s">
        <v>50</v>
      </c>
      <c r="AF109" s="33"/>
      <c r="AG109" s="33"/>
      <c r="AH109" s="33" t="s">
        <v>50</v>
      </c>
      <c r="AI109" s="2">
        <v>44862</v>
      </c>
    </row>
    <row r="110" spans="5:35">
      <c r="E110" s="31" t="s">
        <v>833</v>
      </c>
      <c r="F110" s="75">
        <v>44861</v>
      </c>
      <c r="G110" s="31">
        <v>270031</v>
      </c>
      <c r="H110" s="31" t="s">
        <v>2655</v>
      </c>
      <c r="I110" s="31" t="s">
        <v>2656</v>
      </c>
      <c r="J110" s="33" t="s">
        <v>394</v>
      </c>
      <c r="K110" s="289"/>
      <c r="L110" s="289"/>
      <c r="M110" s="289"/>
      <c r="N110" s="289"/>
      <c r="O110" s="289"/>
      <c r="P110" s="289"/>
      <c r="Q110" s="289"/>
      <c r="R110" s="288"/>
      <c r="S110" s="288"/>
      <c r="T110" s="288"/>
      <c r="U110" s="288"/>
      <c r="V110" s="288"/>
      <c r="W110" s="288"/>
      <c r="X110" s="288"/>
      <c r="Y110" s="288"/>
      <c r="Z110" s="328"/>
      <c r="AA110" s="31"/>
      <c r="AB110" s="31"/>
      <c r="AC110" s="31"/>
      <c r="AD110" s="31" t="s">
        <v>2666</v>
      </c>
      <c r="AE110" s="33" t="s">
        <v>394</v>
      </c>
      <c r="AF110" s="31" t="s">
        <v>2665</v>
      </c>
      <c r="AG110" s="31"/>
      <c r="AH110" s="31" t="s">
        <v>49</v>
      </c>
      <c r="AI110" s="1"/>
    </row>
    <row r="111" spans="5:35">
      <c r="E111" s="33" t="s">
        <v>833</v>
      </c>
      <c r="F111" s="79">
        <v>44861</v>
      </c>
      <c r="G111" s="33">
        <v>270114</v>
      </c>
      <c r="H111" s="33" t="s">
        <v>1995</v>
      </c>
      <c r="I111" s="33" t="s">
        <v>2258</v>
      </c>
      <c r="J111" s="33" t="s">
        <v>394</v>
      </c>
      <c r="K111" s="289"/>
      <c r="L111" s="289"/>
      <c r="M111" s="289"/>
      <c r="N111" s="289"/>
      <c r="O111" s="289"/>
      <c r="P111" s="289"/>
      <c r="Q111" s="289"/>
      <c r="R111" s="288"/>
      <c r="S111" s="288"/>
      <c r="T111" s="288"/>
      <c r="U111" s="288"/>
      <c r="V111" s="288"/>
      <c r="W111" s="288"/>
      <c r="X111" s="288"/>
      <c r="Y111" s="288"/>
      <c r="Z111" s="328"/>
      <c r="AA111" s="33"/>
      <c r="AB111" s="33"/>
      <c r="AC111" s="33"/>
      <c r="AD111" s="33" t="s">
        <v>2657</v>
      </c>
      <c r="AE111" s="33"/>
      <c r="AF111" s="33" t="s">
        <v>394</v>
      </c>
      <c r="AG111" s="33" t="s">
        <v>2734</v>
      </c>
      <c r="AH111" s="33" t="s">
        <v>50</v>
      </c>
      <c r="AI111" s="2">
        <v>44866</v>
      </c>
    </row>
    <row r="112" spans="5:35">
      <c r="E112" s="31" t="s">
        <v>833</v>
      </c>
      <c r="F112" s="75">
        <v>44861</v>
      </c>
      <c r="G112" s="31">
        <v>269912</v>
      </c>
      <c r="H112" s="31" t="s">
        <v>734</v>
      </c>
      <c r="I112" s="31" t="s">
        <v>2659</v>
      </c>
      <c r="J112" s="33" t="s">
        <v>394</v>
      </c>
      <c r="K112" s="289"/>
      <c r="L112" s="289"/>
      <c r="M112" s="289"/>
      <c r="N112" s="289"/>
      <c r="O112" s="289"/>
      <c r="P112" s="289"/>
      <c r="Q112" s="289"/>
      <c r="R112" s="288"/>
      <c r="S112" s="288"/>
      <c r="T112" s="288"/>
      <c r="U112" s="288"/>
      <c r="V112" s="288"/>
      <c r="W112" s="288"/>
      <c r="X112" s="288"/>
      <c r="Y112" s="288"/>
      <c r="Z112" s="328"/>
      <c r="AA112" s="31"/>
      <c r="AB112" s="31"/>
      <c r="AC112" s="31"/>
      <c r="AD112" s="31" t="s">
        <v>1410</v>
      </c>
      <c r="AE112" s="33" t="s">
        <v>394</v>
      </c>
      <c r="AF112" s="31" t="s">
        <v>1410</v>
      </c>
      <c r="AG112" s="31" t="s">
        <v>394</v>
      </c>
      <c r="AH112" s="31" t="s">
        <v>49</v>
      </c>
      <c r="AI112" s="1"/>
    </row>
    <row r="113" spans="2:36">
      <c r="E113" s="33" t="s">
        <v>833</v>
      </c>
      <c r="F113" s="157">
        <v>44863</v>
      </c>
      <c r="G113" s="111">
        <v>270492</v>
      </c>
      <c r="H113" s="111" t="s">
        <v>2660</v>
      </c>
      <c r="I113" s="111" t="s">
        <v>2661</v>
      </c>
      <c r="J113" s="111" t="s">
        <v>394</v>
      </c>
      <c r="K113" s="289"/>
      <c r="L113" s="289"/>
      <c r="M113" s="289"/>
      <c r="N113" s="289"/>
      <c r="O113" s="289"/>
      <c r="P113" s="289"/>
      <c r="Q113" s="289"/>
      <c r="R113" s="288"/>
      <c r="S113" s="288"/>
      <c r="T113" s="288"/>
      <c r="U113" s="288"/>
      <c r="V113" s="288"/>
      <c r="W113" s="288"/>
      <c r="X113" s="288"/>
      <c r="Y113" s="288"/>
      <c r="Z113" s="328"/>
      <c r="AA113" s="33"/>
      <c r="AB113" s="33"/>
      <c r="AC113" s="33"/>
      <c r="AD113" s="33"/>
      <c r="AE113" s="33"/>
      <c r="AF113" s="33" t="s">
        <v>1466</v>
      </c>
      <c r="AG113" s="33" t="s">
        <v>50</v>
      </c>
      <c r="AH113" s="33" t="s">
        <v>50</v>
      </c>
      <c r="AI113" s="2">
        <v>44865</v>
      </c>
    </row>
    <row r="114" spans="2:36">
      <c r="D114" s="67"/>
      <c r="E114" s="33" t="s">
        <v>833</v>
      </c>
      <c r="F114" s="79">
        <v>44863</v>
      </c>
      <c r="G114" s="33">
        <v>270524</v>
      </c>
      <c r="H114" s="33" t="s">
        <v>1408</v>
      </c>
      <c r="I114" s="33" t="s">
        <v>2662</v>
      </c>
      <c r="J114" s="33" t="s">
        <v>394</v>
      </c>
      <c r="K114" s="289"/>
      <c r="L114" s="289"/>
      <c r="M114" s="289"/>
      <c r="N114" s="289"/>
      <c r="O114" s="289"/>
      <c r="P114" s="289"/>
      <c r="Q114" s="289"/>
      <c r="R114" s="288"/>
      <c r="S114" s="288"/>
      <c r="T114" s="288"/>
      <c r="U114" s="288"/>
      <c r="V114" s="288"/>
      <c r="W114" s="288"/>
      <c r="X114" s="288"/>
      <c r="Y114" s="288"/>
      <c r="Z114" s="328"/>
      <c r="AA114" s="33"/>
      <c r="AB114" s="33"/>
      <c r="AC114" s="33"/>
      <c r="AD114" s="33"/>
      <c r="AE114" s="33"/>
      <c r="AF114" s="33" t="s">
        <v>1466</v>
      </c>
      <c r="AG114" s="33" t="s">
        <v>394</v>
      </c>
      <c r="AH114" s="33" t="s">
        <v>50</v>
      </c>
      <c r="AI114" s="2">
        <v>44866</v>
      </c>
    </row>
    <row r="115" spans="2:36">
      <c r="E115" s="33" t="s">
        <v>833</v>
      </c>
      <c r="F115" s="79">
        <v>44863</v>
      </c>
      <c r="G115" s="33">
        <v>269890</v>
      </c>
      <c r="H115" s="33" t="s">
        <v>2013</v>
      </c>
      <c r="I115" s="33" t="s">
        <v>2663</v>
      </c>
      <c r="J115" s="33" t="s">
        <v>394</v>
      </c>
      <c r="K115" s="289"/>
      <c r="L115" s="289"/>
      <c r="M115" s="289"/>
      <c r="N115" s="289"/>
      <c r="O115" s="289"/>
      <c r="P115" s="289"/>
      <c r="Q115" s="289"/>
      <c r="R115" s="288"/>
      <c r="S115" s="288"/>
      <c r="T115" s="288"/>
      <c r="U115" s="288"/>
      <c r="V115" s="288"/>
      <c r="W115" s="288"/>
      <c r="X115" s="288"/>
      <c r="Y115" s="288"/>
      <c r="Z115" s="328"/>
      <c r="AA115" s="33"/>
      <c r="AB115" s="33"/>
      <c r="AC115" s="33"/>
      <c r="AD115" s="33"/>
      <c r="AE115" s="33"/>
      <c r="AF115" s="33" t="s">
        <v>1466</v>
      </c>
      <c r="AG115" s="33" t="s">
        <v>50</v>
      </c>
      <c r="AH115" s="33" t="s">
        <v>50</v>
      </c>
      <c r="AI115" s="2">
        <v>44866</v>
      </c>
    </row>
    <row r="116" spans="2:36">
      <c r="B116" s="1"/>
      <c r="C116" s="1"/>
      <c r="D116" s="213"/>
      <c r="E116" s="31" t="s">
        <v>833</v>
      </c>
      <c r="F116" s="75">
        <v>44863</v>
      </c>
      <c r="G116" s="31">
        <v>270097</v>
      </c>
      <c r="H116" s="31" t="s">
        <v>1005</v>
      </c>
      <c r="I116" s="31" t="s">
        <v>2271</v>
      </c>
      <c r="J116" s="33" t="s">
        <v>394</v>
      </c>
      <c r="K116" s="289"/>
      <c r="L116" s="289"/>
      <c r="M116" s="289"/>
      <c r="N116" s="289"/>
      <c r="O116" s="289"/>
      <c r="P116" s="289"/>
      <c r="Q116" s="289"/>
      <c r="R116" s="289"/>
      <c r="S116" s="289"/>
      <c r="T116" s="289"/>
      <c r="U116" s="289"/>
      <c r="V116" s="289"/>
      <c r="W116" s="289"/>
      <c r="X116" s="289"/>
      <c r="Y116" s="289"/>
      <c r="Z116" s="289"/>
      <c r="AA116" s="31"/>
      <c r="AB116" s="31"/>
      <c r="AC116" s="31"/>
      <c r="AD116" s="31"/>
      <c r="AE116" s="31"/>
      <c r="AF116" s="31" t="s">
        <v>1410</v>
      </c>
      <c r="AG116" s="31"/>
      <c r="AH116" s="31" t="s">
        <v>49</v>
      </c>
      <c r="AI116" s="1"/>
    </row>
    <row r="117" spans="2:36">
      <c r="B117" s="1"/>
      <c r="C117" s="1"/>
      <c r="D117" s="213"/>
      <c r="E117" s="33" t="s">
        <v>833</v>
      </c>
      <c r="F117" s="79">
        <v>44863</v>
      </c>
      <c r="G117" s="33">
        <v>270241</v>
      </c>
      <c r="H117" s="33" t="s">
        <v>2664</v>
      </c>
      <c r="I117" s="33" t="s">
        <v>2271</v>
      </c>
      <c r="J117" s="33" t="s">
        <v>394</v>
      </c>
      <c r="K117" s="289"/>
      <c r="L117" s="289"/>
      <c r="M117" s="289"/>
      <c r="N117" s="289"/>
      <c r="O117" s="289"/>
      <c r="P117" s="289"/>
      <c r="Q117" s="289"/>
      <c r="R117" s="289"/>
      <c r="S117" s="289"/>
      <c r="T117" s="289"/>
      <c r="U117" s="289"/>
      <c r="V117" s="289"/>
      <c r="W117" s="289"/>
      <c r="X117" s="289"/>
      <c r="Y117" s="289"/>
      <c r="Z117" s="289"/>
      <c r="AA117" s="33"/>
      <c r="AB117" s="33"/>
      <c r="AC117" s="33"/>
      <c r="AD117" s="33"/>
      <c r="AE117" s="33"/>
      <c r="AF117" s="33" t="s">
        <v>1466</v>
      </c>
      <c r="AG117" s="33" t="s">
        <v>50</v>
      </c>
      <c r="AH117" s="33" t="s">
        <v>50</v>
      </c>
      <c r="AI117" s="2">
        <v>44866</v>
      </c>
    </row>
    <row r="118" spans="2:36">
      <c r="E118" s="33" t="s">
        <v>2445</v>
      </c>
      <c r="F118" s="79">
        <v>44865</v>
      </c>
      <c r="G118" s="33">
        <v>266645</v>
      </c>
      <c r="H118" s="33" t="s">
        <v>2667</v>
      </c>
      <c r="I118" s="33" t="s">
        <v>1941</v>
      </c>
      <c r="J118" s="33" t="s">
        <v>394</v>
      </c>
      <c r="K118" s="289"/>
      <c r="L118" s="289"/>
      <c r="M118" s="289"/>
      <c r="N118" s="289"/>
      <c r="O118" s="289"/>
      <c r="P118" s="289"/>
      <c r="Q118" s="289"/>
      <c r="R118" s="289"/>
      <c r="S118" s="289"/>
      <c r="T118" s="289"/>
      <c r="U118" s="289"/>
      <c r="V118" s="289"/>
      <c r="W118" s="289"/>
      <c r="X118" s="289"/>
      <c r="Y118" s="289"/>
      <c r="Z118" s="289"/>
      <c r="AA118" s="33"/>
      <c r="AB118" s="33"/>
      <c r="AC118" s="33"/>
      <c r="AD118" s="33"/>
      <c r="AE118" s="33"/>
      <c r="AF118" s="33"/>
      <c r="AG118" s="33" t="s">
        <v>50</v>
      </c>
      <c r="AH118" s="33" t="s">
        <v>50</v>
      </c>
      <c r="AI118" s="2">
        <v>44865</v>
      </c>
    </row>
    <row r="119" spans="2:36">
      <c r="E119" s="33" t="s">
        <v>833</v>
      </c>
      <c r="F119" s="79">
        <v>44865</v>
      </c>
      <c r="G119" s="33">
        <v>270942</v>
      </c>
      <c r="H119" s="33" t="s">
        <v>1995</v>
      </c>
      <c r="I119" s="33" t="s">
        <v>440</v>
      </c>
      <c r="J119" s="33" t="s">
        <v>394</v>
      </c>
      <c r="K119" s="289"/>
      <c r="L119" s="289"/>
      <c r="M119" s="289"/>
      <c r="N119" s="289"/>
      <c r="O119" s="289"/>
      <c r="P119" s="289"/>
      <c r="Q119" s="289"/>
      <c r="R119" s="289"/>
      <c r="S119" s="289"/>
      <c r="T119" s="289"/>
      <c r="U119" s="289"/>
      <c r="V119" s="289"/>
      <c r="W119" s="289"/>
      <c r="X119" s="289"/>
      <c r="Y119" s="289"/>
      <c r="Z119" s="289"/>
      <c r="AA119" s="31"/>
      <c r="AB119" s="31"/>
      <c r="AC119" s="31"/>
      <c r="AD119" s="31"/>
      <c r="AE119" s="33"/>
      <c r="AF119" s="33"/>
      <c r="AG119" s="33" t="s">
        <v>1466</v>
      </c>
      <c r="AH119" s="31" t="s">
        <v>49</v>
      </c>
      <c r="AI119" s="1"/>
    </row>
    <row r="120" spans="2:36">
      <c r="E120" s="33" t="s">
        <v>833</v>
      </c>
      <c r="F120" s="79">
        <v>44865</v>
      </c>
      <c r="G120" s="33">
        <v>270941</v>
      </c>
      <c r="H120" s="33" t="s">
        <v>2668</v>
      </c>
      <c r="I120" s="33" t="s">
        <v>2258</v>
      </c>
      <c r="J120" s="33" t="s">
        <v>394</v>
      </c>
      <c r="K120" s="289"/>
      <c r="L120" s="289"/>
      <c r="M120" s="289"/>
      <c r="N120" s="289"/>
      <c r="O120" s="289"/>
      <c r="P120" s="289"/>
      <c r="Q120" s="289"/>
      <c r="R120" s="289"/>
      <c r="S120" s="289"/>
      <c r="T120" s="289"/>
      <c r="U120" s="289"/>
      <c r="V120" s="289"/>
      <c r="W120" s="289"/>
      <c r="X120" s="289"/>
      <c r="Y120" s="289"/>
      <c r="Z120" s="289"/>
      <c r="AA120" s="33"/>
      <c r="AB120" s="33"/>
      <c r="AC120" s="33"/>
      <c r="AD120" s="33"/>
      <c r="AE120" s="33"/>
      <c r="AF120" s="33"/>
      <c r="AG120" s="31" t="s">
        <v>2673</v>
      </c>
      <c r="AH120" s="31" t="s">
        <v>49</v>
      </c>
      <c r="AI120" s="1"/>
    </row>
    <row r="121" spans="2:36">
      <c r="E121" s="33" t="s">
        <v>833</v>
      </c>
      <c r="F121" s="79">
        <v>44865</v>
      </c>
      <c r="G121" s="33">
        <v>270686</v>
      </c>
      <c r="H121" s="33" t="s">
        <v>2259</v>
      </c>
      <c r="I121" s="33" t="s">
        <v>2258</v>
      </c>
      <c r="J121" s="33" t="s">
        <v>394</v>
      </c>
      <c r="K121" s="289"/>
      <c r="L121" s="289"/>
      <c r="M121" s="289"/>
      <c r="N121" s="289"/>
      <c r="O121" s="289"/>
      <c r="P121" s="289"/>
      <c r="Q121" s="289"/>
      <c r="R121" s="289"/>
      <c r="S121" s="289"/>
      <c r="T121" s="289"/>
      <c r="U121" s="289"/>
      <c r="V121" s="289"/>
      <c r="W121" s="289"/>
      <c r="X121" s="289"/>
      <c r="Y121" s="289"/>
      <c r="Z121" s="289"/>
      <c r="AA121" s="33"/>
      <c r="AB121" s="33"/>
      <c r="AC121" s="33"/>
      <c r="AD121" s="33"/>
      <c r="AE121" s="33"/>
      <c r="AF121" s="33"/>
      <c r="AG121" s="33" t="s">
        <v>2672</v>
      </c>
      <c r="AH121" s="33" t="s">
        <v>50</v>
      </c>
      <c r="AI121" s="2">
        <v>44865</v>
      </c>
    </row>
    <row r="122" spans="2:36">
      <c r="E122" s="31" t="s">
        <v>833</v>
      </c>
      <c r="F122" s="75">
        <v>44865</v>
      </c>
      <c r="G122" s="31">
        <v>271173</v>
      </c>
      <c r="H122" s="31" t="s">
        <v>1064</v>
      </c>
      <c r="I122" s="31" t="s">
        <v>1704</v>
      </c>
      <c r="J122" s="33" t="s">
        <v>394</v>
      </c>
      <c r="K122" s="289"/>
      <c r="L122" s="289"/>
      <c r="M122" s="289"/>
      <c r="N122" s="289"/>
      <c r="O122" s="289"/>
      <c r="P122" s="289"/>
      <c r="Q122" s="289"/>
      <c r="R122" s="289"/>
      <c r="S122" s="289"/>
      <c r="T122" s="289"/>
      <c r="U122" s="289"/>
      <c r="V122" s="289"/>
      <c r="W122" s="289"/>
      <c r="X122" s="289"/>
      <c r="Y122" s="289"/>
      <c r="Z122" s="289"/>
      <c r="AA122" s="33"/>
      <c r="AB122" s="33"/>
      <c r="AC122" s="33"/>
      <c r="AD122" s="33"/>
      <c r="AE122" s="33"/>
      <c r="AF122" s="33"/>
      <c r="AG122" s="31" t="s">
        <v>2676</v>
      </c>
      <c r="AH122" s="31" t="s">
        <v>49</v>
      </c>
      <c r="AI122" s="1"/>
    </row>
    <row r="123" spans="2:36">
      <c r="E123" s="33" t="s">
        <v>833</v>
      </c>
      <c r="F123" s="79">
        <v>44865</v>
      </c>
      <c r="G123" s="33">
        <v>270539</v>
      </c>
      <c r="H123" s="33" t="s">
        <v>466</v>
      </c>
      <c r="I123" s="33" t="s">
        <v>1704</v>
      </c>
      <c r="J123" s="33" t="s">
        <v>394</v>
      </c>
      <c r="K123" s="289"/>
      <c r="L123" s="289"/>
      <c r="M123" s="289"/>
      <c r="N123" s="289"/>
      <c r="O123" s="289"/>
      <c r="P123" s="289"/>
      <c r="Q123" s="289"/>
      <c r="R123" s="289"/>
      <c r="S123" s="289"/>
      <c r="T123" s="289"/>
      <c r="U123" s="289"/>
      <c r="V123" s="289"/>
      <c r="W123" s="289"/>
      <c r="X123" s="289"/>
      <c r="Y123" s="289"/>
      <c r="Z123" s="289"/>
      <c r="AA123" s="288"/>
      <c r="AB123" s="288"/>
      <c r="AC123" s="288"/>
      <c r="AD123" s="288"/>
      <c r="AE123" s="33"/>
      <c r="AF123" s="33"/>
      <c r="AG123" s="33" t="s">
        <v>1410</v>
      </c>
      <c r="AH123" s="33" t="s">
        <v>49</v>
      </c>
      <c r="AI123" s="1"/>
      <c r="AJ123" t="s">
        <v>2742</v>
      </c>
    </row>
    <row r="124" spans="2:36">
      <c r="E124" s="31" t="s">
        <v>833</v>
      </c>
      <c r="F124" s="75">
        <v>44865</v>
      </c>
      <c r="G124" s="31">
        <v>271072</v>
      </c>
      <c r="H124" s="31" t="s">
        <v>192</v>
      </c>
      <c r="I124" s="31" t="s">
        <v>440</v>
      </c>
      <c r="J124" s="33" t="s">
        <v>394</v>
      </c>
      <c r="K124" s="289"/>
      <c r="L124" s="289"/>
      <c r="M124" s="289"/>
      <c r="N124" s="289"/>
      <c r="O124" s="289"/>
      <c r="P124" s="289"/>
      <c r="Q124" s="289"/>
      <c r="R124" s="289"/>
      <c r="S124" s="289"/>
      <c r="T124" s="289"/>
      <c r="U124" s="289"/>
      <c r="V124" s="289"/>
      <c r="W124" s="289"/>
      <c r="X124" s="289"/>
      <c r="Y124" s="289"/>
      <c r="Z124" s="289"/>
      <c r="AA124" s="288"/>
      <c r="AB124" s="288"/>
      <c r="AC124" s="288"/>
      <c r="AD124" s="288"/>
      <c r="AE124" s="31"/>
      <c r="AF124" s="31"/>
      <c r="AG124" s="31" t="s">
        <v>2674</v>
      </c>
      <c r="AH124" s="31" t="s">
        <v>49</v>
      </c>
      <c r="AI124" s="1"/>
    </row>
    <row r="125" spans="2:36">
      <c r="E125" s="31" t="s">
        <v>833</v>
      </c>
      <c r="F125" s="75">
        <v>44865</v>
      </c>
      <c r="G125" s="31">
        <v>271147</v>
      </c>
      <c r="H125" s="31" t="s">
        <v>2675</v>
      </c>
      <c r="I125" s="31" t="s">
        <v>440</v>
      </c>
      <c r="J125" s="33" t="s">
        <v>394</v>
      </c>
      <c r="K125" s="289"/>
      <c r="L125" s="289"/>
      <c r="M125" s="289"/>
      <c r="N125" s="289"/>
      <c r="O125" s="289"/>
      <c r="P125" s="289"/>
      <c r="Q125" s="289"/>
      <c r="R125" s="289"/>
      <c r="S125" s="289"/>
      <c r="T125" s="289"/>
      <c r="U125" s="289"/>
      <c r="V125" s="289"/>
      <c r="W125" s="289"/>
      <c r="X125" s="289"/>
      <c r="Y125" s="289"/>
      <c r="Z125" s="289"/>
      <c r="AA125" s="288"/>
      <c r="AB125" s="288"/>
      <c r="AC125" s="288"/>
      <c r="AD125" s="288"/>
      <c r="AE125" s="31"/>
      <c r="AF125" s="31"/>
      <c r="AG125" s="33" t="s">
        <v>394</v>
      </c>
      <c r="AH125" s="31" t="s">
        <v>49</v>
      </c>
      <c r="AI125" s="1"/>
    </row>
    <row r="126" spans="2:36">
      <c r="E126" s="86" t="s">
        <v>833</v>
      </c>
      <c r="F126" s="340">
        <v>44865</v>
      </c>
      <c r="G126" s="86">
        <v>270850</v>
      </c>
      <c r="H126" s="86" t="s">
        <v>1909</v>
      </c>
      <c r="I126" s="86" t="s">
        <v>440</v>
      </c>
      <c r="J126" s="86" t="s">
        <v>394</v>
      </c>
      <c r="K126" s="290"/>
      <c r="L126" s="290"/>
      <c r="M126" s="290"/>
      <c r="N126" s="290"/>
      <c r="O126" s="290"/>
      <c r="P126" s="290"/>
      <c r="Q126" s="290"/>
      <c r="R126" s="290"/>
      <c r="S126" s="290"/>
      <c r="T126" s="290"/>
      <c r="U126" s="290"/>
      <c r="V126" s="290"/>
      <c r="W126" s="290"/>
      <c r="X126" s="290"/>
      <c r="Y126" s="290"/>
      <c r="Z126" s="290"/>
      <c r="AA126" s="288"/>
      <c r="AB126" s="288"/>
      <c r="AC126" s="288"/>
      <c r="AD126" s="288"/>
      <c r="AE126" s="33"/>
      <c r="AF126" s="33"/>
      <c r="AG126" s="33" t="s">
        <v>2674</v>
      </c>
      <c r="AH126" s="31" t="s">
        <v>49</v>
      </c>
      <c r="AI126" s="1"/>
    </row>
    <row r="127" spans="2:36">
      <c r="E127" s="4"/>
      <c r="F127" s="4"/>
      <c r="AA127" s="1"/>
      <c r="AB127" s="1"/>
      <c r="AC127" s="1"/>
      <c r="AD127" s="1"/>
      <c r="AE127" s="1"/>
      <c r="AF127" s="1"/>
      <c r="AG127" s="1"/>
      <c r="AH127" s="1"/>
      <c r="AI127" s="1"/>
    </row>
    <row r="128" spans="2:36">
      <c r="E128" s="1"/>
      <c r="F128" s="1"/>
      <c r="G128" s="1"/>
      <c r="H128" s="1"/>
      <c r="I128" s="1"/>
      <c r="J128" s="1"/>
      <c r="AA128" s="1"/>
      <c r="AB128" s="1"/>
      <c r="AC128" s="1"/>
      <c r="AD128" s="1"/>
      <c r="AE128" s="1"/>
      <c r="AF128" s="1"/>
      <c r="AG128" s="1"/>
      <c r="AH128" s="1"/>
      <c r="AI128" s="1"/>
    </row>
    <row r="129" spans="5:35">
      <c r="E129" s="1"/>
      <c r="F129" s="1"/>
      <c r="G129" s="1"/>
      <c r="H129" s="1"/>
      <c r="I129" s="1"/>
      <c r="J129" s="1"/>
      <c r="AA129" s="1"/>
      <c r="AB129" s="1"/>
      <c r="AC129" s="1"/>
      <c r="AD129" s="1"/>
      <c r="AE129" s="1"/>
      <c r="AF129" s="1"/>
      <c r="AG129" s="1"/>
      <c r="AH129" s="1"/>
      <c r="AI129" s="1"/>
    </row>
    <row r="130" spans="5:35">
      <c r="E130" s="1"/>
      <c r="F130" s="1"/>
      <c r="G130" s="1"/>
      <c r="H130" s="1"/>
      <c r="I130" s="1"/>
      <c r="J130" s="1"/>
      <c r="AA130" s="1"/>
      <c r="AB130" s="1"/>
      <c r="AC130" s="1"/>
      <c r="AD130" s="1"/>
      <c r="AE130" s="1"/>
      <c r="AF130" s="1"/>
      <c r="AG130" s="1"/>
      <c r="AH130" s="1"/>
      <c r="AI130" s="1"/>
    </row>
    <row r="131" spans="5:35">
      <c r="E131" s="1"/>
      <c r="F131" s="1"/>
      <c r="G131" s="1"/>
      <c r="H131" s="1"/>
      <c r="I131" s="1"/>
      <c r="J131" s="1"/>
      <c r="AA131" s="1"/>
      <c r="AB131" s="1"/>
      <c r="AC131" s="1"/>
      <c r="AD131" s="1"/>
      <c r="AE131" s="1"/>
      <c r="AF131" s="1"/>
      <c r="AG131" s="1"/>
      <c r="AH131" s="1"/>
      <c r="AI131" s="1"/>
    </row>
    <row r="132" spans="5:35">
      <c r="E132" s="1"/>
      <c r="F132" s="1"/>
      <c r="G132" s="1"/>
      <c r="H132" s="1"/>
      <c r="I132" s="1"/>
      <c r="J132" s="1"/>
    </row>
    <row r="133" spans="5:35">
      <c r="E133" s="1"/>
      <c r="F133" s="1"/>
      <c r="G133" s="1"/>
      <c r="H133" s="1"/>
      <c r="I133" s="1"/>
      <c r="J133" s="1"/>
    </row>
    <row r="134" spans="5:35">
      <c r="E134" s="1"/>
      <c r="F134" s="1"/>
      <c r="G134" s="1"/>
      <c r="H134" s="1"/>
      <c r="I134" s="1"/>
      <c r="J134" s="1"/>
    </row>
    <row r="135" spans="5:35">
      <c r="E135" s="1"/>
      <c r="F135" s="1"/>
      <c r="G135" s="1"/>
      <c r="H135" s="1"/>
      <c r="I135" s="1"/>
      <c r="J135" s="1"/>
    </row>
    <row r="136" spans="5:35">
      <c r="E136" s="1"/>
      <c r="F136" s="1"/>
      <c r="G136" s="1"/>
      <c r="H136" s="1"/>
      <c r="I136" s="1"/>
      <c r="J136" s="1"/>
    </row>
    <row r="137" spans="5:35">
      <c r="E137" s="1"/>
      <c r="F137" s="1"/>
      <c r="G137" s="1"/>
      <c r="H137" s="1"/>
      <c r="I137" s="1"/>
      <c r="J137" s="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DayWiseTaskCompletion22Apr2022O</vt:lpstr>
      <vt:lpstr>AdHocEvaluation</vt:lpstr>
      <vt:lpstr>Q&amp;A</vt:lpstr>
      <vt:lpstr>SR-May-2022</vt:lpstr>
      <vt:lpstr>SR-June-2022</vt:lpstr>
      <vt:lpstr>SR-July-2022</vt:lpstr>
      <vt:lpstr>SR-Aug-2022</vt:lpstr>
      <vt:lpstr>SR-Sep-2022</vt:lpstr>
      <vt:lpstr>SR-Oct-2022</vt:lpstr>
      <vt:lpstr>DeakinsUnvsty</vt:lpstr>
      <vt:lpstr>SR-Nov-2022</vt:lpstr>
      <vt:lpstr>SR-Dec-2022</vt:lpstr>
      <vt:lpstr>SR-Jan-2023</vt:lpstr>
      <vt:lpstr>SR-Feb-2023</vt:lpstr>
      <vt:lpstr>SR-Apr-2023</vt:lpstr>
      <vt:lpstr>QC</vt:lpstr>
      <vt:lpstr>SR-May-Jun-Jul&gt;=Aug-2023</vt:lpstr>
      <vt:lpstr>CommunityPage</vt:lpstr>
      <vt:lpstr>Shheeet</vt:lpstr>
      <vt:lpstr>GLCAEvaluation4Dec2023</vt:lpstr>
      <vt:lpstr>GLCAInterviewPrepCont</vt:lpstr>
      <vt:lpstr>Weekwise</vt:lpstr>
      <vt:lpstr>GLCA</vt:lpstr>
      <vt:lpstr>GLCAReviews</vt:lpstr>
      <vt:lpstr>TempToDoList</vt:lpstr>
      <vt:lpstr>RevisionSession</vt:lpstr>
      <vt:lpstr>StudentMeet-Calls</vt:lpstr>
      <vt:lpstr>QuizReview</vt:lpstr>
      <vt:lpstr>ContentReview</vt:lpstr>
      <vt:lpstr>ContentCreation</vt:lpstr>
      <vt:lpstr>Learning</vt:lpstr>
      <vt:lpstr>ContentTuning</vt:lpstr>
      <vt:lpstr>Rubrics-General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ChandraShekar ..</dc:creator>
  <cp:lastModifiedBy>R Chandra Shekar</cp:lastModifiedBy>
  <dcterms:created xsi:type="dcterms:W3CDTF">2022-04-22T04:54:50Z</dcterms:created>
  <dcterms:modified xsi:type="dcterms:W3CDTF">2024-08-27T05:39:46Z</dcterms:modified>
</cp:coreProperties>
</file>