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0678CE01-131D-4158-AD7D-1AEE732947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2" r:id="rId2"/>
    <sheet name="X" sheetId="3" state="hidden" r:id="rId3"/>
    <sheet name="Y" sheetId="4" state="hidden" r:id="rId4"/>
    <sheet name="Z" sheetId="5" state="hidden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0" l="1"/>
  <c r="D32" i="10"/>
  <c r="H31" i="10"/>
  <c r="H30" i="10"/>
  <c r="A27" i="10"/>
  <c r="I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H35" i="9"/>
  <c r="D32" i="9"/>
  <c r="H31" i="9"/>
  <c r="H30" i="9"/>
  <c r="G29" i="9"/>
  <c r="A27" i="9"/>
  <c r="I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H35" i="8"/>
  <c r="D32" i="8"/>
  <c r="H31" i="8"/>
  <c r="H30" i="8"/>
  <c r="A27" i="8"/>
  <c r="I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5" i="7"/>
  <c r="H35" i="7"/>
  <c r="Z34" i="7"/>
  <c r="D32" i="7"/>
  <c r="H31" i="7"/>
  <c r="H30" i="7"/>
  <c r="A27" i="7"/>
  <c r="I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O64" i="5"/>
  <c r="AN64" i="5"/>
  <c r="AM64" i="5"/>
  <c r="AL64" i="5"/>
  <c r="AK64" i="5"/>
  <c r="AJ64" i="5"/>
  <c r="AI64" i="5"/>
  <c r="AO63" i="5"/>
  <c r="AN63" i="5"/>
  <c r="AM63" i="5"/>
  <c r="AL63" i="5"/>
  <c r="AK63" i="5"/>
  <c r="AJ63" i="5"/>
  <c r="AI63" i="5"/>
  <c r="AO62" i="5"/>
  <c r="AN62" i="5"/>
  <c r="AM62" i="5"/>
  <c r="AL62" i="5"/>
  <c r="AK62" i="5"/>
  <c r="AJ62" i="5"/>
  <c r="AI62" i="5"/>
  <c r="AO61" i="5"/>
  <c r="AN61" i="5"/>
  <c r="AM61" i="5"/>
  <c r="AL61" i="5"/>
  <c r="AK61" i="5"/>
  <c r="AJ61" i="5"/>
  <c r="AI61" i="5"/>
  <c r="AO60" i="5"/>
  <c r="AN60" i="5"/>
  <c r="AM60" i="5"/>
  <c r="AL60" i="5"/>
  <c r="AK60" i="5"/>
  <c r="AJ60" i="5"/>
  <c r="AI60" i="5"/>
  <c r="AO59" i="5"/>
  <c r="AN59" i="5"/>
  <c r="AM59" i="5"/>
  <c r="AL59" i="5"/>
  <c r="AK59" i="5"/>
  <c r="AJ59" i="5"/>
  <c r="AI59" i="5"/>
  <c r="AO58" i="5"/>
  <c r="AN58" i="5"/>
  <c r="AM58" i="5"/>
  <c r="AL58" i="5"/>
  <c r="AK58" i="5"/>
  <c r="AJ58" i="5"/>
  <c r="AI58" i="5"/>
  <c r="AO57" i="5"/>
  <c r="AN57" i="5"/>
  <c r="AM57" i="5"/>
  <c r="AL57" i="5"/>
  <c r="AK57" i="5"/>
  <c r="AJ57" i="5"/>
  <c r="AI57" i="5"/>
  <c r="AO56" i="5"/>
  <c r="AN56" i="5"/>
  <c r="AM56" i="5"/>
  <c r="AL56" i="5"/>
  <c r="AK56" i="5"/>
  <c r="AJ56" i="5"/>
  <c r="AI56" i="5"/>
  <c r="AO55" i="5"/>
  <c r="AN55" i="5"/>
  <c r="AM55" i="5"/>
  <c r="AL55" i="5"/>
  <c r="AK55" i="5"/>
  <c r="AJ55" i="5"/>
  <c r="AI55" i="5"/>
  <c r="AO54" i="5"/>
  <c r="AN54" i="5"/>
  <c r="AM54" i="5"/>
  <c r="AL54" i="5"/>
  <c r="AK54" i="5"/>
  <c r="AJ54" i="5"/>
  <c r="AI54" i="5"/>
  <c r="AO53" i="5"/>
  <c r="AN53" i="5"/>
  <c r="AM53" i="5"/>
  <c r="AL53" i="5"/>
  <c r="AK53" i="5"/>
  <c r="AJ53" i="5"/>
  <c r="AI53" i="5"/>
  <c r="AO52" i="5"/>
  <c r="AN52" i="5"/>
  <c r="AM52" i="5"/>
  <c r="AL52" i="5"/>
  <c r="AK52" i="5"/>
  <c r="AJ52" i="5"/>
  <c r="AI52" i="5"/>
  <c r="AO51" i="5"/>
  <c r="AN51" i="5"/>
  <c r="AM51" i="5"/>
  <c r="AL51" i="5"/>
  <c r="AK51" i="5"/>
  <c r="AJ51" i="5"/>
  <c r="AI51" i="5"/>
  <c r="AO50" i="5"/>
  <c r="AN50" i="5"/>
  <c r="AM50" i="5"/>
  <c r="AL50" i="5"/>
  <c r="AK50" i="5"/>
  <c r="AJ50" i="5"/>
  <c r="AI50" i="5"/>
  <c r="AO49" i="5"/>
  <c r="AN49" i="5"/>
  <c r="AM49" i="5"/>
  <c r="AL49" i="5"/>
  <c r="AK49" i="5"/>
  <c r="AJ49" i="5"/>
  <c r="AI49" i="5"/>
  <c r="AO48" i="5"/>
  <c r="AN48" i="5"/>
  <c r="AM48" i="5"/>
  <c r="AL48" i="5"/>
  <c r="AK48" i="5"/>
  <c r="AJ48" i="5"/>
  <c r="AI48" i="5"/>
  <c r="AO47" i="5"/>
  <c r="AN47" i="5"/>
  <c r="AM47" i="5"/>
  <c r="AL47" i="5"/>
  <c r="AK47" i="5"/>
  <c r="AJ47" i="5"/>
  <c r="AI47" i="5"/>
  <c r="AO46" i="5"/>
  <c r="AN46" i="5"/>
  <c r="AM46" i="5"/>
  <c r="AL46" i="5"/>
  <c r="AK46" i="5"/>
  <c r="AJ46" i="5"/>
  <c r="AI46" i="5"/>
  <c r="AO45" i="5"/>
  <c r="AN45" i="5"/>
  <c r="AM45" i="5"/>
  <c r="AL45" i="5"/>
  <c r="AK45" i="5"/>
  <c r="AJ45" i="5"/>
  <c r="AI45" i="5"/>
  <c r="AO44" i="5"/>
  <c r="AN44" i="5"/>
  <c r="AM44" i="5"/>
  <c r="AL44" i="5"/>
  <c r="AK44" i="5"/>
  <c r="AJ44" i="5"/>
  <c r="AI44" i="5"/>
  <c r="AO43" i="5"/>
  <c r="AN43" i="5"/>
  <c r="AM43" i="5"/>
  <c r="AL43" i="5"/>
  <c r="AK43" i="5"/>
  <c r="AJ43" i="5"/>
  <c r="AI43" i="5"/>
  <c r="AO42" i="5"/>
  <c r="AN42" i="5"/>
  <c r="AM42" i="5"/>
  <c r="AL42" i="5"/>
  <c r="AK42" i="5"/>
  <c r="AJ42" i="5"/>
  <c r="AI42" i="5"/>
  <c r="AO41" i="5"/>
  <c r="AN41" i="5"/>
  <c r="AM41" i="5"/>
  <c r="AL41" i="5"/>
  <c r="AK41" i="5"/>
  <c r="AJ41" i="5"/>
  <c r="AI41" i="5"/>
  <c r="AO40" i="5"/>
  <c r="AN40" i="5"/>
  <c r="AM40" i="5"/>
  <c r="AL40" i="5"/>
  <c r="AK40" i="5"/>
  <c r="AJ40" i="5"/>
  <c r="AI40" i="5"/>
  <c r="AO39" i="5"/>
  <c r="AN39" i="5"/>
  <c r="AM39" i="5"/>
  <c r="AL39" i="5"/>
  <c r="AK39" i="5"/>
  <c r="AJ39" i="5"/>
  <c r="AI39" i="5"/>
  <c r="AO38" i="5"/>
  <c r="AN38" i="5"/>
  <c r="AM38" i="5"/>
  <c r="AL38" i="5"/>
  <c r="AK38" i="5"/>
  <c r="AJ38" i="5"/>
  <c r="AI38" i="5"/>
  <c r="AO37" i="5"/>
  <c r="AN37" i="5"/>
  <c r="AM37" i="5"/>
  <c r="AL37" i="5"/>
  <c r="AK37" i="5"/>
  <c r="AJ37" i="5"/>
  <c r="AI37" i="5"/>
  <c r="AO36" i="5"/>
  <c r="AN36" i="5"/>
  <c r="AM36" i="5"/>
  <c r="AL36" i="5"/>
  <c r="AK36" i="5"/>
  <c r="AJ36" i="5"/>
  <c r="AI36" i="5"/>
  <c r="AO35" i="5"/>
  <c r="AN35" i="5"/>
  <c r="AM35" i="5"/>
  <c r="AL35" i="5"/>
  <c r="AK35" i="5"/>
  <c r="AJ35" i="5"/>
  <c r="AI35" i="5"/>
  <c r="AO34" i="5"/>
  <c r="AN34" i="5"/>
  <c r="AM34" i="5"/>
  <c r="AL34" i="5"/>
  <c r="AK34" i="5"/>
  <c r="AJ34" i="5"/>
  <c r="AI34" i="5"/>
  <c r="AO33" i="5"/>
  <c r="AN33" i="5"/>
  <c r="AM33" i="5"/>
  <c r="AL33" i="5"/>
  <c r="AK33" i="5"/>
  <c r="AJ33" i="5"/>
  <c r="AI33" i="5"/>
  <c r="AO32" i="5"/>
  <c r="AN32" i="5"/>
  <c r="AM32" i="5"/>
  <c r="AL32" i="5"/>
  <c r="AK32" i="5"/>
  <c r="AJ32" i="5"/>
  <c r="AI32" i="5"/>
  <c r="AO31" i="5"/>
  <c r="AN31" i="5"/>
  <c r="AM31" i="5"/>
  <c r="AL31" i="5"/>
  <c r="AK31" i="5"/>
  <c r="AJ31" i="5"/>
  <c r="AI31" i="5"/>
  <c r="AO30" i="5"/>
  <c r="AN30" i="5"/>
  <c r="AM30" i="5"/>
  <c r="AL30" i="5"/>
  <c r="AK30" i="5"/>
  <c r="AJ30" i="5"/>
  <c r="AI30" i="5"/>
  <c r="AO29" i="5"/>
  <c r="AN29" i="5"/>
  <c r="AM29" i="5"/>
  <c r="AL29" i="5"/>
  <c r="AK29" i="5"/>
  <c r="AJ29" i="5"/>
  <c r="AI29" i="5"/>
  <c r="AO28" i="5"/>
  <c r="AN28" i="5"/>
  <c r="AM28" i="5"/>
  <c r="AL28" i="5"/>
  <c r="AK28" i="5"/>
  <c r="AJ28" i="5"/>
  <c r="AI28" i="5"/>
  <c r="AO27" i="5"/>
  <c r="AN27" i="5"/>
  <c r="AM27" i="5"/>
  <c r="AL27" i="5"/>
  <c r="AK27" i="5"/>
  <c r="AJ27" i="5"/>
  <c r="AI27" i="5"/>
  <c r="AO26" i="5"/>
  <c r="AN26" i="5"/>
  <c r="AM26" i="5"/>
  <c r="AL26" i="5"/>
  <c r="AK26" i="5"/>
  <c r="AJ26" i="5"/>
  <c r="AI26" i="5"/>
  <c r="AO25" i="5"/>
  <c r="AN25" i="5"/>
  <c r="AM25" i="5"/>
  <c r="AL25" i="5"/>
  <c r="AK25" i="5"/>
  <c r="AJ25" i="5"/>
  <c r="AI25" i="5"/>
  <c r="AO24" i="5"/>
  <c r="AN24" i="5"/>
  <c r="AM24" i="5"/>
  <c r="AL24" i="5"/>
  <c r="AK24" i="5"/>
  <c r="AJ24" i="5"/>
  <c r="AI24" i="5"/>
  <c r="AO23" i="5"/>
  <c r="AN23" i="5"/>
  <c r="AM23" i="5"/>
  <c r="AL23" i="5"/>
  <c r="AK23" i="5"/>
  <c r="AJ23" i="5"/>
  <c r="AI23" i="5"/>
  <c r="AO22" i="5"/>
  <c r="AN22" i="5"/>
  <c r="AM22" i="5"/>
  <c r="AL22" i="5"/>
  <c r="AK22" i="5"/>
  <c r="AJ22" i="5"/>
  <c r="AI22" i="5"/>
  <c r="AO21" i="5"/>
  <c r="AN21" i="5"/>
  <c r="AM21" i="5"/>
  <c r="AL21" i="5"/>
  <c r="AK21" i="5"/>
  <c r="AJ21" i="5"/>
  <c r="AI21" i="5"/>
  <c r="AO20" i="5"/>
  <c r="AN20" i="5"/>
  <c r="AM20" i="5"/>
  <c r="AL20" i="5"/>
  <c r="AK20" i="5"/>
  <c r="AJ20" i="5"/>
  <c r="AI20" i="5"/>
  <c r="AO19" i="5"/>
  <c r="AN19" i="5"/>
  <c r="AM19" i="5"/>
  <c r="AL19" i="5"/>
  <c r="AK19" i="5"/>
  <c r="AJ19" i="5"/>
  <c r="AI19" i="5"/>
  <c r="AO18" i="5"/>
  <c r="AN18" i="5"/>
  <c r="AM18" i="5"/>
  <c r="AL18" i="5"/>
  <c r="AK18" i="5"/>
  <c r="AJ18" i="5"/>
  <c r="AI18" i="5"/>
  <c r="AO17" i="5"/>
  <c r="AN17" i="5"/>
  <c r="AM17" i="5"/>
  <c r="AL17" i="5"/>
  <c r="AK17" i="5"/>
  <c r="AJ17" i="5"/>
  <c r="AI17" i="5"/>
  <c r="AO16" i="5"/>
  <c r="AN16" i="5"/>
  <c r="AM16" i="5"/>
  <c r="AL16" i="5"/>
  <c r="AK16" i="5"/>
  <c r="AJ16" i="5"/>
  <c r="AI16" i="5"/>
  <c r="AO15" i="5"/>
  <c r="AN15" i="5"/>
  <c r="AM15" i="5"/>
  <c r="AL15" i="5"/>
  <c r="AK15" i="5"/>
  <c r="AJ15" i="5"/>
  <c r="AI15" i="5"/>
  <c r="AO14" i="5"/>
  <c r="AN14" i="5"/>
  <c r="AM14" i="5"/>
  <c r="AL14" i="5"/>
  <c r="AK14" i="5"/>
  <c r="AJ14" i="5"/>
  <c r="AI14" i="5"/>
  <c r="AO13" i="5"/>
  <c r="AN13" i="5"/>
  <c r="AM13" i="5"/>
  <c r="AL13" i="5"/>
  <c r="AK13" i="5"/>
  <c r="AJ13" i="5"/>
  <c r="A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N9" i="5"/>
  <c r="AL9" i="5"/>
  <c r="C9" i="5"/>
  <c r="AN8" i="5"/>
  <c r="AL8" i="5"/>
  <c r="C8" i="5"/>
  <c r="AN7" i="5"/>
  <c r="AL7" i="5"/>
  <c r="C7" i="5"/>
  <c r="AN6" i="5"/>
  <c r="AL6" i="5"/>
  <c r="C6" i="5"/>
  <c r="AN5" i="5"/>
  <c r="AL5" i="5"/>
  <c r="C5" i="5"/>
  <c r="AN4" i="5"/>
  <c r="AL4" i="5"/>
  <c r="C4" i="5"/>
  <c r="AH3" i="5"/>
  <c r="S3" i="5"/>
  <c r="K2" i="5"/>
  <c r="G2" i="5"/>
  <c r="C2" i="5"/>
  <c r="AO70" i="4"/>
  <c r="AN70" i="4"/>
  <c r="AM70" i="4"/>
  <c r="AL70" i="4"/>
  <c r="AK70" i="4"/>
  <c r="AJ70" i="4"/>
  <c r="AI70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O67" i="4"/>
  <c r="AN67" i="4"/>
  <c r="AM67" i="4"/>
  <c r="AL67" i="4"/>
  <c r="AK67" i="4"/>
  <c r="AJ67" i="4"/>
  <c r="AI67" i="4"/>
  <c r="AO66" i="4"/>
  <c r="AN66" i="4"/>
  <c r="AM66" i="4"/>
  <c r="AL66" i="4"/>
  <c r="AK66" i="4"/>
  <c r="AJ66" i="4"/>
  <c r="AI66" i="4"/>
  <c r="AO65" i="4"/>
  <c r="AN65" i="4"/>
  <c r="AM65" i="4"/>
  <c r="AL65" i="4"/>
  <c r="AK65" i="4"/>
  <c r="AJ65" i="4"/>
  <c r="AI65" i="4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1" i="3"/>
  <c r="AN71" i="3"/>
  <c r="AM71" i="3"/>
  <c r="AL71" i="3"/>
  <c r="AK71" i="3"/>
  <c r="AJ71" i="3"/>
  <c r="AI71" i="3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J188" i="2"/>
  <c r="AI188" i="2"/>
  <c r="AH188" i="2"/>
  <c r="AG188" i="2"/>
  <c r="AF188" i="2"/>
  <c r="AE188" i="2"/>
  <c r="AI192" i="2" s="1"/>
  <c r="AJ187" i="2"/>
  <c r="AI187" i="2"/>
  <c r="AH187" i="2"/>
  <c r="AG187" i="2"/>
  <c r="AF187" i="2"/>
  <c r="AE187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H142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82" i="2" s="1"/>
  <c r="AE186" i="2" s="1"/>
  <c r="AE116" i="2"/>
  <c r="AE181" i="2" s="1"/>
  <c r="AE185" i="2" s="1"/>
  <c r="AE115" i="2"/>
  <c r="AE114" i="2"/>
  <c r="AE113" i="2"/>
  <c r="F29" i="9" s="1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C12" i="2"/>
  <c r="AB12" i="2"/>
  <c r="AA12" i="2"/>
  <c r="Z12" i="2"/>
  <c r="Y12" i="2"/>
  <c r="W12" i="2"/>
  <c r="V12" i="2"/>
  <c r="U12" i="2"/>
  <c r="T12" i="2"/>
  <c r="Q12" i="2"/>
  <c r="P12" i="2"/>
  <c r="O12" i="2"/>
  <c r="N12" i="2"/>
  <c r="K12" i="2"/>
  <c r="J12" i="2"/>
  <c r="I12" i="2"/>
  <c r="H12" i="2"/>
  <c r="G12" i="2"/>
  <c r="Y10" i="2"/>
  <c r="T10" i="2"/>
  <c r="O10" i="2"/>
  <c r="J10" i="2"/>
  <c r="E10" i="2"/>
  <c r="C9" i="2"/>
  <c r="C8" i="2"/>
  <c r="C7" i="2"/>
  <c r="C6" i="2"/>
  <c r="C5" i="2"/>
  <c r="C4" i="2"/>
  <c r="P2" i="2"/>
  <c r="D2" i="2"/>
  <c r="E29" i="1"/>
  <c r="H20" i="1"/>
  <c r="F21" i="7" s="1"/>
  <c r="G20" i="1"/>
  <c r="E21" i="6" s="1"/>
  <c r="F20" i="1"/>
  <c r="E20" i="1"/>
  <c r="D20" i="1"/>
  <c r="I18" i="1"/>
  <c r="AJ169" i="2" s="1"/>
  <c r="I17" i="1"/>
  <c r="AI169" i="2" s="1"/>
  <c r="I16" i="1"/>
  <c r="AH161" i="2" s="1"/>
  <c r="I15" i="1"/>
  <c r="AG50" i="2" s="1"/>
  <c r="I14" i="1"/>
  <c r="AF169" i="2" s="1"/>
  <c r="E11" i="1"/>
  <c r="G7" i="1"/>
  <c r="G8" i="1" s="1"/>
  <c r="AK75" i="5"/>
  <c r="AK75" i="4"/>
  <c r="AJ76" i="3"/>
  <c r="AO76" i="5"/>
  <c r="AJ75" i="5"/>
  <c r="AO76" i="4"/>
  <c r="AJ75" i="4"/>
  <c r="AN76" i="5"/>
  <c r="AI75" i="5"/>
  <c r="AN76" i="4"/>
  <c r="AI75" i="4"/>
  <c r="AM76" i="5"/>
  <c r="AM76" i="4"/>
  <c r="AN75" i="3"/>
  <c r="AL76" i="5"/>
  <c r="AL76" i="4"/>
  <c r="AM75" i="3"/>
  <c r="AK76" i="5"/>
  <c r="AK76" i="4"/>
  <c r="AL75" i="3"/>
  <c r="AJ76" i="5"/>
  <c r="AJ76" i="4"/>
  <c r="AI76" i="5"/>
  <c r="AI76" i="4"/>
  <c r="AO75" i="5"/>
  <c r="AO75" i="4"/>
  <c r="AN76" i="3"/>
  <c r="AI75" i="3"/>
  <c r="AN75" i="5"/>
  <c r="AN75" i="4"/>
  <c r="AM76" i="3"/>
  <c r="AM75" i="5"/>
  <c r="AM75" i="4"/>
  <c r="AL76" i="3"/>
  <c r="AK75" i="3"/>
  <c r="AJ75" i="3"/>
  <c r="AL75" i="4"/>
  <c r="AL75" i="5"/>
  <c r="AE172" i="2"/>
  <c r="AO76" i="3"/>
  <c r="AK76" i="3"/>
  <c r="AI76" i="3"/>
  <c r="AO75" i="3"/>
  <c r="AH110" i="2" l="1"/>
  <c r="AH166" i="2"/>
  <c r="AI23" i="2"/>
  <c r="AH134" i="2"/>
  <c r="AI37" i="2"/>
  <c r="AH70" i="2"/>
  <c r="AJ191" i="2"/>
  <c r="AH94" i="2"/>
  <c r="AH51" i="2"/>
  <c r="AH62" i="2"/>
  <c r="AH118" i="2"/>
  <c r="AH86" i="2"/>
  <c r="F8" i="1"/>
  <c r="AJ23" i="2"/>
  <c r="AJ37" i="2"/>
  <c r="AJ42" i="2"/>
  <c r="AH53" i="2"/>
  <c r="AI59" i="2"/>
  <c r="AH65" i="2"/>
  <c r="AH77" i="2"/>
  <c r="AI83" i="2"/>
  <c r="AH89" i="2"/>
  <c r="AH101" i="2"/>
  <c r="AI107" i="2"/>
  <c r="AH113" i="2"/>
  <c r="AH125" i="2"/>
  <c r="AI131" i="2"/>
  <c r="AH137" i="2"/>
  <c r="AH149" i="2"/>
  <c r="AJ155" i="2"/>
  <c r="AH162" i="2"/>
  <c r="AH169" i="2"/>
  <c r="AF192" i="2"/>
  <c r="AJ32" i="2"/>
  <c r="AJ14" i="2"/>
  <c r="AI19" i="2"/>
  <c r="AJ28" i="2"/>
  <c r="AI33" i="2"/>
  <c r="AF48" i="2"/>
  <c r="AI53" i="2"/>
  <c r="AJ59" i="2"/>
  <c r="AJ71" i="2"/>
  <c r="AI77" i="2"/>
  <c r="AJ83" i="2"/>
  <c r="AJ95" i="2"/>
  <c r="AI101" i="2"/>
  <c r="AJ107" i="2"/>
  <c r="AJ119" i="2"/>
  <c r="AI125" i="2"/>
  <c r="AJ131" i="2"/>
  <c r="AJ143" i="2"/>
  <c r="AI149" i="2"/>
  <c r="AG192" i="2"/>
  <c r="AJ13" i="2"/>
  <c r="AJ47" i="2"/>
  <c r="AJ19" i="2"/>
  <c r="AJ24" i="2"/>
  <c r="AJ33" i="2"/>
  <c r="AJ38" i="2"/>
  <c r="AI43" i="2"/>
  <c r="AH66" i="2"/>
  <c r="AH90" i="2"/>
  <c r="AH114" i="2"/>
  <c r="AH138" i="2"/>
  <c r="AJ163" i="2"/>
  <c r="AH170" i="2"/>
  <c r="AH192" i="2"/>
  <c r="AI15" i="2"/>
  <c r="AI29" i="2"/>
  <c r="AJ43" i="2"/>
  <c r="AJ49" i="2"/>
  <c r="AH54" i="2"/>
  <c r="AH78" i="2"/>
  <c r="AH102" i="2"/>
  <c r="AH126" i="2"/>
  <c r="AH150" i="2"/>
  <c r="AI157" i="2"/>
  <c r="AJ15" i="2"/>
  <c r="AJ20" i="2"/>
  <c r="AF25" i="2"/>
  <c r="AJ29" i="2"/>
  <c r="AJ34" i="2"/>
  <c r="AI39" i="2"/>
  <c r="AH61" i="2"/>
  <c r="AI67" i="2"/>
  <c r="AH73" i="2"/>
  <c r="AH85" i="2"/>
  <c r="AI91" i="2"/>
  <c r="AH97" i="2"/>
  <c r="AH109" i="2"/>
  <c r="AI115" i="2"/>
  <c r="AH121" i="2"/>
  <c r="AH133" i="2"/>
  <c r="AI139" i="2"/>
  <c r="AH145" i="2"/>
  <c r="AJ171" i="2"/>
  <c r="AJ192" i="2"/>
  <c r="AJ18" i="2"/>
  <c r="AI25" i="2"/>
  <c r="AJ39" i="2"/>
  <c r="AJ44" i="2"/>
  <c r="AF50" i="2"/>
  <c r="AJ55" i="2"/>
  <c r="AI61" i="2"/>
  <c r="AJ67" i="2"/>
  <c r="AJ79" i="2"/>
  <c r="AI85" i="2"/>
  <c r="AJ91" i="2"/>
  <c r="AJ103" i="2"/>
  <c r="AI109" i="2"/>
  <c r="AJ115" i="2"/>
  <c r="AJ127" i="2"/>
  <c r="AI133" i="2"/>
  <c r="AJ139" i="2"/>
  <c r="AJ151" i="2"/>
  <c r="AH158" i="2"/>
  <c r="AI165" i="2"/>
  <c r="AH191" i="2"/>
  <c r="AJ27" i="2"/>
  <c r="AJ16" i="2"/>
  <c r="AI21" i="2"/>
  <c r="AJ25" i="2"/>
  <c r="AJ30" i="2"/>
  <c r="AI35" i="2"/>
  <c r="AH74" i="2"/>
  <c r="AH98" i="2"/>
  <c r="AH122" i="2"/>
  <c r="AH146" i="2"/>
  <c r="AF191" i="2"/>
  <c r="AJ45" i="2"/>
  <c r="AI17" i="2"/>
  <c r="AJ26" i="2"/>
  <c r="AI31" i="2"/>
  <c r="AI51" i="2"/>
  <c r="AH57" i="2"/>
  <c r="AH69" i="2"/>
  <c r="AI75" i="2"/>
  <c r="AH81" i="2"/>
  <c r="AH93" i="2"/>
  <c r="AI99" i="2"/>
  <c r="AH105" i="2"/>
  <c r="AH117" i="2"/>
  <c r="AI123" i="2"/>
  <c r="AH129" i="2"/>
  <c r="AH141" i="2"/>
  <c r="AI147" i="2"/>
  <c r="AH153" i="2"/>
  <c r="AJ21" i="2"/>
  <c r="AJ40" i="2"/>
  <c r="AJ17" i="2"/>
  <c r="AJ22" i="2"/>
  <c r="AJ31" i="2"/>
  <c r="AJ36" i="2"/>
  <c r="AI41" i="2"/>
  <c r="AF46" i="2"/>
  <c r="AJ63" i="2"/>
  <c r="AI69" i="2"/>
  <c r="AJ75" i="2"/>
  <c r="AJ87" i="2"/>
  <c r="AI93" i="2"/>
  <c r="AJ99" i="2"/>
  <c r="AJ111" i="2"/>
  <c r="AI117" i="2"/>
  <c r="AJ123" i="2"/>
  <c r="AJ135" i="2"/>
  <c r="AI141" i="2"/>
  <c r="AJ147" i="2"/>
  <c r="AJ167" i="2"/>
  <c r="AJ35" i="2"/>
  <c r="AJ159" i="2"/>
  <c r="AI13" i="2"/>
  <c r="AI27" i="2"/>
  <c r="AJ41" i="2"/>
  <c r="AH52" i="2"/>
  <c r="AH58" i="2"/>
  <c r="AH82" i="2"/>
  <c r="AH106" i="2"/>
  <c r="AH130" i="2"/>
  <c r="AH154" i="2"/>
  <c r="AE173" i="2"/>
  <c r="AE174" i="2" s="1"/>
  <c r="G33" i="7"/>
  <c r="F33" i="7"/>
  <c r="E33" i="7"/>
  <c r="D33" i="7"/>
  <c r="C33" i="7"/>
  <c r="G17" i="6"/>
  <c r="G17" i="7"/>
  <c r="G17" i="10"/>
  <c r="G17" i="8"/>
  <c r="AF14" i="2"/>
  <c r="AF16" i="2"/>
  <c r="AF18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G46" i="2"/>
  <c r="AG48" i="2"/>
  <c r="AI52" i="2"/>
  <c r="AF55" i="2"/>
  <c r="AI57" i="2"/>
  <c r="AF60" i="2"/>
  <c r="AF63" i="2"/>
  <c r="AI65" i="2"/>
  <c r="AF68" i="2"/>
  <c r="AF71" i="2"/>
  <c r="AI73" i="2"/>
  <c r="AF76" i="2"/>
  <c r="AF79" i="2"/>
  <c r="AI81" i="2"/>
  <c r="AF84" i="2"/>
  <c r="AF87" i="2"/>
  <c r="AI89" i="2"/>
  <c r="AF92" i="2"/>
  <c r="AF95" i="2"/>
  <c r="AI97" i="2"/>
  <c r="AF100" i="2"/>
  <c r="AF103" i="2"/>
  <c r="AI105" i="2"/>
  <c r="AF108" i="2"/>
  <c r="AF111" i="2"/>
  <c r="AI113" i="2"/>
  <c r="AF116" i="2"/>
  <c r="AF119" i="2"/>
  <c r="AI121" i="2"/>
  <c r="AF124" i="2"/>
  <c r="AF127" i="2"/>
  <c r="AI129" i="2"/>
  <c r="AF132" i="2"/>
  <c r="AF135" i="2"/>
  <c r="AI137" i="2"/>
  <c r="AF140" i="2"/>
  <c r="AF143" i="2"/>
  <c r="AI145" i="2"/>
  <c r="AF148" i="2"/>
  <c r="AF151" i="2"/>
  <c r="AI153" i="2"/>
  <c r="AF156" i="2"/>
  <c r="AF159" i="2"/>
  <c r="AI161" i="2"/>
  <c r="AF164" i="2"/>
  <c r="AF167" i="2"/>
  <c r="G16" i="10"/>
  <c r="G16" i="8"/>
  <c r="AG170" i="2"/>
  <c r="AG168" i="2"/>
  <c r="AG166" i="2"/>
  <c r="AG164" i="2"/>
  <c r="AG162" i="2"/>
  <c r="AG160" i="2"/>
  <c r="AG158" i="2"/>
  <c r="AG156" i="2"/>
  <c r="AG154" i="2"/>
  <c r="AG152" i="2"/>
  <c r="AG150" i="2"/>
  <c r="AG148" i="2"/>
  <c r="AG146" i="2"/>
  <c r="AG144" i="2"/>
  <c r="AG142" i="2"/>
  <c r="AG140" i="2"/>
  <c r="AG138" i="2"/>
  <c r="AG136" i="2"/>
  <c r="AG134" i="2"/>
  <c r="AG132" i="2"/>
  <c r="AG130" i="2"/>
  <c r="AG128" i="2"/>
  <c r="AG126" i="2"/>
  <c r="AG124" i="2"/>
  <c r="AG122" i="2"/>
  <c r="AG120" i="2"/>
  <c r="AG118" i="2"/>
  <c r="AG116" i="2"/>
  <c r="AG114" i="2"/>
  <c r="AG112" i="2"/>
  <c r="AG110" i="2"/>
  <c r="AG108" i="2"/>
  <c r="AG106" i="2"/>
  <c r="AG104" i="2"/>
  <c r="AG102" i="2"/>
  <c r="AG100" i="2"/>
  <c r="AG98" i="2"/>
  <c r="AG96" i="2"/>
  <c r="AG94" i="2"/>
  <c r="AG92" i="2"/>
  <c r="AG90" i="2"/>
  <c r="AG88" i="2"/>
  <c r="AG86" i="2"/>
  <c r="AG84" i="2"/>
  <c r="AG82" i="2"/>
  <c r="AG80" i="2"/>
  <c r="AG78" i="2"/>
  <c r="AG76" i="2"/>
  <c r="AG74" i="2"/>
  <c r="AG72" i="2"/>
  <c r="AG70" i="2"/>
  <c r="AG68" i="2"/>
  <c r="AG66" i="2"/>
  <c r="AG64" i="2"/>
  <c r="AG62" i="2"/>
  <c r="AG60" i="2"/>
  <c r="AG58" i="2"/>
  <c r="AG56" i="2"/>
  <c r="AG54" i="2"/>
  <c r="G16" i="9"/>
  <c r="G16" i="6"/>
  <c r="G16" i="7"/>
  <c r="G18" i="9"/>
  <c r="G18" i="6"/>
  <c r="G18" i="7"/>
  <c r="G18" i="10"/>
  <c r="G18" i="8"/>
  <c r="AI170" i="2"/>
  <c r="AI168" i="2"/>
  <c r="AI166" i="2"/>
  <c r="AI164" i="2"/>
  <c r="AI162" i="2"/>
  <c r="AI160" i="2"/>
  <c r="AI158" i="2"/>
  <c r="AI156" i="2"/>
  <c r="AI154" i="2"/>
  <c r="AI152" i="2"/>
  <c r="AI150" i="2"/>
  <c r="AI148" i="2"/>
  <c r="AI146" i="2"/>
  <c r="AI144" i="2"/>
  <c r="AI142" i="2"/>
  <c r="AI140" i="2"/>
  <c r="AI138" i="2"/>
  <c r="AI136" i="2"/>
  <c r="AI134" i="2"/>
  <c r="AI132" i="2"/>
  <c r="AI130" i="2"/>
  <c r="AI128" i="2"/>
  <c r="AI126" i="2"/>
  <c r="AI124" i="2"/>
  <c r="AI122" i="2"/>
  <c r="AI120" i="2"/>
  <c r="AI118" i="2"/>
  <c r="AI116" i="2"/>
  <c r="AI114" i="2"/>
  <c r="AI112" i="2"/>
  <c r="AI110" i="2"/>
  <c r="AI108" i="2"/>
  <c r="AI106" i="2"/>
  <c r="AI104" i="2"/>
  <c r="AI102" i="2"/>
  <c r="AI100" i="2"/>
  <c r="AI98" i="2"/>
  <c r="AI96" i="2"/>
  <c r="AI94" i="2"/>
  <c r="AI92" i="2"/>
  <c r="AI90" i="2"/>
  <c r="AI88" i="2"/>
  <c r="AI86" i="2"/>
  <c r="AI84" i="2"/>
  <c r="AI82" i="2"/>
  <c r="AI80" i="2"/>
  <c r="AI78" i="2"/>
  <c r="AI76" i="2"/>
  <c r="AI74" i="2"/>
  <c r="AI72" i="2"/>
  <c r="AI70" i="2"/>
  <c r="AI68" i="2"/>
  <c r="AI66" i="2"/>
  <c r="AI64" i="2"/>
  <c r="AI62" i="2"/>
  <c r="AI60" i="2"/>
  <c r="AI58" i="2"/>
  <c r="AI56" i="2"/>
  <c r="AI54" i="2"/>
  <c r="AG14" i="2"/>
  <c r="AG16" i="2"/>
  <c r="AG18" i="2"/>
  <c r="AG20" i="2"/>
  <c r="AG22" i="2"/>
  <c r="AG24" i="2"/>
  <c r="AG26" i="2"/>
  <c r="AG28" i="2"/>
  <c r="AG30" i="2"/>
  <c r="AG32" i="2"/>
  <c r="AG34" i="2"/>
  <c r="AG36" i="2"/>
  <c r="AG38" i="2"/>
  <c r="AG40" i="2"/>
  <c r="AG42" i="2"/>
  <c r="AG44" i="2"/>
  <c r="AH46" i="2"/>
  <c r="AH48" i="2"/>
  <c r="AH50" i="2"/>
  <c r="AJ52" i="2"/>
  <c r="AG55" i="2"/>
  <c r="AJ57" i="2"/>
  <c r="AH60" i="2"/>
  <c r="AG63" i="2"/>
  <c r="AJ65" i="2"/>
  <c r="AH68" i="2"/>
  <c r="AG71" i="2"/>
  <c r="AJ73" i="2"/>
  <c r="AH76" i="2"/>
  <c r="AG79" i="2"/>
  <c r="AJ81" i="2"/>
  <c r="AH84" i="2"/>
  <c r="AG87" i="2"/>
  <c r="AJ89" i="2"/>
  <c r="AH92" i="2"/>
  <c r="AG95" i="2"/>
  <c r="AJ97" i="2"/>
  <c r="AH100" i="2"/>
  <c r="AG103" i="2"/>
  <c r="AJ105" i="2"/>
  <c r="AH108" i="2"/>
  <c r="AG111" i="2"/>
  <c r="AJ113" i="2"/>
  <c r="AH116" i="2"/>
  <c r="AG119" i="2"/>
  <c r="AJ121" i="2"/>
  <c r="AH124" i="2"/>
  <c r="AG127" i="2"/>
  <c r="AJ129" i="2"/>
  <c r="AH132" i="2"/>
  <c r="AG135" i="2"/>
  <c r="AJ137" i="2"/>
  <c r="AH140" i="2"/>
  <c r="AG143" i="2"/>
  <c r="AJ145" i="2"/>
  <c r="AH148" i="2"/>
  <c r="AG151" i="2"/>
  <c r="AJ153" i="2"/>
  <c r="AH156" i="2"/>
  <c r="AG159" i="2"/>
  <c r="AJ161" i="2"/>
  <c r="AH164" i="2"/>
  <c r="AG167" i="2"/>
  <c r="G19" i="10"/>
  <c r="G19" i="8"/>
  <c r="AJ50" i="2"/>
  <c r="G19" i="9"/>
  <c r="AJ170" i="2"/>
  <c r="AJ168" i="2"/>
  <c r="AJ166" i="2"/>
  <c r="AJ164" i="2"/>
  <c r="AJ162" i="2"/>
  <c r="AJ160" i="2"/>
  <c r="AJ158" i="2"/>
  <c r="AJ156" i="2"/>
  <c r="AJ154" i="2"/>
  <c r="AJ152" i="2"/>
  <c r="AJ150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20" i="2"/>
  <c r="AJ118" i="2"/>
  <c r="AJ116" i="2"/>
  <c r="AJ114" i="2"/>
  <c r="AJ112" i="2"/>
  <c r="AJ110" i="2"/>
  <c r="AJ108" i="2"/>
  <c r="AJ106" i="2"/>
  <c r="AJ104" i="2"/>
  <c r="AJ102" i="2"/>
  <c r="AJ100" i="2"/>
  <c r="AJ98" i="2"/>
  <c r="AJ96" i="2"/>
  <c r="AJ94" i="2"/>
  <c r="AJ92" i="2"/>
  <c r="AJ90" i="2"/>
  <c r="AJ88" i="2"/>
  <c r="AJ86" i="2"/>
  <c r="AJ84" i="2"/>
  <c r="AJ82" i="2"/>
  <c r="AJ80" i="2"/>
  <c r="AJ78" i="2"/>
  <c r="AJ76" i="2"/>
  <c r="AJ74" i="2"/>
  <c r="AJ72" i="2"/>
  <c r="AJ70" i="2"/>
  <c r="AJ68" i="2"/>
  <c r="AJ66" i="2"/>
  <c r="AJ64" i="2"/>
  <c r="AJ62" i="2"/>
  <c r="AJ60" i="2"/>
  <c r="AJ58" i="2"/>
  <c r="AJ56" i="2"/>
  <c r="AJ54" i="2"/>
  <c r="G19" i="6"/>
  <c r="AH14" i="2"/>
  <c r="AH16" i="2"/>
  <c r="AH18" i="2"/>
  <c r="AH20" i="2"/>
  <c r="AH22" i="2"/>
  <c r="AH24" i="2"/>
  <c r="AH26" i="2"/>
  <c r="AH28" i="2"/>
  <c r="AH30" i="2"/>
  <c r="AH32" i="2"/>
  <c r="AH34" i="2"/>
  <c r="AH36" i="2"/>
  <c r="AH38" i="2"/>
  <c r="AH40" i="2"/>
  <c r="AH42" i="2"/>
  <c r="AH44" i="2"/>
  <c r="AI46" i="2"/>
  <c r="AI48" i="2"/>
  <c r="AI50" i="2"/>
  <c r="AH55" i="2"/>
  <c r="AH63" i="2"/>
  <c r="AH71" i="2"/>
  <c r="AH79" i="2"/>
  <c r="AH87" i="2"/>
  <c r="AH95" i="2"/>
  <c r="AH103" i="2"/>
  <c r="AH111" i="2"/>
  <c r="F33" i="10"/>
  <c r="F33" i="8"/>
  <c r="E33" i="10"/>
  <c r="E33" i="8"/>
  <c r="D33" i="10"/>
  <c r="D33" i="8"/>
  <c r="C33" i="10"/>
  <c r="C33" i="8"/>
  <c r="G33" i="9"/>
  <c r="F33" i="9"/>
  <c r="E33" i="9"/>
  <c r="D33" i="9"/>
  <c r="C33" i="9"/>
  <c r="AH119" i="2"/>
  <c r="AH127" i="2"/>
  <c r="AH135" i="2"/>
  <c r="AH143" i="2"/>
  <c r="AH151" i="2"/>
  <c r="AH159" i="2"/>
  <c r="AH167" i="2"/>
  <c r="G33" i="8"/>
  <c r="G17" i="9"/>
  <c r="B21" i="9"/>
  <c r="B21" i="6"/>
  <c r="B21" i="7"/>
  <c r="B21" i="10"/>
  <c r="B21" i="8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AI40" i="2"/>
  <c r="AI42" i="2"/>
  <c r="AI44" i="2"/>
  <c r="AJ46" i="2"/>
  <c r="AJ48" i="2"/>
  <c r="AF53" i="2"/>
  <c r="AI55" i="2"/>
  <c r="AF58" i="2"/>
  <c r="AF61" i="2"/>
  <c r="AI63" i="2"/>
  <c r="AF66" i="2"/>
  <c r="AF69" i="2"/>
  <c r="AI71" i="2"/>
  <c r="AF74" i="2"/>
  <c r="AF77" i="2"/>
  <c r="AI79" i="2"/>
  <c r="AF82" i="2"/>
  <c r="AF85" i="2"/>
  <c r="AI87" i="2"/>
  <c r="AF90" i="2"/>
  <c r="AF93" i="2"/>
  <c r="AI95" i="2"/>
  <c r="AF98" i="2"/>
  <c r="AF101" i="2"/>
  <c r="AI103" i="2"/>
  <c r="AF106" i="2"/>
  <c r="AF109" i="2"/>
  <c r="AI111" i="2"/>
  <c r="AF114" i="2"/>
  <c r="AF117" i="2"/>
  <c r="AI119" i="2"/>
  <c r="AF122" i="2"/>
  <c r="AF125" i="2"/>
  <c r="AI127" i="2"/>
  <c r="AF130" i="2"/>
  <c r="AF133" i="2"/>
  <c r="AI135" i="2"/>
  <c r="AF138" i="2"/>
  <c r="AF141" i="2"/>
  <c r="AI143" i="2"/>
  <c r="AF146" i="2"/>
  <c r="AF149" i="2"/>
  <c r="AI151" i="2"/>
  <c r="AF154" i="2"/>
  <c r="AF157" i="2"/>
  <c r="AI159" i="2"/>
  <c r="AF162" i="2"/>
  <c r="AF165" i="2"/>
  <c r="AI167" i="2"/>
  <c r="AF170" i="2"/>
  <c r="AG53" i="2"/>
  <c r="AG69" i="2"/>
  <c r="AG93" i="2"/>
  <c r="AG101" i="2"/>
  <c r="AG109" i="2"/>
  <c r="AG117" i="2"/>
  <c r="AG125" i="2"/>
  <c r="AG133" i="2"/>
  <c r="AG141" i="2"/>
  <c r="AG157" i="2"/>
  <c r="AG165" i="2"/>
  <c r="G19" i="7"/>
  <c r="AG51" i="2"/>
  <c r="AG61" i="2"/>
  <c r="AG77" i="2"/>
  <c r="AG85" i="2"/>
  <c r="AG149" i="2"/>
  <c r="F9" i="1"/>
  <c r="D21" i="6"/>
  <c r="D21" i="7"/>
  <c r="D21" i="10"/>
  <c r="D21" i="8"/>
  <c r="AF47" i="2"/>
  <c r="AF49" i="2"/>
  <c r="AH157" i="2"/>
  <c r="AH165" i="2"/>
  <c r="AG191" i="2"/>
  <c r="G9" i="1"/>
  <c r="AF17" i="2"/>
  <c r="AF23" i="2"/>
  <c r="AF31" i="2"/>
  <c r="AF37" i="2"/>
  <c r="AF41" i="2"/>
  <c r="AG47" i="2"/>
  <c r="AF67" i="2"/>
  <c r="AF72" i="2"/>
  <c r="AF80" i="2"/>
  <c r="AF83" i="2"/>
  <c r="AF88" i="2"/>
  <c r="AF99" i="2"/>
  <c r="AF104" i="2"/>
  <c r="AF115" i="2"/>
  <c r="AF120" i="2"/>
  <c r="AF123" i="2"/>
  <c r="AF128" i="2"/>
  <c r="AF136" i="2"/>
  <c r="AF139" i="2"/>
  <c r="AF144" i="2"/>
  <c r="AF147" i="2"/>
  <c r="AF152" i="2"/>
  <c r="AF155" i="2"/>
  <c r="AF160" i="2"/>
  <c r="AF163" i="2"/>
  <c r="AF168" i="2"/>
  <c r="AF171" i="2"/>
  <c r="AF15" i="2"/>
  <c r="AF21" i="2"/>
  <c r="AF29" i="2"/>
  <c r="AF35" i="2"/>
  <c r="AF43" i="2"/>
  <c r="AG49" i="2"/>
  <c r="AF64" i="2"/>
  <c r="F21" i="10"/>
  <c r="F21" i="8"/>
  <c r="F21" i="9"/>
  <c r="F21" i="6"/>
  <c r="AG13" i="2"/>
  <c r="AG15" i="2"/>
  <c r="AG17" i="2"/>
  <c r="AG19" i="2"/>
  <c r="AG21" i="2"/>
  <c r="AG23" i="2"/>
  <c r="AG25" i="2"/>
  <c r="AG27" i="2"/>
  <c r="AG29" i="2"/>
  <c r="AG31" i="2"/>
  <c r="AG33" i="2"/>
  <c r="AG35" i="2"/>
  <c r="AG37" i="2"/>
  <c r="AG39" i="2"/>
  <c r="AG41" i="2"/>
  <c r="AG43" i="2"/>
  <c r="AH45" i="2"/>
  <c r="AH47" i="2"/>
  <c r="AH49" i="2"/>
  <c r="AJ51" i="2"/>
  <c r="AJ53" i="2"/>
  <c r="AH56" i="2"/>
  <c r="AG59" i="2"/>
  <c r="AJ61" i="2"/>
  <c r="AH64" i="2"/>
  <c r="AG67" i="2"/>
  <c r="AJ69" i="2"/>
  <c r="AH72" i="2"/>
  <c r="AG75" i="2"/>
  <c r="AJ77" i="2"/>
  <c r="AH80" i="2"/>
  <c r="AG83" i="2"/>
  <c r="AJ85" i="2"/>
  <c r="AH88" i="2"/>
  <c r="AG91" i="2"/>
  <c r="AJ93" i="2"/>
  <c r="AH96" i="2"/>
  <c r="AG99" i="2"/>
  <c r="AJ101" i="2"/>
  <c r="AH104" i="2"/>
  <c r="AG107" i="2"/>
  <c r="AJ109" i="2"/>
  <c r="AH112" i="2"/>
  <c r="AG115" i="2"/>
  <c r="AJ117" i="2"/>
  <c r="AH120" i="2"/>
  <c r="AG123" i="2"/>
  <c r="AJ125" i="2"/>
  <c r="AH128" i="2"/>
  <c r="AG131" i="2"/>
  <c r="AJ133" i="2"/>
  <c r="AH136" i="2"/>
  <c r="AG139" i="2"/>
  <c r="AJ141" i="2"/>
  <c r="AH144" i="2"/>
  <c r="AG147" i="2"/>
  <c r="AJ149" i="2"/>
  <c r="AH152" i="2"/>
  <c r="AG155" i="2"/>
  <c r="AJ157" i="2"/>
  <c r="AH160" i="2"/>
  <c r="AG163" i="2"/>
  <c r="AJ165" i="2"/>
  <c r="AH168" i="2"/>
  <c r="AG171" i="2"/>
  <c r="AI191" i="2"/>
  <c r="E21" i="7"/>
  <c r="E21" i="10"/>
  <c r="E21" i="8"/>
  <c r="E21" i="9"/>
  <c r="AF13" i="2"/>
  <c r="AF19" i="2"/>
  <c r="AF27" i="2"/>
  <c r="AF33" i="2"/>
  <c r="AF39" i="2"/>
  <c r="AF45" i="2"/>
  <c r="AF56" i="2"/>
  <c r="AF59" i="2"/>
  <c r="AF75" i="2"/>
  <c r="AF91" i="2"/>
  <c r="AF96" i="2"/>
  <c r="AF107" i="2"/>
  <c r="AF112" i="2"/>
  <c r="AF131" i="2"/>
  <c r="I20" i="1"/>
  <c r="AH13" i="2"/>
  <c r="AH15" i="2"/>
  <c r="AH17" i="2"/>
  <c r="AH19" i="2"/>
  <c r="AH21" i="2"/>
  <c r="AH23" i="2"/>
  <c r="AH25" i="2"/>
  <c r="AH27" i="2"/>
  <c r="AH29" i="2"/>
  <c r="AH31" i="2"/>
  <c r="AH33" i="2"/>
  <c r="AH35" i="2"/>
  <c r="AH37" i="2"/>
  <c r="AH39" i="2"/>
  <c r="AH41" i="2"/>
  <c r="AH43" i="2"/>
  <c r="AI45" i="2"/>
  <c r="AI47" i="2"/>
  <c r="AI49" i="2"/>
  <c r="AH59" i="2"/>
  <c r="AH67" i="2"/>
  <c r="AH75" i="2"/>
  <c r="AH83" i="2"/>
  <c r="AH91" i="2"/>
  <c r="AH99" i="2"/>
  <c r="AH107" i="2"/>
  <c r="AH115" i="2"/>
  <c r="AH123" i="2"/>
  <c r="AH131" i="2"/>
  <c r="AH139" i="2"/>
  <c r="AH147" i="2"/>
  <c r="AH155" i="2"/>
  <c r="AH163" i="2"/>
  <c r="AH171" i="2"/>
  <c r="C21" i="9"/>
  <c r="C21" i="6"/>
  <c r="C21" i="7"/>
  <c r="C21" i="10"/>
  <c r="C21" i="8"/>
  <c r="AF52" i="2"/>
  <c r="AF54" i="2"/>
  <c r="AF57" i="2"/>
  <c r="AF62" i="2"/>
  <c r="AF65" i="2"/>
  <c r="AF70" i="2"/>
  <c r="AF73" i="2"/>
  <c r="AF78" i="2"/>
  <c r="AF81" i="2"/>
  <c r="AF86" i="2"/>
  <c r="AF89" i="2"/>
  <c r="AF94" i="2"/>
  <c r="AF97" i="2"/>
  <c r="AF102" i="2"/>
  <c r="AF105" i="2"/>
  <c r="AF110" i="2"/>
  <c r="AF113" i="2"/>
  <c r="AF118" i="2"/>
  <c r="AF121" i="2"/>
  <c r="AF126" i="2"/>
  <c r="AF129" i="2"/>
  <c r="AF134" i="2"/>
  <c r="AF137" i="2"/>
  <c r="AF142" i="2"/>
  <c r="AF145" i="2"/>
  <c r="AF150" i="2"/>
  <c r="AF153" i="2"/>
  <c r="AI155" i="2"/>
  <c r="AF158" i="2"/>
  <c r="AF161" i="2"/>
  <c r="AI163" i="2"/>
  <c r="AF166" i="2"/>
  <c r="AI171" i="2"/>
  <c r="G33" i="10"/>
  <c r="G15" i="9"/>
  <c r="G15" i="6"/>
  <c r="G15" i="7"/>
  <c r="G15" i="10"/>
  <c r="G15" i="8"/>
  <c r="AG52" i="2"/>
  <c r="AG57" i="2"/>
  <c r="AG65" i="2"/>
  <c r="AG73" i="2"/>
  <c r="AG81" i="2"/>
  <c r="AG89" i="2"/>
  <c r="AG97" i="2"/>
  <c r="AG105" i="2"/>
  <c r="AG113" i="2"/>
  <c r="AG121" i="2"/>
  <c r="AG129" i="2"/>
  <c r="AG137" i="2"/>
  <c r="AG145" i="2"/>
  <c r="AG153" i="2"/>
  <c r="AG161" i="2"/>
  <c r="AG169" i="2"/>
  <c r="D21" i="9"/>
  <c r="C29" i="8"/>
  <c r="C29" i="10"/>
  <c r="D29" i="8"/>
  <c r="D29" i="10"/>
  <c r="E29" i="8"/>
  <c r="E29" i="10"/>
  <c r="F29" i="8"/>
  <c r="F29" i="10"/>
  <c r="C29" i="7"/>
  <c r="G29" i="8"/>
  <c r="G29" i="10"/>
  <c r="C31" i="6"/>
  <c r="D29" i="7"/>
  <c r="D31" i="6"/>
  <c r="E29" i="7"/>
  <c r="C29" i="9"/>
  <c r="E31" i="6"/>
  <c r="F29" i="7"/>
  <c r="D29" i="9"/>
  <c r="F31" i="6"/>
  <c r="G29" i="7"/>
  <c r="E29" i="9"/>
  <c r="G31" i="6"/>
  <c r="AG177" i="2"/>
  <c r="AI178" i="2"/>
  <c r="AJ178" i="2"/>
  <c r="AE177" i="2"/>
  <c r="AG178" i="2"/>
  <c r="AH172" i="2"/>
  <c r="AF177" i="2"/>
  <c r="AH178" i="2"/>
  <c r="AG172" i="2"/>
  <c r="AF172" i="2"/>
  <c r="AH177" i="2"/>
  <c r="AF178" i="2"/>
  <c r="AE178" i="2"/>
  <c r="AJ177" i="2"/>
  <c r="AI177" i="2"/>
  <c r="AJ172" i="2"/>
  <c r="AI172" i="2"/>
  <c r="AI173" i="2" l="1"/>
  <c r="AI174" i="2" s="1"/>
  <c r="AJ173" i="2"/>
  <c r="AJ174" i="2" s="1"/>
  <c r="AI181" i="2"/>
  <c r="AI185" i="2" s="1"/>
  <c r="AI189" i="2" s="1"/>
  <c r="F35" i="7" s="1"/>
  <c r="AJ181" i="2"/>
  <c r="AJ185" i="2" s="1"/>
  <c r="AJ189" i="2" s="1"/>
  <c r="G35" i="7" s="1"/>
  <c r="AF182" i="2"/>
  <c r="AF186" i="2" s="1"/>
  <c r="AH181" i="2"/>
  <c r="AH185" i="2" s="1"/>
  <c r="AH189" i="2" s="1"/>
  <c r="E35" i="7" s="1"/>
  <c r="AF173" i="2"/>
  <c r="AF174" i="2" s="1"/>
  <c r="AG173" i="2"/>
  <c r="AG174" i="2" s="1"/>
  <c r="AH182" i="2"/>
  <c r="AH186" i="2" s="1"/>
  <c r="AH190" i="2" s="1"/>
  <c r="AF181" i="2"/>
  <c r="AF185" i="2" s="1"/>
  <c r="AH173" i="2"/>
  <c r="AH174" i="2" s="1"/>
  <c r="AG182" i="2"/>
  <c r="AG186" i="2" s="1"/>
  <c r="AG190" i="2" s="1"/>
  <c r="AJ182" i="2"/>
  <c r="AJ186" i="2" s="1"/>
  <c r="AJ190" i="2" s="1"/>
  <c r="AI182" i="2"/>
  <c r="AI186" i="2" s="1"/>
  <c r="AI190" i="2" s="1"/>
  <c r="AG181" i="2"/>
  <c r="AG185" i="2" s="1"/>
  <c r="AG189" i="2" s="1"/>
  <c r="D35" i="7" s="1"/>
  <c r="G10" i="1"/>
  <c r="F10" i="1"/>
  <c r="G21" i="10"/>
  <c r="G21" i="8"/>
  <c r="G21" i="9"/>
  <c r="G21" i="6"/>
  <c r="G21" i="7"/>
  <c r="AH179" i="2"/>
  <c r="AE179" i="2"/>
  <c r="AJ179" i="2"/>
  <c r="AI179" i="2"/>
  <c r="AF179" i="2"/>
  <c r="AG179" i="2"/>
  <c r="G30" i="10" l="1"/>
  <c r="G30" i="8"/>
  <c r="G30" i="9"/>
  <c r="G32" i="6"/>
  <c r="G30" i="7"/>
  <c r="G35" i="10"/>
  <c r="G35" i="8"/>
  <c r="G35" i="9"/>
  <c r="G34" i="7"/>
  <c r="F34" i="7"/>
  <c r="E34" i="7"/>
  <c r="D34" i="7"/>
  <c r="C34" i="7"/>
  <c r="AF189" i="2"/>
  <c r="C35" i="7" s="1"/>
  <c r="F35" i="10"/>
  <c r="F35" i="8"/>
  <c r="F35" i="9"/>
  <c r="D35" i="10"/>
  <c r="D35" i="8"/>
  <c r="D35" i="9"/>
  <c r="E35" i="10"/>
  <c r="E35" i="8"/>
  <c r="E35" i="9"/>
  <c r="F30" i="10"/>
  <c r="F30" i="8"/>
  <c r="F30" i="9"/>
  <c r="F32" i="6"/>
  <c r="F30" i="7"/>
  <c r="D30" i="10"/>
  <c r="D30" i="8"/>
  <c r="D30" i="9"/>
  <c r="D32" i="6"/>
  <c r="D30" i="7"/>
  <c r="C30" i="7"/>
  <c r="C30" i="10"/>
  <c r="C30" i="8"/>
  <c r="C30" i="9"/>
  <c r="C32" i="6"/>
  <c r="E30" i="10"/>
  <c r="E30" i="8"/>
  <c r="E30" i="9"/>
  <c r="E32" i="6"/>
  <c r="E30" i="7"/>
  <c r="AJ175" i="2"/>
  <c r="AH175" i="2"/>
  <c r="AG175" i="2"/>
  <c r="AI175" i="2"/>
  <c r="AF175" i="2"/>
  <c r="G34" i="9"/>
  <c r="F34" i="9"/>
  <c r="E34" i="9"/>
  <c r="D34" i="9"/>
  <c r="C34" i="9"/>
  <c r="G34" i="10"/>
  <c r="G34" i="8"/>
  <c r="F34" i="10"/>
  <c r="F34" i="8"/>
  <c r="E34" i="10"/>
  <c r="E34" i="8"/>
  <c r="D34" i="10"/>
  <c r="D34" i="8"/>
  <c r="C34" i="10"/>
  <c r="C34" i="8"/>
  <c r="AF190" i="2"/>
  <c r="AJ180" i="2"/>
  <c r="AH180" i="2"/>
  <c r="AG180" i="2"/>
  <c r="AE180" i="2"/>
  <c r="AI180" i="2"/>
  <c r="AF180" i="2"/>
  <c r="E31" i="9" l="1"/>
  <c r="E31" i="7"/>
  <c r="E33" i="6"/>
  <c r="E31" i="10"/>
  <c r="E31" i="8"/>
  <c r="G31" i="9"/>
  <c r="G31" i="7"/>
  <c r="G33" i="6"/>
  <c r="G31" i="10"/>
  <c r="G31" i="8"/>
  <c r="C35" i="10"/>
  <c r="C35" i="8"/>
  <c r="C35" i="9"/>
  <c r="D31" i="9"/>
  <c r="D31" i="7"/>
  <c r="D33" i="6"/>
  <c r="D31" i="10"/>
  <c r="D31" i="8"/>
  <c r="C31" i="9"/>
  <c r="C31" i="7"/>
  <c r="C33" i="6"/>
  <c r="C31" i="10"/>
  <c r="C31" i="8"/>
  <c r="F31" i="9"/>
  <c r="F31" i="7"/>
  <c r="F33" i="6"/>
  <c r="F31" i="10"/>
  <c r="F31" i="8"/>
</calcChain>
</file>

<file path=xl/sharedStrings.xml><?xml version="1.0" encoding="utf-8"?>
<sst xmlns="http://schemas.openxmlformats.org/spreadsheetml/2006/main" count="1408" uniqueCount="490">
  <si>
    <t>Course Code</t>
  </si>
  <si>
    <t>CS8078</t>
  </si>
  <si>
    <t>Course Name</t>
  </si>
  <si>
    <t>Green Computing</t>
  </si>
  <si>
    <t>Academic Year</t>
  </si>
  <si>
    <t>2023-24(ODD-FASTRACK)</t>
  </si>
  <si>
    <t>Semester</t>
  </si>
  <si>
    <t>VII</t>
  </si>
  <si>
    <t>Section</t>
  </si>
  <si>
    <t>Faculty Incharge</t>
  </si>
  <si>
    <t>Strength</t>
  </si>
  <si>
    <t>A</t>
  </si>
  <si>
    <t>Mrs.S.Naganandhini</t>
  </si>
  <si>
    <t>B</t>
  </si>
  <si>
    <t>Mrs.V.Priya</t>
  </si>
  <si>
    <t>C</t>
  </si>
  <si>
    <t>Mrs.K.Gayathri</t>
  </si>
  <si>
    <t>D</t>
  </si>
  <si>
    <t>Mrs.Rabiyathul Bachiriya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</si>
  <si>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</si>
  <si>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</si>
  <si>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</si>
  <si>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</si>
  <si>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</si>
  <si>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</si>
  <si>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</si>
  <si>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</si>
  <si>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Acquire knowledge to adopt green computing practices to minimize negative impacts on the environment.</t>
  </si>
  <si>
    <t>CO2</t>
  </si>
  <si>
    <t>Enhance the skill in energy saving practices to minimize negative impacts on the environment.</t>
  </si>
  <si>
    <t>CO3</t>
  </si>
  <si>
    <t>Evaluate technology tools that can reduce paper waste and carbon footprint by the stakeholders.</t>
  </si>
  <si>
    <t>CO4</t>
  </si>
  <si>
    <t>Understand the issues related with green compliance.</t>
  </si>
  <si>
    <t>CO5</t>
  </si>
  <si>
    <t>Understand the ways to minimize equipment disposal requirements.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</si>
  <si>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</si>
  <si>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</si>
  <si>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</si>
  <si>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</si>
  <si>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</si>
  <si>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</si>
  <si>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</si>
  <si>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</si>
  <si>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</si>
  <si>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</si>
  <si>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</si>
  <si>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</si>
  <si>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</si>
  <si>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</si>
  <si>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</si>
  <si>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 xml:space="preserve">University	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</si>
  <si>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</si>
  <si>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</si>
  <si>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</si>
  <si>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</si>
  <si>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</si>
  <si>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</si>
  <si>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</si>
  <si>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</si>
  <si>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</si>
  <si>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ABISHEK S</t>
  </si>
  <si>
    <t>ABI NANDHAN A A</t>
  </si>
  <si>
    <t>ABINANTH J</t>
  </si>
  <si>
    <t>ABIRAMI G</t>
  </si>
  <si>
    <t>ABITHA V</t>
  </si>
  <si>
    <t>A+</t>
  </si>
  <si>
    <t>AJEETHKUMAR P</t>
  </si>
  <si>
    <t>Ajith Kumar B</t>
  </si>
  <si>
    <t>AKSHAY V</t>
  </si>
  <si>
    <t>AKSHAYA P</t>
  </si>
  <si>
    <t>ALAN B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</si>
  <si>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</si>
  <si>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</si>
  <si>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</si>
  <si>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</si>
  <si>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</si>
  <si>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</si>
  <si>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</si>
  <si>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</si>
  <si>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</si>
  <si>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</si>
  <si>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</si>
  <si>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</si>
  <si>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</si>
  <si>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</si>
  <si>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</si>
  <si>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</si>
  <si>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BARATH KUMAR S</t>
  </si>
  <si>
    <t>BIRUNDHA M</t>
  </si>
  <si>
    <t>BUVANESHWARAN R</t>
  </si>
  <si>
    <t>CHANDRU K</t>
  </si>
  <si>
    <t>B+</t>
  </si>
  <si>
    <t>CHARUMATHI N</t>
  </si>
  <si>
    <t>CHINTHAMANI M</t>
  </si>
  <si>
    <t>G DEVISRIRAMASURUTHI</t>
  </si>
  <si>
    <t xml:space="preserve"> </t>
  </si>
  <si>
    <t>O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</si>
  <si>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</si>
  <si>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</si>
  <si>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</si>
  <si>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</si>
  <si>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</si>
  <si>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</si>
  <si>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</si>
  <si>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DINESH JP</t>
  </si>
  <si>
    <t>DINESH T</t>
  </si>
  <si>
    <t>DINESH KARTHIKEYAN S</t>
  </si>
  <si>
    <t>DIVYA DARSHINI V</t>
  </si>
  <si>
    <t>EKHESH RAM P K</t>
  </si>
  <si>
    <t>FARIZ F</t>
  </si>
  <si>
    <t>FLORENCE JOVITA J</t>
  </si>
  <si>
    <t>GAYATHRI RR</t>
  </si>
  <si>
    <t>GOKUL B</t>
  </si>
  <si>
    <t>GOKULKUMAR B</t>
  </si>
  <si>
    <t>GOPIKA V.S</t>
  </si>
  <si>
    <t>HARI HARAN R C</t>
  </si>
  <si>
    <t>HARI HARAN M</t>
  </si>
  <si>
    <t>HARINANDHAVELU N</t>
  </si>
  <si>
    <t>HARINEE A</t>
  </si>
  <si>
    <t>HARINI R</t>
  </si>
  <si>
    <t>HARI PREM R C</t>
  </si>
  <si>
    <t>HARISH KANNAN P</t>
  </si>
  <si>
    <t>HEMANTH THARUN A</t>
  </si>
  <si>
    <t>HETHISKARNA S R K</t>
  </si>
  <si>
    <t>ILAKKIAN L</t>
  </si>
  <si>
    <t>IRSATH AHAMMED A</t>
  </si>
  <si>
    <t>JALATHIJAA B</t>
  </si>
  <si>
    <t>JASLINE JOVITAA B</t>
  </si>
  <si>
    <t>JEEVA PREMA .M</t>
  </si>
  <si>
    <t>JEFFIN JAMES I</t>
  </si>
  <si>
    <t>JEGADEESWARA PANDIAN V</t>
  </si>
  <si>
    <t>JERRIN J</t>
  </si>
  <si>
    <t>JEYA GUHAN J</t>
  </si>
  <si>
    <t>JEYAMPRAVEEN G</t>
  </si>
  <si>
    <t>JAYASRI E</t>
  </si>
  <si>
    <t>JEY SURANI S T</t>
  </si>
  <si>
    <t>Juode Jones J</t>
  </si>
  <si>
    <t>KALAISELVI T</t>
  </si>
  <si>
    <t>KAMALESH KB</t>
  </si>
  <si>
    <t>KARTHIKEYAN R K</t>
  </si>
  <si>
    <t>KARTHIKEYAN V</t>
  </si>
  <si>
    <t>KARVENDAN P</t>
  </si>
  <si>
    <t>KATHIRVEL S</t>
  </si>
  <si>
    <t>KAVI PRIYA R S</t>
  </si>
  <si>
    <t>Kavi shree.L</t>
  </si>
  <si>
    <t>Kaviya Sri M</t>
  </si>
  <si>
    <t>Kiruthika V</t>
  </si>
  <si>
    <t>KISHORE KANNA M</t>
  </si>
  <si>
    <t>KRUPASHINI S</t>
  </si>
  <si>
    <t>Logesh R</t>
  </si>
  <si>
    <t>LOGESHWARAN R.P</t>
  </si>
  <si>
    <t>MADESH R</t>
  </si>
  <si>
    <t>MADHAVAN J</t>
  </si>
  <si>
    <t>MADHUBALA PR</t>
  </si>
  <si>
    <t>MADHUMITHA S</t>
  </si>
  <si>
    <t>M MADHUMITHAA</t>
  </si>
  <si>
    <t>MAHADEVAN P</t>
  </si>
  <si>
    <t>MAHIMA S</t>
  </si>
  <si>
    <t>MAHITHA K</t>
  </si>
  <si>
    <t>MALATHY T</t>
  </si>
  <si>
    <t>Maniraj K</t>
  </si>
  <si>
    <t>MARIA PRINCY J N</t>
  </si>
  <si>
    <t>MARISELVAM V</t>
  </si>
  <si>
    <t>MATHISANKAR R</t>
  </si>
  <si>
    <t>Mega A</t>
  </si>
  <si>
    <t>Mohamed Nazeem R</t>
  </si>
  <si>
    <t>A MUHAMMAD NAVEEDH</t>
  </si>
  <si>
    <t>Nathiya K</t>
  </si>
  <si>
    <t>NIDHISH KANNA R</t>
  </si>
  <si>
    <t>NITHISH KUMAR M</t>
  </si>
  <si>
    <t>NITHYA SHREE R</t>
  </si>
  <si>
    <t>PAUL MESHACH S</t>
  </si>
  <si>
    <t>POORNAKALA M</t>
  </si>
  <si>
    <t>PRABHU V</t>
  </si>
  <si>
    <t>PRADEEP S</t>
  </si>
  <si>
    <t>PRASANNASABHARI V</t>
  </si>
  <si>
    <t>PRATHIGA P</t>
  </si>
  <si>
    <t>PRIYA DHARSHINI A.M</t>
  </si>
  <si>
    <t>RAM KISHORE K</t>
  </si>
  <si>
    <t>SAIRAJ R</t>
  </si>
  <si>
    <t>SAJITH ROSHAN K</t>
  </si>
  <si>
    <t>SAKTHIVEL S</t>
  </si>
  <si>
    <t>sanjey kannaa v</t>
  </si>
  <si>
    <t>SANKARESWARAN K</t>
  </si>
  <si>
    <t>SHASHVANTH M</t>
  </si>
  <si>
    <t>SATHEESH P</t>
  </si>
  <si>
    <t>SELVA GANESH M</t>
  </si>
  <si>
    <t>SETHU MEENAKSHI V</t>
  </si>
  <si>
    <t>Shreenithi A</t>
  </si>
  <si>
    <t>SHRI SRESHTHA P</t>
  </si>
  <si>
    <t>SHURUTHI R</t>
  </si>
  <si>
    <t>SHYAMALA DEVI A</t>
  </si>
  <si>
    <t>Shyamkrishna S</t>
  </si>
  <si>
    <t>SIVAKUMAR M</t>
  </si>
  <si>
    <t>SNEHA V</t>
  </si>
  <si>
    <t>SOWMIYA P</t>
  </si>
  <si>
    <t>SOWMIYA T</t>
  </si>
  <si>
    <t>SRIKANTH S</t>
  </si>
  <si>
    <t>SRINITHI S</t>
  </si>
  <si>
    <t>SRITHAR S</t>
  </si>
  <si>
    <t>STEFFI A</t>
  </si>
  <si>
    <t>SUBHASH KARTHIK G</t>
  </si>
  <si>
    <t>SUJITHA S</t>
  </si>
  <si>
    <t>Suresh Kumar N</t>
  </si>
  <si>
    <t>SURYA K</t>
  </si>
  <si>
    <t>Surya prasad B M</t>
  </si>
  <si>
    <t>SUSHMAA SHREE S</t>
  </si>
  <si>
    <t>SWARNA B</t>
  </si>
  <si>
    <t>THANNEERMALAI CT</t>
  </si>
  <si>
    <t>THARIQ AL AZEEZ N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</si>
  <si>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</si>
  <si>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</si>
  <si>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</si>
  <si>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</si>
  <si>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</si>
  <si>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</si>
  <si>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</si>
  <si>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</si>
  <si>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</si>
  <si>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</si>
  <si>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</si>
  <si>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YOGESHWARAN S</t>
  </si>
  <si>
    <t>YUVAN KARTHIKEYAN S</t>
  </si>
  <si>
    <t>YUVASRI A</t>
  </si>
  <si>
    <t>Course :</t>
  </si>
  <si>
    <t>Class:</t>
  </si>
  <si>
    <t>Section:</t>
  </si>
  <si>
    <t>Target Mark</t>
  </si>
  <si>
    <t>Target %</t>
  </si>
  <si>
    <t>CO6</t>
  </si>
  <si>
    <t>Serial Test3</t>
  </si>
  <si>
    <t>rno</t>
  </si>
  <si>
    <t>regno</t>
  </si>
  <si>
    <t>name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</si>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</sst>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&quot;Times New Roman&quot;"/>
    </font>
    <font>
      <sz val="12"/>
      <color theme="1"/>
      <name val="&quot;Times New Roman&quot;"/>
    </font>
    <font>
      <sz val="11"/>
      <color theme="1"/>
      <name val="Times New Roman"/>
    </font>
    <font>
      <sz val="11"/>
      <color theme="1"/>
      <name val="Arial"/>
      <scheme val="minor"/>
    </font>
    <font>
      <b/>
      <sz val="15"/>
      <color theme="1"/>
      <name val="Calibri"/>
    </font>
    <font>
      <sz val="15"/>
      <color theme="1"/>
      <name val="Calibri"/>
    </font>
    <font>
      <b/>
      <sz val="15"/>
      <color theme="1"/>
      <name val="Times New Roman"/>
    </font>
    <font>
      <sz val="15"/>
      <color theme="1"/>
      <name val="Times New Roman"/>
    </font>
    <font>
      <sz val="15"/>
      <color rgb="FF9C0006"/>
      <name val="Times New Roman"/>
    </font>
    <font>
      <b/>
      <sz val="15"/>
      <color rgb="FF000000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sz val="14"/>
      <color rgb="FF000000"/>
      <name val="Times New Roman"/>
    </font>
    <font>
      <sz val="14"/>
      <color rgb="FF9C0006"/>
      <name val="Times New Roman"/>
    </font>
    <font>
      <sz val="15"/>
      <color rgb="FF000000"/>
      <name val="Times New Roman"/>
    </font>
    <font>
      <b/>
      <sz val="14"/>
      <color theme="1"/>
      <name val="Times New Roman"/>
    </font>
    <font>
      <sz val="14"/>
      <color theme="1"/>
      <name val="Arial"/>
      <scheme val="minor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1"/>
      <color theme="1"/>
      <name val="Inconsolata"/>
    </font>
  </fonts>
  <fills count="22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D99594"/>
        <bgColor rgb="FFD99594"/>
      </patternFill>
    </fill>
    <fill>
      <patternFill patternType="solid">
        <fgColor rgb="FFCCCCCC"/>
        <bgColor rgb="FFCCCCCC"/>
      </patternFill>
    </fill>
    <fill>
      <patternFill patternType="solid">
        <fgColor rgb="FF656565"/>
        <bgColor rgb="FF656565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wrapText="1"/>
    </xf>
    <xf numFmtId="0" fontId="3" fillId="4" borderId="13" xfId="0" applyFont="1" applyFill="1" applyBorder="1"/>
    <xf numFmtId="0" fontId="3" fillId="3" borderId="12" xfId="0" applyFont="1" applyFill="1" applyBorder="1" applyAlignment="1">
      <alignment horizontal="center" wrapText="1"/>
    </xf>
    <xf numFmtId="0" fontId="3" fillId="3" borderId="26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center" wrapText="1"/>
    </xf>
    <xf numFmtId="0" fontId="3" fillId="4" borderId="1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31" xfId="0" applyFont="1" applyFill="1" applyBorder="1"/>
    <xf numFmtId="0" fontId="3" fillId="4" borderId="32" xfId="0" applyFont="1" applyFill="1" applyBorder="1"/>
    <xf numFmtId="0" fontId="3" fillId="4" borderId="2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/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3" fillId="3" borderId="39" xfId="0" applyFont="1" applyFill="1" applyBorder="1" applyAlignment="1">
      <alignment horizontal="center" wrapText="1"/>
    </xf>
    <xf numFmtId="0" fontId="4" fillId="3" borderId="25" xfId="0" applyFont="1" applyFill="1" applyBorder="1"/>
    <xf numFmtId="0" fontId="3" fillId="5" borderId="40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 wrapText="1"/>
    </xf>
    <xf numFmtId="0" fontId="4" fillId="3" borderId="12" xfId="0" applyFont="1" applyFill="1" applyBorder="1"/>
    <xf numFmtId="0" fontId="3" fillId="5" borderId="43" xfId="0" applyFont="1" applyFill="1" applyBorder="1" applyAlignment="1">
      <alignment horizontal="center"/>
    </xf>
    <xf numFmtId="0" fontId="4" fillId="3" borderId="42" xfId="0" applyFont="1" applyFill="1" applyBorder="1"/>
    <xf numFmtId="0" fontId="3" fillId="3" borderId="44" xfId="0" applyFont="1" applyFill="1" applyBorder="1" applyAlignment="1">
      <alignment horizontal="center" wrapText="1"/>
    </xf>
    <xf numFmtId="0" fontId="7" fillId="0" borderId="45" xfId="0" applyFont="1" applyBorder="1" applyAlignment="1">
      <alignment vertical="center"/>
    </xf>
    <xf numFmtId="0" fontId="3" fillId="0" borderId="46" xfId="0" applyFont="1" applyBorder="1" applyAlignment="1">
      <alignment wrapText="1"/>
    </xf>
    <xf numFmtId="0" fontId="3" fillId="3" borderId="47" xfId="0" applyFont="1" applyFill="1" applyBorder="1" applyAlignment="1">
      <alignment wrapText="1"/>
    </xf>
    <xf numFmtId="0" fontId="3" fillId="3" borderId="48" xfId="0" applyFont="1" applyFill="1" applyBorder="1" applyAlignment="1">
      <alignment horizontal="center" wrapText="1"/>
    </xf>
    <xf numFmtId="0" fontId="3" fillId="3" borderId="48" xfId="0" applyFont="1" applyFill="1" applyBorder="1" applyAlignment="1">
      <alignment wrapText="1"/>
    </xf>
    <xf numFmtId="0" fontId="3" fillId="5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7" borderId="14" xfId="0" applyFont="1" applyFill="1" applyBorder="1"/>
    <xf numFmtId="0" fontId="3" fillId="5" borderId="54" xfId="0" applyFont="1" applyFill="1" applyBorder="1" applyAlignment="1">
      <alignment horizontal="center"/>
    </xf>
    <xf numFmtId="0" fontId="3" fillId="6" borderId="13" xfId="0" applyFont="1" applyFill="1" applyBorder="1"/>
    <xf numFmtId="0" fontId="3" fillId="6" borderId="14" xfId="0" applyFont="1" applyFill="1" applyBorder="1"/>
    <xf numFmtId="0" fontId="3" fillId="5" borderId="55" xfId="0" applyFont="1" applyFill="1" applyBorder="1"/>
    <xf numFmtId="0" fontId="1" fillId="8" borderId="13" xfId="0" applyFont="1" applyFill="1" applyBorder="1" applyAlignment="1">
      <alignment horizontal="center"/>
    </xf>
    <xf numFmtId="0" fontId="3" fillId="8" borderId="13" xfId="0" applyFont="1" applyFill="1" applyBorder="1"/>
    <xf numFmtId="0" fontId="3" fillId="5" borderId="13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5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9" fillId="9" borderId="13" xfId="0" applyNumberFormat="1" applyFont="1" applyFill="1" applyBorder="1" applyAlignment="1">
      <alignment horizontal="left"/>
    </xf>
    <xf numFmtId="1" fontId="10" fillId="9" borderId="13" xfId="0" applyNumberFormat="1" applyFont="1" applyFill="1" applyBorder="1" applyAlignment="1">
      <alignment horizontal="left"/>
    </xf>
    <xf numFmtId="1" fontId="9" fillId="9" borderId="13" xfId="0" applyNumberFormat="1" applyFont="1" applyFill="1" applyBorder="1" applyAlignment="1">
      <alignment horizontal="left" wrapText="1"/>
    </xf>
    <xf numFmtId="1" fontId="9" fillId="9" borderId="13" xfId="0" applyNumberFormat="1" applyFont="1" applyFill="1" applyBorder="1"/>
    <xf numFmtId="1" fontId="9" fillId="9" borderId="13" xfId="0" applyNumberFormat="1" applyFont="1" applyFill="1" applyBorder="1" applyAlignment="1">
      <alignment wrapText="1"/>
    </xf>
    <xf numFmtId="1" fontId="9" fillId="9" borderId="13" xfId="0" applyNumberFormat="1" applyFont="1" applyFill="1" applyBorder="1" applyAlignment="1">
      <alignment horizontal="center" vertical="center"/>
    </xf>
    <xf numFmtId="1" fontId="10" fillId="9" borderId="13" xfId="0" applyNumberFormat="1" applyFont="1" applyFill="1" applyBorder="1" applyAlignment="1">
      <alignment horizontal="center"/>
    </xf>
    <xf numFmtId="1" fontId="11" fillId="9" borderId="13" xfId="0" applyNumberFormat="1" applyFont="1" applyFill="1" applyBorder="1" applyAlignment="1">
      <alignment horizontal="center"/>
    </xf>
    <xf numFmtId="1" fontId="11" fillId="9" borderId="13" xfId="0" applyNumberFormat="1" applyFont="1" applyFill="1" applyBorder="1" applyAlignment="1">
      <alignment horizontal="center" wrapText="1"/>
    </xf>
    <xf numFmtId="1" fontId="13" fillId="10" borderId="13" xfId="0" applyNumberFormat="1" applyFont="1" applyFill="1" applyBorder="1" applyAlignment="1">
      <alignment horizontal="center"/>
    </xf>
    <xf numFmtId="1" fontId="14" fillId="9" borderId="13" xfId="0" applyNumberFormat="1" applyFont="1" applyFill="1" applyBorder="1" applyAlignment="1">
      <alignment horizontal="center"/>
    </xf>
    <xf numFmtId="1" fontId="12" fillId="9" borderId="13" xfId="0" applyNumberFormat="1" applyFont="1" applyFill="1" applyBorder="1" applyAlignment="1">
      <alignment horizontal="center"/>
    </xf>
    <xf numFmtId="1" fontId="15" fillId="9" borderId="13" xfId="0" applyNumberFormat="1" applyFont="1" applyFill="1" applyBorder="1" applyAlignment="1">
      <alignment horizontal="center"/>
    </xf>
    <xf numFmtId="1" fontId="15" fillId="0" borderId="13" xfId="0" applyNumberFormat="1" applyFont="1" applyBorder="1" applyAlignment="1">
      <alignment wrapText="1"/>
    </xf>
    <xf numFmtId="1" fontId="15" fillId="0" borderId="13" xfId="0" applyNumberFormat="1" applyFont="1" applyBorder="1" applyAlignment="1">
      <alignment horizontal="center" wrapText="1"/>
    </xf>
    <xf numFmtId="1" fontId="15" fillId="11" borderId="13" xfId="0" applyNumberFormat="1" applyFont="1" applyFill="1" applyBorder="1" applyAlignment="1">
      <alignment wrapText="1"/>
    </xf>
    <xf numFmtId="1" fontId="16" fillId="5" borderId="13" xfId="0" applyNumberFormat="1" applyFont="1" applyFill="1" applyBorder="1" applyAlignment="1">
      <alignment horizontal="center"/>
    </xf>
    <xf numFmtId="1" fontId="16" fillId="3" borderId="13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right"/>
    </xf>
    <xf numFmtId="1" fontId="16" fillId="9" borderId="13" xfId="0" applyNumberFormat="1" applyFont="1" applyFill="1" applyBorder="1" applyAlignment="1">
      <alignment horizontal="center"/>
    </xf>
    <xf numFmtId="1" fontId="18" fillId="10" borderId="13" xfId="0" applyNumberFormat="1" applyFont="1" applyFill="1" applyBorder="1" applyAlignment="1">
      <alignment horizontal="center"/>
    </xf>
    <xf numFmtId="1" fontId="17" fillId="0" borderId="13" xfId="0" applyNumberFormat="1" applyFont="1" applyBorder="1" applyAlignment="1">
      <alignment horizontal="right"/>
    </xf>
    <xf numFmtId="1" fontId="15" fillId="12" borderId="13" xfId="0" applyNumberFormat="1" applyFont="1" applyFill="1" applyBorder="1" applyAlignment="1">
      <alignment wrapText="1"/>
    </xf>
    <xf numFmtId="1" fontId="19" fillId="0" borderId="13" xfId="0" applyNumberFormat="1" applyFont="1" applyBorder="1" applyAlignment="1">
      <alignment horizontal="center"/>
    </xf>
    <xf numFmtId="1" fontId="19" fillId="3" borderId="13" xfId="0" applyNumberFormat="1" applyFont="1" applyFill="1" applyBorder="1" applyAlignment="1">
      <alignment horizontal="center"/>
    </xf>
    <xf numFmtId="1" fontId="19" fillId="3" borderId="53" xfId="0" applyNumberFormat="1" applyFont="1" applyFill="1" applyBorder="1" applyAlignment="1">
      <alignment horizontal="center"/>
    </xf>
    <xf numFmtId="1" fontId="19" fillId="13" borderId="53" xfId="0" applyNumberFormat="1" applyFont="1" applyFill="1" applyBorder="1" applyAlignment="1">
      <alignment horizontal="center"/>
    </xf>
    <xf numFmtId="1" fontId="19" fillId="3" borderId="62" xfId="0" applyNumberFormat="1" applyFont="1" applyFill="1" applyBorder="1" applyAlignment="1">
      <alignment horizontal="center"/>
    </xf>
    <xf numFmtId="1" fontId="19" fillId="3" borderId="7" xfId="0" applyNumberFormat="1" applyFont="1" applyFill="1" applyBorder="1" applyAlignment="1">
      <alignment horizontal="center"/>
    </xf>
    <xf numFmtId="1" fontId="13" fillId="10" borderId="62" xfId="0" applyNumberFormat="1" applyFont="1" applyFill="1" applyBorder="1" applyAlignment="1">
      <alignment horizontal="center"/>
    </xf>
    <xf numFmtId="1" fontId="19" fillId="13" borderId="7" xfId="0" applyNumberFormat="1" applyFont="1" applyFill="1" applyBorder="1" applyAlignment="1">
      <alignment horizontal="center"/>
    </xf>
    <xf numFmtId="1" fontId="19" fillId="14" borderId="62" xfId="0" applyNumberFormat="1" applyFont="1" applyFill="1" applyBorder="1" applyAlignment="1">
      <alignment horizontal="center"/>
    </xf>
    <xf numFmtId="1" fontId="19" fillId="14" borderId="7" xfId="0" applyNumberFormat="1" applyFont="1" applyFill="1" applyBorder="1" applyAlignment="1">
      <alignment horizontal="center"/>
    </xf>
    <xf numFmtId="1" fontId="13" fillId="14" borderId="62" xfId="0" applyNumberFormat="1" applyFont="1" applyFill="1" applyBorder="1" applyAlignment="1">
      <alignment horizontal="center"/>
    </xf>
    <xf numFmtId="1" fontId="16" fillId="14" borderId="13" xfId="0" applyNumberFormat="1" applyFont="1" applyFill="1" applyBorder="1" applyAlignment="1">
      <alignment horizontal="center"/>
    </xf>
    <xf numFmtId="1" fontId="15" fillId="14" borderId="13" xfId="0" applyNumberFormat="1" applyFont="1" applyFill="1" applyBorder="1" applyAlignment="1">
      <alignment wrapText="1"/>
    </xf>
    <xf numFmtId="0" fontId="19" fillId="0" borderId="13" xfId="0" applyFont="1" applyBorder="1" applyAlignment="1">
      <alignment horizontal="center"/>
    </xf>
    <xf numFmtId="0" fontId="19" fillId="3" borderId="62" xfId="0" applyFont="1" applyFill="1" applyBorder="1" applyAlignment="1">
      <alignment horizontal="center"/>
    </xf>
    <xf numFmtId="0" fontId="19" fillId="14" borderId="62" xfId="0" applyFont="1" applyFill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" fontId="15" fillId="3" borderId="13" xfId="0" applyNumberFormat="1" applyFont="1" applyFill="1" applyBorder="1" applyAlignment="1">
      <alignment horizontal="center" wrapText="1"/>
    </xf>
    <xf numFmtId="1" fontId="15" fillId="15" borderId="13" xfId="0" applyNumberFormat="1" applyFont="1" applyFill="1" applyBorder="1" applyAlignment="1">
      <alignment wrapText="1"/>
    </xf>
    <xf numFmtId="1" fontId="17" fillId="14" borderId="13" xfId="0" applyNumberFormat="1" applyFont="1" applyFill="1" applyBorder="1" applyAlignment="1">
      <alignment horizontal="center"/>
    </xf>
    <xf numFmtId="1" fontId="18" fillId="14" borderId="13" xfId="0" applyNumberFormat="1" applyFont="1" applyFill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1" fontId="17" fillId="3" borderId="13" xfId="0" applyNumberFormat="1" applyFont="1" applyFill="1" applyBorder="1" applyAlignment="1">
      <alignment horizontal="center"/>
    </xf>
    <xf numFmtId="1" fontId="17" fillId="0" borderId="13" xfId="0" applyNumberFormat="1" applyFont="1" applyBorder="1" applyAlignment="1">
      <alignment horizont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3" xfId="0" applyNumberFormat="1" applyFont="1" applyBorder="1"/>
    <xf numFmtId="1" fontId="16" fillId="14" borderId="13" xfId="0" applyNumberFormat="1" applyFont="1" applyFill="1" applyBorder="1"/>
    <xf numFmtId="1" fontId="16" fillId="14" borderId="13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1" fontId="15" fillId="16" borderId="13" xfId="0" applyNumberFormat="1" applyFont="1" applyFill="1" applyBorder="1" applyAlignment="1">
      <alignment wrapText="1"/>
    </xf>
    <xf numFmtId="1" fontId="15" fillId="0" borderId="13" xfId="0" applyNumberFormat="1" applyFont="1" applyBorder="1"/>
    <xf numFmtId="1" fontId="20" fillId="9" borderId="13" xfId="0" applyNumberFormat="1" applyFont="1" applyFill="1" applyBorder="1" applyAlignment="1">
      <alignment horizontal="center"/>
    </xf>
    <xf numFmtId="1" fontId="20" fillId="14" borderId="13" xfId="0" applyNumberFormat="1" applyFont="1" applyFill="1" applyBorder="1" applyAlignment="1">
      <alignment horizontal="center"/>
    </xf>
    <xf numFmtId="1" fontId="15" fillId="0" borderId="13" xfId="0" applyNumberFormat="1" applyFont="1" applyBorder="1" applyAlignment="1">
      <alignment horizontal="center" vertical="center"/>
    </xf>
    <xf numFmtId="1" fontId="21" fillId="0" borderId="13" xfId="0" applyNumberFormat="1" applyFont="1" applyBorder="1"/>
    <xf numFmtId="1" fontId="21" fillId="0" borderId="13" xfId="0" applyNumberFormat="1" applyFont="1" applyBorder="1" applyAlignment="1">
      <alignment horizontal="center" vertical="center"/>
    </xf>
    <xf numFmtId="1" fontId="3" fillId="0" borderId="0" xfId="0" applyNumberFormat="1" applyFont="1"/>
    <xf numFmtId="0" fontId="2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13" xfId="0" applyNumberFormat="1" applyFont="1" applyBorder="1"/>
    <xf numFmtId="0" fontId="1" fillId="17" borderId="13" xfId="0" applyFont="1" applyFill="1" applyBorder="1"/>
    <xf numFmtId="1" fontId="1" fillId="17" borderId="13" xfId="0" applyNumberFormat="1" applyFont="1" applyFill="1" applyBorder="1"/>
    <xf numFmtId="0" fontId="1" fillId="18" borderId="13" xfId="0" applyFont="1" applyFill="1" applyBorder="1"/>
    <xf numFmtId="0" fontId="1" fillId="7" borderId="13" xfId="0" applyFont="1" applyFill="1" applyBorder="1"/>
    <xf numFmtId="0" fontId="1" fillId="19" borderId="13" xfId="0" applyFont="1" applyFill="1" applyBorder="1"/>
    <xf numFmtId="0" fontId="1" fillId="20" borderId="13" xfId="0" applyFont="1" applyFill="1" applyBorder="1"/>
    <xf numFmtId="0" fontId="1" fillId="21" borderId="13" xfId="0" applyFont="1" applyFill="1" applyBorder="1"/>
    <xf numFmtId="0" fontId="3" fillId="21" borderId="13" xfId="0" applyFont="1" applyFill="1" applyBorder="1"/>
    <xf numFmtId="0" fontId="1" fillId="17" borderId="13" xfId="0" applyFont="1" applyFill="1" applyBorder="1" applyAlignment="1">
      <alignment wrapText="1"/>
    </xf>
    <xf numFmtId="0" fontId="3" fillId="17" borderId="13" xfId="0" applyFont="1" applyFill="1" applyBorder="1"/>
    <xf numFmtId="1" fontId="23" fillId="17" borderId="13" xfId="0" applyNumberFormat="1" applyFont="1" applyFill="1" applyBorder="1"/>
    <xf numFmtId="0" fontId="24" fillId="17" borderId="13" xfId="0" applyFont="1" applyFill="1" applyBorder="1"/>
    <xf numFmtId="0" fontId="3" fillId="18" borderId="13" xfId="0" applyFont="1" applyFill="1" applyBorder="1"/>
    <xf numFmtId="0" fontId="3" fillId="19" borderId="13" xfId="0" applyFont="1" applyFill="1" applyBorder="1"/>
    <xf numFmtId="0" fontId="3" fillId="20" borderId="13" xfId="0" applyFont="1" applyFill="1" applyBorder="1"/>
    <xf numFmtId="0" fontId="25" fillId="21" borderId="13" xfId="0" applyFont="1" applyFill="1" applyBorder="1"/>
    <xf numFmtId="0" fontId="3" fillId="20" borderId="14" xfId="0" applyFont="1" applyFill="1" applyBorder="1"/>
    <xf numFmtId="0" fontId="3" fillId="0" borderId="0" xfId="0" applyFont="1"/>
    <xf numFmtId="0" fontId="26" fillId="0" borderId="0" xfId="0" applyFont="1" applyAlignment="1">
      <alignment wrapText="1"/>
    </xf>
    <xf numFmtId="0" fontId="3" fillId="0" borderId="69" xfId="0" applyFont="1" applyBorder="1"/>
    <xf numFmtId="0" fontId="3" fillId="0" borderId="70" xfId="0" applyFont="1" applyBorder="1"/>
    <xf numFmtId="0" fontId="3" fillId="0" borderId="71" xfId="0" applyFont="1" applyBorder="1"/>
    <xf numFmtId="0" fontId="1" fillId="0" borderId="0" xfId="0" applyFont="1"/>
    <xf numFmtId="0" fontId="3" fillId="0" borderId="72" xfId="0" applyFont="1" applyBorder="1"/>
    <xf numFmtId="0" fontId="3" fillId="0" borderId="54" xfId="0" applyFont="1" applyBorder="1"/>
    <xf numFmtId="0" fontId="3" fillId="0" borderId="74" xfId="0" applyFont="1" applyBorder="1"/>
    <xf numFmtId="0" fontId="3" fillId="0" borderId="53" xfId="0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6" xfId="0" applyFont="1" applyBorder="1"/>
    <xf numFmtId="0" fontId="3" fillId="0" borderId="76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7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8" xfId="0" applyFont="1" applyBorder="1"/>
    <xf numFmtId="0" fontId="3" fillId="0" borderId="68" xfId="0" applyFont="1" applyBorder="1"/>
    <xf numFmtId="0" fontId="3" fillId="0" borderId="79" xfId="0" applyFont="1" applyBorder="1" applyAlignment="1">
      <alignment horizontal="center"/>
    </xf>
    <xf numFmtId="0" fontId="3" fillId="0" borderId="80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3" fillId="0" borderId="67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4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/>
    <xf numFmtId="0" fontId="27" fillId="3" borderId="0" xfId="0" applyFont="1" applyFill="1"/>
    <xf numFmtId="0" fontId="1" fillId="0" borderId="2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9" xfId="0" applyFont="1" applyBorder="1"/>
    <xf numFmtId="0" fontId="2" fillId="0" borderId="8" xfId="0" applyFont="1" applyBorder="1"/>
    <xf numFmtId="0" fontId="3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6" fillId="0" borderId="41" xfId="0" applyFont="1" applyBorder="1"/>
    <xf numFmtId="0" fontId="2" fillId="0" borderId="28" xfId="0" applyFont="1" applyBorder="1"/>
    <xf numFmtId="0" fontId="5" fillId="0" borderId="41" xfId="0" applyFont="1" applyBorder="1"/>
    <xf numFmtId="0" fontId="1" fillId="6" borderId="1" xfId="0" applyFont="1" applyFill="1" applyBorder="1" applyAlignment="1">
      <alignment horizontal="center"/>
    </xf>
    <xf numFmtId="0" fontId="3" fillId="7" borderId="51" xfId="0" applyFont="1" applyFill="1" applyBorder="1" applyAlignment="1">
      <alignment horizontal="center"/>
    </xf>
    <xf numFmtId="0" fontId="2" fillId="0" borderId="52" xfId="0" applyFont="1" applyBorder="1"/>
    <xf numFmtId="0" fontId="3" fillId="6" borderId="1" xfId="0" applyFont="1" applyFill="1" applyBorder="1" applyAlignment="1">
      <alignment horizontal="left"/>
    </xf>
    <xf numFmtId="0" fontId="2" fillId="0" borderId="53" xfId="0" applyFont="1" applyBorder="1"/>
    <xf numFmtId="0" fontId="1" fillId="8" borderId="1" xfId="0" applyFont="1" applyFill="1" applyBorder="1" applyAlignment="1">
      <alignment horizontal="center"/>
    </xf>
    <xf numFmtId="0" fontId="1" fillId="4" borderId="18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3" fillId="3" borderId="22" xfId="0" applyFont="1" applyFill="1" applyBorder="1" applyAlignment="1">
      <alignment wrapText="1"/>
    </xf>
    <xf numFmtId="0" fontId="2" fillId="0" borderId="23" xfId="0" applyFont="1" applyBorder="1"/>
    <xf numFmtId="0" fontId="2" fillId="0" borderId="24" xfId="0" applyFont="1" applyBorder="1"/>
    <xf numFmtId="0" fontId="3" fillId="0" borderId="10" xfId="0" applyFont="1" applyBorder="1"/>
    <xf numFmtId="0" fontId="3" fillId="3" borderId="27" xfId="0" applyFont="1" applyFill="1" applyBorder="1" applyAlignment="1">
      <alignment wrapText="1"/>
    </xf>
    <xf numFmtId="0" fontId="5" fillId="0" borderId="37" xfId="0" applyFont="1" applyBorder="1"/>
    <xf numFmtId="0" fontId="2" fillId="0" borderId="38" xfId="0" applyFont="1" applyBorder="1"/>
    <xf numFmtId="1" fontId="9" fillId="9" borderId="1" xfId="0" applyNumberFormat="1" applyFont="1" applyFill="1" applyBorder="1" applyAlignment="1">
      <alignment horizontal="left" wrapText="1"/>
    </xf>
    <xf numFmtId="1" fontId="9" fillId="9" borderId="1" xfId="0" applyNumberFormat="1" applyFont="1" applyFill="1" applyBorder="1" applyAlignment="1">
      <alignment horizontal="right"/>
    </xf>
    <xf numFmtId="1" fontId="10" fillId="9" borderId="1" xfId="0" applyNumberFormat="1" applyFont="1" applyFill="1" applyBorder="1" applyAlignment="1">
      <alignment horizontal="left" wrapText="1"/>
    </xf>
    <xf numFmtId="1" fontId="11" fillId="9" borderId="1" xfId="0" applyNumberFormat="1" applyFont="1" applyFill="1" applyBorder="1" applyAlignment="1">
      <alignment horizontal="center"/>
    </xf>
    <xf numFmtId="1" fontId="11" fillId="9" borderId="18" xfId="0" applyNumberFormat="1" applyFont="1" applyFill="1" applyBorder="1" applyAlignment="1">
      <alignment horizontal="center" vertical="center"/>
    </xf>
    <xf numFmtId="0" fontId="2" fillId="0" borderId="59" xfId="0" applyFont="1" applyBorder="1"/>
    <xf numFmtId="0" fontId="2" fillId="0" borderId="60" xfId="0" applyFont="1" applyBorder="1"/>
    <xf numFmtId="0" fontId="2" fillId="0" borderId="61" xfId="0" applyFont="1" applyBorder="1"/>
    <xf numFmtId="0" fontId="2" fillId="0" borderId="7" xfId="0" applyFont="1" applyBorder="1"/>
    <xf numFmtId="1" fontId="12" fillId="9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9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9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20" borderId="63" xfId="0" applyFont="1" applyFill="1" applyBorder="1" applyAlignment="1">
      <alignment horizontal="right"/>
    </xf>
    <xf numFmtId="0" fontId="1" fillId="20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3" fillId="0" borderId="64" xfId="0" applyFont="1" applyBorder="1" applyAlignment="1">
      <alignment horizontal="center" wrapText="1"/>
    </xf>
    <xf numFmtId="0" fontId="2" fillId="0" borderId="65" xfId="0" applyFont="1" applyBorder="1"/>
    <xf numFmtId="0" fontId="2" fillId="0" borderId="66" xfId="0" applyFont="1" applyBorder="1"/>
    <xf numFmtId="0" fontId="3" fillId="0" borderId="67" xfId="0" applyFont="1" applyBorder="1" applyAlignment="1">
      <alignment horizontal="center" wrapText="1"/>
    </xf>
    <xf numFmtId="0" fontId="2" fillId="0" borderId="68" xfId="0" applyFont="1" applyBorder="1"/>
    <xf numFmtId="0" fontId="1" fillId="0" borderId="67" xfId="0" applyFont="1" applyBorder="1" applyAlignment="1">
      <alignment horizontal="center" wrapText="1"/>
    </xf>
    <xf numFmtId="0" fontId="3" fillId="0" borderId="70" xfId="0" applyFont="1" applyBorder="1"/>
    <xf numFmtId="0" fontId="2" fillId="0" borderId="70" xfId="0" applyFont="1" applyBorder="1"/>
    <xf numFmtId="0" fontId="3" fillId="0" borderId="3" xfId="0" applyFont="1" applyBorder="1" applyAlignment="1">
      <alignment horizontal="center"/>
    </xf>
    <xf numFmtId="0" fontId="1" fillId="0" borderId="65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73" xfId="0" applyFont="1" applyBorder="1"/>
    <xf numFmtId="0" fontId="1" fillId="0" borderId="6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75" xfId="0" applyFont="1" applyBorder="1" applyAlignment="1">
      <alignment horizontal="left"/>
    </xf>
    <xf numFmtId="0" fontId="1" fillId="0" borderId="67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 wrapText="1"/>
    </xf>
    <xf numFmtId="0" fontId="2" fillId="0" borderId="67" xfId="0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FC-46A4-9D18-6961EF1C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03754"/>
        <c:axId val="1229266549"/>
      </c:barChart>
      <c:catAx>
        <c:axId val="537003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29266549"/>
        <c:crosses val="autoZero"/>
        <c:auto val="1"/>
        <c:lblAlgn val="ctr"/>
        <c:lblOffset val="100"/>
        <c:noMultiLvlLbl val="1"/>
      </c:catAx>
      <c:valAx>
        <c:axId val="122926654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7003754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7D-4A7B-9CFC-CE04388DCA54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7D-4A7B-9CFC-CE04388D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020446"/>
        <c:axId val="1694805355"/>
      </c:barChart>
      <c:catAx>
        <c:axId val="76002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94805355"/>
        <c:crosses val="autoZero"/>
        <c:auto val="1"/>
        <c:lblAlgn val="ctr"/>
        <c:lblOffset val="100"/>
        <c:noMultiLvlLbl val="1"/>
      </c:catAx>
      <c:valAx>
        <c:axId val="169480535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002044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85-444A-8811-8AC779646C67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85-444A-8811-8AC77964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91112"/>
        <c:axId val="553687851"/>
      </c:barChart>
      <c:catAx>
        <c:axId val="214629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3687851"/>
        <c:crosses val="autoZero"/>
        <c:auto val="1"/>
        <c:lblAlgn val="ctr"/>
        <c:lblOffset val="100"/>
        <c:noMultiLvlLbl val="1"/>
      </c:catAx>
      <c:valAx>
        <c:axId val="55368785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629111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DE-4147-B953-BAEB24F34B65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DE-4147-B953-BAEB24F3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014167"/>
        <c:axId val="22013472"/>
      </c:barChart>
      <c:catAx>
        <c:axId val="2006014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013472"/>
        <c:crosses val="autoZero"/>
        <c:auto val="1"/>
        <c:lblAlgn val="ctr"/>
        <c:lblOffset val="100"/>
        <c:noMultiLvlLbl val="1"/>
      </c:catAx>
      <c:valAx>
        <c:axId val="220134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06014167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09-44DB-B7C1-CB8FA514C873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09-44DB-B7C1-CB8FA514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524624"/>
        <c:axId val="269772"/>
      </c:barChart>
      <c:catAx>
        <c:axId val="10785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9772"/>
        <c:crosses val="autoZero"/>
        <c:auto val="1"/>
        <c:lblAlgn val="ctr"/>
        <c:lblOffset val="100"/>
        <c:noMultiLvlLbl val="1"/>
      </c:catAx>
      <c:valAx>
        <c:axId val="2697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7852462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34</xdr:row>
      <xdr:rowOff>0</xdr:rowOff>
    </xdr:from>
    <xdr:ext cx="5772150" cy="1581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114300</xdr:rowOff>
    </xdr:from>
    <xdr:ext cx="6010275" cy="14954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A10" workbookViewId="0">
      <selection activeCell="D27" sqref="D27:E27"/>
    </sheetView>
  </sheetViews>
  <sheetFormatPr defaultColWidth="12.59765625" defaultRowHeight="15" customHeight="1"/>
  <cols>
    <col min="1" max="2" width="7.59765625" customWidth="1"/>
    <col min="3" max="3" width="16.6992187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191" t="s">
        <v>0</v>
      </c>
      <c r="B1" s="192"/>
      <c r="C1" s="193" t="s">
        <v>1</v>
      </c>
      <c r="D1" s="194"/>
      <c r="E1" s="195"/>
    </row>
    <row r="2" spans="1:9" ht="14.4">
      <c r="A2" s="191" t="s">
        <v>2</v>
      </c>
      <c r="B2" s="192"/>
      <c r="C2" s="1" t="s">
        <v>3</v>
      </c>
      <c r="D2" s="2"/>
      <c r="E2" s="3"/>
    </row>
    <row r="3" spans="1:9" ht="14.4">
      <c r="A3" s="191" t="s">
        <v>4</v>
      </c>
      <c r="B3" s="192"/>
      <c r="C3" s="196" t="s">
        <v>5</v>
      </c>
      <c r="D3" s="197"/>
      <c r="E3" s="198"/>
    </row>
    <row r="4" spans="1:9" ht="14.4">
      <c r="A4" s="191" t="s">
        <v>6</v>
      </c>
      <c r="B4" s="192"/>
      <c r="C4" s="199" t="s">
        <v>7</v>
      </c>
      <c r="D4" s="200"/>
      <c r="E4" s="201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211" t="s">
        <v>9</v>
      </c>
      <c r="C6" s="212"/>
      <c r="D6" s="213"/>
      <c r="E6" s="10" t="s">
        <v>10</v>
      </c>
    </row>
    <row r="7" spans="1:9" ht="14.4">
      <c r="A7" s="11" t="s">
        <v>11</v>
      </c>
      <c r="B7" s="214" t="s">
        <v>12</v>
      </c>
      <c r="C7" s="215"/>
      <c r="D7" s="216"/>
      <c r="E7" s="12">
        <v>48</v>
      </c>
      <c r="F7" s="13">
        <v>13</v>
      </c>
      <c r="G7" s="13">
        <f>F7+E7-1</f>
        <v>60</v>
      </c>
    </row>
    <row r="8" spans="1:9" ht="14.4">
      <c r="A8" s="11" t="s">
        <v>13</v>
      </c>
      <c r="B8" s="217" t="s">
        <v>14</v>
      </c>
      <c r="C8" s="200"/>
      <c r="D8" s="201"/>
      <c r="E8" s="14">
        <v>37</v>
      </c>
      <c r="F8" s="13">
        <f t="shared" ref="F8:F10" si="0">G7+1</f>
        <v>61</v>
      </c>
      <c r="G8" s="13">
        <f t="shared" ref="G8:G10" si="1">G7+E8</f>
        <v>97</v>
      </c>
    </row>
    <row r="9" spans="1:9" ht="14.4">
      <c r="A9" s="11" t="s">
        <v>15</v>
      </c>
      <c r="B9" s="217" t="s">
        <v>16</v>
      </c>
      <c r="C9" s="200"/>
      <c r="D9" s="201"/>
      <c r="E9" s="15">
        <v>34</v>
      </c>
      <c r="F9" s="13">
        <f t="shared" si="0"/>
        <v>98</v>
      </c>
      <c r="G9" s="13">
        <f t="shared" si="1"/>
        <v>131</v>
      </c>
    </row>
    <row r="10" spans="1:9" ht="14.4">
      <c r="A10" s="11" t="s">
        <v>17</v>
      </c>
      <c r="B10" s="218" t="s">
        <v>18</v>
      </c>
      <c r="C10" s="200"/>
      <c r="D10" s="203"/>
      <c r="E10" s="16">
        <v>40</v>
      </c>
      <c r="F10" s="13">
        <f t="shared" si="0"/>
        <v>132</v>
      </c>
      <c r="G10" s="13">
        <f t="shared" si="1"/>
        <v>171</v>
      </c>
    </row>
    <row r="11" spans="1:9" ht="14.4">
      <c r="A11" s="13"/>
      <c r="B11" s="17"/>
      <c r="C11" s="18"/>
      <c r="D11" s="19" t="s">
        <v>19</v>
      </c>
      <c r="E11" s="20">
        <f>SUM(E7:E10)</f>
        <v>159</v>
      </c>
    </row>
    <row r="12" spans="1:9" ht="14.4">
      <c r="A12" s="13"/>
      <c r="B12" s="21"/>
      <c r="C12" s="22"/>
      <c r="D12" s="23"/>
      <c r="E12" s="24"/>
    </row>
    <row r="13" spans="1:9" ht="14.4">
      <c r="A13" s="4"/>
      <c r="B13" s="25" t="s">
        <v>20</v>
      </c>
      <c r="C13" s="26"/>
      <c r="D13" s="27" t="s">
        <v>21</v>
      </c>
      <c r="E13" s="28" t="s">
        <v>22</v>
      </c>
      <c r="F13" s="28" t="s">
        <v>23</v>
      </c>
      <c r="G13" s="29" t="s">
        <v>24</v>
      </c>
      <c r="H13" s="30" t="s">
        <v>25</v>
      </c>
      <c r="I13" s="31" t="s">
        <v>19</v>
      </c>
    </row>
    <row r="14" spans="1:9" ht="14.4">
      <c r="A14" s="32" t="s">
        <v>26</v>
      </c>
      <c r="B14" s="219" t="s">
        <v>27</v>
      </c>
      <c r="C14" s="220"/>
      <c r="D14" s="33">
        <v>22</v>
      </c>
      <c r="E14" s="34"/>
      <c r="F14" s="34"/>
      <c r="G14" s="12">
        <v>26</v>
      </c>
      <c r="H14" s="34"/>
      <c r="I14" s="35">
        <f t="shared" ref="I14:I18" si="2">SUM(D14:H14)</f>
        <v>48</v>
      </c>
    </row>
    <row r="15" spans="1:9" ht="15.6">
      <c r="A15" s="32" t="s">
        <v>28</v>
      </c>
      <c r="B15" s="202" t="s">
        <v>29</v>
      </c>
      <c r="C15" s="203"/>
      <c r="D15" s="36">
        <v>28</v>
      </c>
      <c r="E15" s="37"/>
      <c r="F15" s="37"/>
      <c r="G15" s="14">
        <v>24</v>
      </c>
      <c r="H15" s="37"/>
      <c r="I15" s="38">
        <f t="shared" si="2"/>
        <v>52</v>
      </c>
    </row>
    <row r="16" spans="1:9" ht="15.6">
      <c r="A16" s="32" t="s">
        <v>30</v>
      </c>
      <c r="B16" s="202" t="s">
        <v>31</v>
      </c>
      <c r="C16" s="203"/>
      <c r="D16" s="39"/>
      <c r="E16" s="14">
        <v>32</v>
      </c>
      <c r="F16" s="37"/>
      <c r="G16" s="14"/>
      <c r="H16" s="14">
        <v>18</v>
      </c>
      <c r="I16" s="38">
        <f t="shared" si="2"/>
        <v>50</v>
      </c>
    </row>
    <row r="17" spans="1:10" ht="14.4">
      <c r="A17" s="32" t="s">
        <v>32</v>
      </c>
      <c r="B17" s="204" t="s">
        <v>33</v>
      </c>
      <c r="C17" s="203"/>
      <c r="D17" s="39"/>
      <c r="E17" s="14">
        <v>18</v>
      </c>
      <c r="F17" s="14">
        <v>16</v>
      </c>
      <c r="G17" s="37"/>
      <c r="H17" s="14">
        <v>16</v>
      </c>
      <c r="I17" s="38">
        <f t="shared" si="2"/>
        <v>50</v>
      </c>
    </row>
    <row r="18" spans="1:10" ht="14.4">
      <c r="A18" s="32" t="s">
        <v>34</v>
      </c>
      <c r="B18" s="204" t="s">
        <v>35</v>
      </c>
      <c r="C18" s="203"/>
      <c r="D18" s="39"/>
      <c r="E18" s="37"/>
      <c r="F18" s="14">
        <v>34</v>
      </c>
      <c r="G18" s="37"/>
      <c r="H18" s="40">
        <v>16</v>
      </c>
      <c r="I18" s="38">
        <f t="shared" si="2"/>
        <v>50</v>
      </c>
    </row>
    <row r="19" spans="1:10" ht="14.4">
      <c r="A19" s="32"/>
      <c r="B19" s="41"/>
      <c r="C19" s="42"/>
      <c r="D19" s="43"/>
      <c r="E19" s="44"/>
      <c r="F19" s="44"/>
      <c r="G19" s="45"/>
      <c r="H19" s="44"/>
      <c r="I19" s="46"/>
    </row>
    <row r="20" spans="1:10" ht="15.75" customHeight="1">
      <c r="A20" s="4"/>
      <c r="B20" s="4"/>
      <c r="C20" s="4"/>
      <c r="D20" s="47">
        <f t="shared" ref="D20:I20" si="3">SUM(D14:D19)</f>
        <v>50</v>
      </c>
      <c r="E20" s="47">
        <f t="shared" si="3"/>
        <v>50</v>
      </c>
      <c r="F20" s="47">
        <f t="shared" si="3"/>
        <v>50</v>
      </c>
      <c r="G20" s="47">
        <f t="shared" si="3"/>
        <v>50</v>
      </c>
      <c r="H20" s="47">
        <f t="shared" si="3"/>
        <v>50</v>
      </c>
      <c r="I20" s="47">
        <f t="shared" si="3"/>
        <v>250</v>
      </c>
    </row>
    <row r="21" spans="1:10" ht="15.75" customHeight="1">
      <c r="A21" s="205" t="s">
        <v>36</v>
      </c>
      <c r="B21" s="192"/>
      <c r="C21" s="192"/>
      <c r="D21" s="206" t="s">
        <v>37</v>
      </c>
      <c r="E21" s="207"/>
    </row>
    <row r="22" spans="1:10" ht="15.75" customHeight="1">
      <c r="A22" s="208" t="s">
        <v>38</v>
      </c>
      <c r="B22" s="209"/>
      <c r="C22" s="48">
        <v>60</v>
      </c>
      <c r="D22" s="49" t="s">
        <v>26</v>
      </c>
      <c r="E22" s="50">
        <v>70</v>
      </c>
    </row>
    <row r="23" spans="1:10" ht="15.75" customHeight="1">
      <c r="A23" s="208" t="s">
        <v>39</v>
      </c>
      <c r="B23" s="209"/>
      <c r="C23" s="48">
        <v>40</v>
      </c>
      <c r="D23" s="49" t="s">
        <v>28</v>
      </c>
      <c r="E23" s="50">
        <v>70</v>
      </c>
    </row>
    <row r="24" spans="1:10" ht="15.75" customHeight="1">
      <c r="A24" s="51"/>
      <c r="B24" s="51"/>
      <c r="C24" s="52"/>
      <c r="D24" s="49" t="s">
        <v>30</v>
      </c>
      <c r="E24" s="50">
        <v>70</v>
      </c>
    </row>
    <row r="25" spans="1:10" ht="15.75" customHeight="1">
      <c r="A25" s="210" t="s">
        <v>40</v>
      </c>
      <c r="B25" s="192"/>
      <c r="C25" s="209"/>
      <c r="D25" s="49" t="s">
        <v>32</v>
      </c>
      <c r="E25" s="50">
        <v>70</v>
      </c>
      <c r="J25" s="53"/>
    </row>
    <row r="26" spans="1:10" ht="15.75" customHeight="1">
      <c r="A26" s="54"/>
      <c r="B26" s="54" t="s">
        <v>41</v>
      </c>
      <c r="C26" s="54" t="s">
        <v>42</v>
      </c>
      <c r="D26" s="49" t="s">
        <v>34</v>
      </c>
      <c r="E26" s="50">
        <v>70</v>
      </c>
      <c r="J26" s="53"/>
    </row>
    <row r="27" spans="1:10" ht="15.75" customHeight="1">
      <c r="A27" s="55" t="s">
        <v>43</v>
      </c>
      <c r="B27" s="56">
        <v>60</v>
      </c>
      <c r="C27" s="56">
        <v>69</v>
      </c>
      <c r="D27" s="49"/>
      <c r="E27" s="57"/>
    </row>
    <row r="28" spans="1:10" ht="15.75" customHeight="1">
      <c r="A28" s="55" t="s">
        <v>44</v>
      </c>
      <c r="B28" s="56">
        <v>70</v>
      </c>
      <c r="C28" s="56">
        <v>79</v>
      </c>
      <c r="D28" s="49" t="s">
        <v>45</v>
      </c>
      <c r="E28" s="58" t="s">
        <v>92</v>
      </c>
    </row>
    <row r="29" spans="1:10" ht="15.75" customHeight="1">
      <c r="A29" s="55" t="s">
        <v>46</v>
      </c>
      <c r="B29" s="56">
        <v>80</v>
      </c>
      <c r="C29" s="56">
        <v>100</v>
      </c>
      <c r="D29" s="59"/>
      <c r="E29" s="60">
        <f>IF(E28="O",100,IF(E28="A+",90,IF(E28="A",80,IF(E28="B+",70,IF(E28="B",60,0)))))</f>
        <v>70</v>
      </c>
    </row>
    <row r="30" spans="1:10" ht="15.75" customHeight="1">
      <c r="E30" s="61"/>
    </row>
    <row r="31" spans="1:10" ht="15.75" customHeight="1">
      <c r="E31" s="61"/>
    </row>
    <row r="32" spans="1:10" ht="15.75" customHeight="1">
      <c r="E32" s="61"/>
    </row>
    <row r="33" spans="5:5" ht="15.75" customHeight="1">
      <c r="E33" s="61"/>
    </row>
    <row r="34" spans="5:5" ht="15.75" customHeight="1">
      <c r="E34" s="61"/>
    </row>
    <row r="35" spans="5:5" ht="15.75" customHeight="1">
      <c r="E35" s="61"/>
    </row>
    <row r="36" spans="5:5" ht="15.75" customHeight="1">
      <c r="E36" s="61"/>
    </row>
    <row r="37" spans="5:5" ht="15.75" customHeight="1">
      <c r="E37" s="61"/>
    </row>
    <row r="38" spans="5:5" ht="15.75" customHeight="1">
      <c r="E38" s="61"/>
    </row>
    <row r="39" spans="5:5" ht="15.75" customHeight="1">
      <c r="E39" s="61"/>
    </row>
    <row r="40" spans="5:5" ht="15.75" customHeight="1">
      <c r="E40" s="61"/>
    </row>
    <row r="41" spans="5:5" ht="15.75" customHeight="1">
      <c r="E41" s="61"/>
    </row>
    <row r="42" spans="5:5" ht="15.75" customHeight="1">
      <c r="E42" s="61"/>
    </row>
    <row r="43" spans="5:5" ht="15.75" customHeight="1">
      <c r="E43" s="61"/>
    </row>
    <row r="44" spans="5:5" ht="15.75" customHeight="1">
      <c r="E44" s="61"/>
    </row>
    <row r="45" spans="5:5" ht="15.75" customHeight="1">
      <c r="E45" s="61"/>
    </row>
    <row r="46" spans="5:5" ht="15.75" customHeight="1">
      <c r="E46" s="61"/>
    </row>
    <row r="47" spans="5:5" ht="15.75" customHeight="1">
      <c r="E47" s="61"/>
    </row>
    <row r="48" spans="5:5" ht="15.75" customHeight="1">
      <c r="E48" s="61"/>
    </row>
    <row r="49" spans="5:5" ht="15.75" customHeight="1">
      <c r="E49" s="61"/>
    </row>
    <row r="50" spans="5:5" ht="15.75" customHeight="1">
      <c r="E50" s="61"/>
    </row>
    <row r="51" spans="5:5" ht="15.75" customHeight="1">
      <c r="E51" s="61"/>
    </row>
    <row r="52" spans="5:5" ht="15.75" customHeight="1">
      <c r="E52" s="61"/>
    </row>
    <row r="53" spans="5:5" ht="15.75" customHeight="1">
      <c r="E53" s="61"/>
    </row>
    <row r="54" spans="5:5" ht="15.75" customHeight="1">
      <c r="E54" s="61"/>
    </row>
    <row r="55" spans="5:5" ht="15.75" customHeight="1">
      <c r="E55" s="61"/>
    </row>
    <row r="56" spans="5:5" ht="15.75" customHeight="1">
      <c r="E56" s="61"/>
    </row>
    <row r="57" spans="5:5" ht="15.75" customHeight="1">
      <c r="E57" s="61"/>
    </row>
    <row r="58" spans="5:5" ht="15.75" customHeight="1">
      <c r="E58" s="61"/>
    </row>
    <row r="59" spans="5:5" ht="15.75" customHeight="1">
      <c r="E59" s="61"/>
    </row>
    <row r="60" spans="5:5" ht="15.75" customHeight="1">
      <c r="E60" s="61"/>
    </row>
    <row r="61" spans="5:5" ht="15.75" customHeight="1">
      <c r="E61" s="61"/>
    </row>
    <row r="62" spans="5:5" ht="15.75" customHeight="1">
      <c r="E62" s="61"/>
    </row>
    <row r="63" spans="5:5" ht="15.75" customHeight="1">
      <c r="E63" s="61"/>
    </row>
    <row r="64" spans="5:5" ht="15.75" customHeight="1">
      <c r="E64" s="61"/>
    </row>
    <row r="65" spans="5:5" ht="15.75" customHeight="1">
      <c r="E65" s="61"/>
    </row>
    <row r="66" spans="5:5" ht="15.75" customHeight="1">
      <c r="E66" s="61"/>
    </row>
    <row r="67" spans="5:5" ht="15.75" customHeight="1">
      <c r="E67" s="61"/>
    </row>
    <row r="68" spans="5:5" ht="15.75" customHeight="1">
      <c r="E68" s="61"/>
    </row>
    <row r="69" spans="5:5" ht="15.75" customHeight="1">
      <c r="E69" s="61"/>
    </row>
    <row r="70" spans="5:5" ht="15.75" customHeight="1">
      <c r="E70" s="61"/>
    </row>
    <row r="71" spans="5:5" ht="15.75" customHeight="1">
      <c r="E71" s="61"/>
    </row>
    <row r="72" spans="5:5" ht="15.75" customHeight="1">
      <c r="E72" s="61"/>
    </row>
    <row r="73" spans="5:5" ht="15.75" customHeight="1">
      <c r="E73" s="61"/>
    </row>
    <row r="74" spans="5:5" ht="15.75" customHeight="1">
      <c r="E74" s="61"/>
    </row>
    <row r="75" spans="5:5" ht="15.75" customHeight="1">
      <c r="E75" s="61"/>
    </row>
    <row r="76" spans="5:5" ht="15.75" customHeight="1">
      <c r="E76" s="61"/>
    </row>
    <row r="77" spans="5:5" ht="15.75" customHeight="1">
      <c r="E77" s="61"/>
    </row>
    <row r="78" spans="5:5" ht="15.75" customHeight="1">
      <c r="E78" s="61"/>
    </row>
    <row r="79" spans="5:5" ht="15.75" customHeight="1">
      <c r="E79" s="61"/>
    </row>
    <row r="80" spans="5:5" ht="15.75" customHeight="1">
      <c r="E80" s="61"/>
    </row>
    <row r="81" spans="5:5" ht="15.75" customHeight="1">
      <c r="E81" s="61"/>
    </row>
    <row r="82" spans="5:5" ht="15.75" customHeight="1">
      <c r="E82" s="61"/>
    </row>
    <row r="83" spans="5:5" ht="15.75" customHeight="1">
      <c r="E83" s="61"/>
    </row>
    <row r="84" spans="5:5" ht="15.75" customHeight="1">
      <c r="E84" s="61"/>
    </row>
    <row r="85" spans="5:5" ht="15.75" customHeight="1">
      <c r="E85" s="61"/>
    </row>
    <row r="86" spans="5:5" ht="15.75" customHeight="1">
      <c r="E86" s="61"/>
    </row>
    <row r="87" spans="5:5" ht="15.75" customHeight="1">
      <c r="E87" s="61"/>
    </row>
    <row r="88" spans="5:5" ht="15.75" customHeight="1">
      <c r="E88" s="61"/>
    </row>
    <row r="89" spans="5:5" ht="15.75" customHeight="1">
      <c r="E89" s="61"/>
    </row>
    <row r="90" spans="5:5" ht="15.75" customHeight="1">
      <c r="E90" s="61"/>
    </row>
    <row r="91" spans="5:5" ht="15.75" customHeight="1">
      <c r="E91" s="61"/>
    </row>
    <row r="92" spans="5:5" ht="15.75" customHeight="1">
      <c r="E92" s="61"/>
    </row>
    <row r="93" spans="5:5" ht="15.75" customHeight="1">
      <c r="E93" s="61"/>
    </row>
    <row r="94" spans="5:5" ht="15.75" customHeight="1">
      <c r="E94" s="61"/>
    </row>
    <row r="95" spans="5:5" ht="15.75" customHeight="1">
      <c r="E95" s="61"/>
    </row>
    <row r="96" spans="5:5" ht="15.75" customHeight="1">
      <c r="E96" s="61"/>
    </row>
    <row r="97" spans="5:5" ht="15.75" customHeight="1">
      <c r="E97" s="61"/>
    </row>
    <row r="98" spans="5:5" ht="15.75" customHeight="1">
      <c r="E98" s="61"/>
    </row>
    <row r="99" spans="5:5" ht="15.75" customHeight="1">
      <c r="E99" s="61"/>
    </row>
    <row r="100" spans="5:5" ht="15.75" customHeight="1">
      <c r="E100" s="61"/>
    </row>
    <row r="101" spans="5:5" ht="15.75" customHeight="1">
      <c r="E101" s="61"/>
    </row>
    <row r="102" spans="5:5" ht="15.75" customHeight="1">
      <c r="E102" s="61"/>
    </row>
    <row r="103" spans="5:5" ht="15.75" customHeight="1">
      <c r="E103" s="61"/>
    </row>
    <row r="104" spans="5:5" ht="15.75" customHeight="1">
      <c r="E104" s="61"/>
    </row>
    <row r="105" spans="5:5" ht="15.75" customHeight="1">
      <c r="E105" s="61"/>
    </row>
    <row r="106" spans="5:5" ht="15.75" customHeight="1">
      <c r="E106" s="61"/>
    </row>
    <row r="107" spans="5:5" ht="15.75" customHeight="1">
      <c r="E107" s="61"/>
    </row>
    <row r="108" spans="5:5" ht="15.75" customHeight="1">
      <c r="E108" s="61"/>
    </row>
    <row r="109" spans="5:5" ht="15.75" customHeight="1">
      <c r="E109" s="61"/>
    </row>
    <row r="110" spans="5:5" ht="15.75" customHeight="1">
      <c r="E110" s="61"/>
    </row>
    <row r="111" spans="5:5" ht="15.75" customHeight="1">
      <c r="E111" s="61"/>
    </row>
    <row r="112" spans="5:5" ht="15.75" customHeight="1">
      <c r="E112" s="61"/>
    </row>
    <row r="113" spans="5:5" ht="15.75" customHeight="1">
      <c r="E113" s="61"/>
    </row>
    <row r="114" spans="5:5" ht="15.75" customHeight="1">
      <c r="E114" s="61"/>
    </row>
    <row r="115" spans="5:5" ht="15.75" customHeight="1">
      <c r="E115" s="61"/>
    </row>
    <row r="116" spans="5:5" ht="15.75" customHeight="1">
      <c r="E116" s="61"/>
    </row>
    <row r="117" spans="5:5" ht="15.75" customHeight="1">
      <c r="E117" s="61"/>
    </row>
    <row r="118" spans="5:5" ht="15.75" customHeight="1">
      <c r="E118" s="61"/>
    </row>
    <row r="119" spans="5:5" ht="15.75" customHeight="1">
      <c r="E119" s="61"/>
    </row>
    <row r="120" spans="5:5" ht="15.75" customHeight="1">
      <c r="E120" s="61"/>
    </row>
    <row r="121" spans="5:5" ht="15.75" customHeight="1">
      <c r="E121" s="61"/>
    </row>
    <row r="122" spans="5:5" ht="15.75" customHeight="1">
      <c r="E122" s="61"/>
    </row>
    <row r="123" spans="5:5" ht="15.75" customHeight="1">
      <c r="E123" s="61"/>
    </row>
    <row r="124" spans="5:5" ht="15.75" customHeight="1">
      <c r="E124" s="61"/>
    </row>
    <row r="125" spans="5:5" ht="15.75" customHeight="1">
      <c r="E125" s="61"/>
    </row>
    <row r="126" spans="5:5" ht="15.75" customHeight="1">
      <c r="E126" s="61"/>
    </row>
    <row r="127" spans="5:5" ht="15.75" customHeight="1">
      <c r="E127" s="61"/>
    </row>
    <row r="128" spans="5:5" ht="15.75" customHeight="1">
      <c r="E128" s="61"/>
    </row>
    <row r="129" spans="5:5" ht="15.75" customHeight="1">
      <c r="E129" s="61"/>
    </row>
    <row r="130" spans="5:5" ht="15.75" customHeight="1">
      <c r="E130" s="61"/>
    </row>
    <row r="131" spans="5:5" ht="15.75" customHeight="1">
      <c r="E131" s="61"/>
    </row>
    <row r="132" spans="5:5" ht="15.75" customHeight="1">
      <c r="E132" s="61"/>
    </row>
    <row r="133" spans="5:5" ht="15.75" customHeight="1">
      <c r="E133" s="61"/>
    </row>
    <row r="134" spans="5:5" ht="15.75" customHeight="1">
      <c r="E134" s="61"/>
    </row>
    <row r="135" spans="5:5" ht="15.75" customHeight="1">
      <c r="E135" s="61"/>
    </row>
    <row r="136" spans="5:5" ht="15.75" customHeight="1">
      <c r="E136" s="61"/>
    </row>
    <row r="137" spans="5:5" ht="15.75" customHeight="1">
      <c r="E137" s="61"/>
    </row>
    <row r="138" spans="5:5" ht="15.75" customHeight="1">
      <c r="E138" s="61"/>
    </row>
    <row r="139" spans="5:5" ht="15.75" customHeight="1">
      <c r="E139" s="61"/>
    </row>
    <row r="140" spans="5:5" ht="15.75" customHeight="1">
      <c r="E140" s="61"/>
    </row>
    <row r="141" spans="5:5" ht="15.75" customHeight="1">
      <c r="E141" s="61"/>
    </row>
    <row r="142" spans="5:5" ht="15.75" customHeight="1">
      <c r="E142" s="61"/>
    </row>
    <row r="143" spans="5:5" ht="15.75" customHeight="1">
      <c r="E143" s="61"/>
    </row>
    <row r="144" spans="5:5" ht="15.75" customHeight="1">
      <c r="E144" s="61"/>
    </row>
    <row r="145" spans="5:5" ht="15.75" customHeight="1">
      <c r="E145" s="61"/>
    </row>
    <row r="146" spans="5:5" ht="15.75" customHeight="1">
      <c r="E146" s="61"/>
    </row>
    <row r="147" spans="5:5" ht="15.75" customHeight="1">
      <c r="E147" s="61"/>
    </row>
    <row r="148" spans="5:5" ht="15.75" customHeight="1">
      <c r="E148" s="61"/>
    </row>
    <row r="149" spans="5:5" ht="15.75" customHeight="1">
      <c r="E149" s="61"/>
    </row>
    <row r="150" spans="5:5" ht="15.75" customHeight="1">
      <c r="E150" s="61"/>
    </row>
    <row r="151" spans="5:5" ht="15.75" customHeight="1">
      <c r="E151" s="61"/>
    </row>
    <row r="152" spans="5:5" ht="15.75" customHeight="1">
      <c r="E152" s="61"/>
    </row>
    <row r="153" spans="5:5" ht="15.75" customHeight="1">
      <c r="E153" s="61"/>
    </row>
    <row r="154" spans="5:5" ht="15.75" customHeight="1">
      <c r="E154" s="61"/>
    </row>
    <row r="155" spans="5:5" ht="15.75" customHeight="1">
      <c r="E155" s="61"/>
    </row>
    <row r="156" spans="5:5" ht="15.75" customHeight="1">
      <c r="E156" s="61"/>
    </row>
    <row r="157" spans="5:5" ht="15.75" customHeight="1">
      <c r="E157" s="61"/>
    </row>
    <row r="158" spans="5:5" ht="15.75" customHeight="1">
      <c r="E158" s="61"/>
    </row>
    <row r="159" spans="5:5" ht="15.75" customHeight="1">
      <c r="E159" s="61"/>
    </row>
    <row r="160" spans="5:5" ht="15.75" customHeight="1">
      <c r="E160" s="61"/>
    </row>
    <row r="161" spans="5:5" ht="15.75" customHeight="1">
      <c r="E161" s="61"/>
    </row>
    <row r="162" spans="5:5" ht="15.75" customHeight="1">
      <c r="E162" s="61"/>
    </row>
    <row r="163" spans="5:5" ht="15.75" customHeight="1">
      <c r="E163" s="61"/>
    </row>
    <row r="164" spans="5:5" ht="15.75" customHeight="1">
      <c r="E164" s="61"/>
    </row>
    <row r="165" spans="5:5" ht="15.75" customHeight="1">
      <c r="E165" s="61"/>
    </row>
    <row r="166" spans="5:5" ht="15.75" customHeight="1">
      <c r="E166" s="61"/>
    </row>
    <row r="167" spans="5:5" ht="15.75" customHeight="1">
      <c r="E167" s="61"/>
    </row>
    <row r="168" spans="5:5" ht="15.75" customHeight="1">
      <c r="E168" s="61"/>
    </row>
    <row r="169" spans="5:5" ht="15.75" customHeight="1">
      <c r="E169" s="61"/>
    </row>
    <row r="170" spans="5:5" ht="15.75" customHeight="1">
      <c r="E170" s="61"/>
    </row>
    <row r="171" spans="5:5" ht="15.75" customHeight="1">
      <c r="E171" s="61"/>
    </row>
    <row r="172" spans="5:5" ht="15.75" customHeight="1">
      <c r="E172" s="61"/>
    </row>
    <row r="173" spans="5:5" ht="15.75" customHeight="1">
      <c r="E173" s="61"/>
    </row>
    <row r="174" spans="5:5" ht="15.75" customHeight="1">
      <c r="E174" s="61"/>
    </row>
    <row r="175" spans="5:5" ht="15.75" customHeight="1">
      <c r="E175" s="61"/>
    </row>
    <row r="176" spans="5:5" ht="15.75" customHeight="1">
      <c r="E176" s="61"/>
    </row>
    <row r="177" spans="5:5" ht="15.75" customHeight="1">
      <c r="E177" s="61"/>
    </row>
    <row r="178" spans="5:5" ht="15.75" customHeight="1">
      <c r="E178" s="61"/>
    </row>
    <row r="179" spans="5:5" ht="15.75" customHeight="1">
      <c r="E179" s="61"/>
    </row>
    <row r="180" spans="5:5" ht="15.75" customHeight="1">
      <c r="E180" s="61"/>
    </row>
    <row r="181" spans="5:5" ht="15.75" customHeight="1">
      <c r="E181" s="61"/>
    </row>
    <row r="182" spans="5:5" ht="15.75" customHeight="1">
      <c r="E182" s="61"/>
    </row>
    <row r="183" spans="5:5" ht="15.75" customHeight="1">
      <c r="E183" s="61"/>
    </row>
    <row r="184" spans="5:5" ht="15.75" customHeight="1">
      <c r="E184" s="61"/>
    </row>
    <row r="185" spans="5:5" ht="15.75" customHeight="1">
      <c r="E185" s="61"/>
    </row>
    <row r="186" spans="5:5" ht="15.75" customHeight="1">
      <c r="E186" s="61"/>
    </row>
    <row r="187" spans="5:5" ht="15.75" customHeight="1">
      <c r="E187" s="61"/>
    </row>
    <row r="188" spans="5:5" ht="15.75" customHeight="1">
      <c r="E188" s="61"/>
    </row>
    <row r="189" spans="5:5" ht="15.75" customHeight="1">
      <c r="E189" s="61"/>
    </row>
    <row r="190" spans="5:5" ht="15.75" customHeight="1">
      <c r="E190" s="61"/>
    </row>
    <row r="191" spans="5:5" ht="15.75" customHeight="1">
      <c r="E191" s="61"/>
    </row>
    <row r="192" spans="5:5" ht="15.75" customHeight="1">
      <c r="E192" s="61"/>
    </row>
    <row r="193" spans="5:5" ht="15.75" customHeight="1">
      <c r="E193" s="61"/>
    </row>
    <row r="194" spans="5:5" ht="15.75" customHeight="1">
      <c r="E194" s="61"/>
    </row>
    <row r="195" spans="5:5" ht="15.75" customHeight="1">
      <c r="E195" s="61"/>
    </row>
    <row r="196" spans="5:5" ht="15.75" customHeight="1">
      <c r="E196" s="61"/>
    </row>
    <row r="197" spans="5:5" ht="15.75" customHeight="1">
      <c r="E197" s="61"/>
    </row>
    <row r="198" spans="5:5" ht="15.75" customHeight="1">
      <c r="E198" s="61"/>
    </row>
    <row r="199" spans="5:5" ht="15.75" customHeight="1">
      <c r="E199" s="61"/>
    </row>
    <row r="200" spans="5:5" ht="15.75" customHeight="1">
      <c r="E200" s="61"/>
    </row>
    <row r="201" spans="5:5" ht="15.75" customHeight="1">
      <c r="E201" s="61"/>
    </row>
    <row r="202" spans="5:5" ht="15.75" customHeight="1">
      <c r="E202" s="61"/>
    </row>
    <row r="203" spans="5:5" ht="15.75" customHeight="1">
      <c r="E203" s="61"/>
    </row>
    <row r="204" spans="5:5" ht="15.75" customHeight="1">
      <c r="E204" s="61"/>
    </row>
    <row r="205" spans="5:5" ht="15.75" customHeight="1">
      <c r="E205" s="61"/>
    </row>
    <row r="206" spans="5:5" ht="15.75" customHeight="1">
      <c r="E206" s="61"/>
    </row>
    <row r="207" spans="5:5" ht="15.75" customHeight="1">
      <c r="E207" s="61"/>
    </row>
    <row r="208" spans="5:5" ht="15.75" customHeight="1">
      <c r="E208" s="61"/>
    </row>
    <row r="209" spans="5:5" ht="15.75" customHeight="1">
      <c r="E209" s="61"/>
    </row>
    <row r="210" spans="5:5" ht="15.75" customHeight="1">
      <c r="E210" s="61"/>
    </row>
    <row r="211" spans="5:5" ht="15.75" customHeight="1">
      <c r="E211" s="61"/>
    </row>
    <row r="212" spans="5:5" ht="15.75" customHeight="1">
      <c r="E212" s="61"/>
    </row>
    <row r="213" spans="5:5" ht="15.75" customHeight="1">
      <c r="E213" s="61"/>
    </row>
    <row r="214" spans="5:5" ht="15.75" customHeight="1">
      <c r="E214" s="61"/>
    </row>
    <row r="215" spans="5:5" ht="15.75" customHeight="1">
      <c r="E215" s="61"/>
    </row>
    <row r="216" spans="5:5" ht="15.75" customHeight="1">
      <c r="E216" s="61"/>
    </row>
    <row r="217" spans="5:5" ht="15.75" customHeight="1">
      <c r="E217" s="61"/>
    </row>
    <row r="218" spans="5:5" ht="15.75" customHeight="1">
      <c r="E218" s="61"/>
    </row>
    <row r="219" spans="5:5" ht="15.75" customHeight="1">
      <c r="E219" s="61"/>
    </row>
    <row r="220" spans="5:5" ht="15.75" customHeight="1">
      <c r="E220" s="61"/>
    </row>
    <row r="221" spans="5:5" ht="15.75" customHeight="1">
      <c r="E221" s="61"/>
    </row>
    <row r="222" spans="5:5" ht="15.75" customHeight="1">
      <c r="E222" s="61"/>
    </row>
    <row r="223" spans="5:5" ht="15.75" customHeight="1">
      <c r="E223" s="61"/>
    </row>
    <row r="224" spans="5:5" ht="15.75" customHeight="1">
      <c r="E224" s="61"/>
    </row>
    <row r="225" spans="5:5" ht="15.75" customHeight="1">
      <c r="E225" s="61"/>
    </row>
    <row r="226" spans="5:5" ht="15.75" customHeight="1">
      <c r="E226" s="61"/>
    </row>
    <row r="227" spans="5:5" ht="15.75" customHeight="1">
      <c r="E227" s="61"/>
    </row>
    <row r="228" spans="5:5" ht="15.75" customHeight="1">
      <c r="E228" s="61"/>
    </row>
    <row r="229" spans="5:5" ht="15.75" customHeight="1">
      <c r="E229" s="61"/>
    </row>
    <row r="230" spans="5:5" ht="15.75" customHeight="1">
      <c r="E230" s="61"/>
    </row>
    <row r="231" spans="5:5" ht="15.75" customHeight="1">
      <c r="E231" s="61"/>
    </row>
    <row r="232" spans="5:5" ht="15.75" customHeight="1">
      <c r="E232" s="61"/>
    </row>
    <row r="233" spans="5:5" ht="15.75" customHeight="1">
      <c r="E233" s="61"/>
    </row>
    <row r="234" spans="5:5" ht="15.75" customHeight="1">
      <c r="E234" s="61"/>
    </row>
    <row r="235" spans="5:5" ht="15.75" customHeight="1">
      <c r="E235" s="61"/>
    </row>
    <row r="236" spans="5:5" ht="15.75" customHeight="1">
      <c r="E236" s="61"/>
    </row>
    <row r="237" spans="5:5" ht="15.75" customHeight="1">
      <c r="E237" s="61"/>
    </row>
    <row r="238" spans="5:5" ht="15.75" customHeight="1">
      <c r="E238" s="61"/>
    </row>
    <row r="239" spans="5:5" ht="15.75" customHeight="1">
      <c r="E239" s="61"/>
    </row>
    <row r="240" spans="5:5" ht="15.75" customHeight="1">
      <c r="E240" s="61"/>
    </row>
    <row r="241" spans="5:5" ht="15.75" customHeight="1">
      <c r="E241" s="61"/>
    </row>
    <row r="242" spans="5:5" ht="15.75" customHeight="1">
      <c r="E242" s="61"/>
    </row>
    <row r="243" spans="5:5" ht="15.75" customHeight="1">
      <c r="E243" s="61"/>
    </row>
    <row r="244" spans="5:5" ht="15.75" customHeight="1">
      <c r="E244" s="61"/>
    </row>
    <row r="245" spans="5:5" ht="15.75" customHeight="1">
      <c r="E245" s="61"/>
    </row>
    <row r="246" spans="5:5" ht="15.75" customHeight="1">
      <c r="E246" s="61"/>
    </row>
    <row r="247" spans="5:5" ht="15.75" customHeight="1">
      <c r="E247" s="61"/>
    </row>
    <row r="248" spans="5:5" ht="15.75" customHeight="1">
      <c r="E248" s="61"/>
    </row>
    <row r="249" spans="5:5" ht="15.75" customHeight="1">
      <c r="E249" s="61"/>
    </row>
    <row r="250" spans="5:5" ht="15.75" customHeight="1">
      <c r="E250" s="61"/>
    </row>
    <row r="251" spans="5:5" ht="15.75" customHeight="1">
      <c r="E251" s="61"/>
    </row>
    <row r="252" spans="5:5" ht="15.75" customHeight="1">
      <c r="E252" s="61"/>
    </row>
    <row r="253" spans="5:5" ht="15.75" customHeight="1">
      <c r="E253" s="61"/>
    </row>
    <row r="254" spans="5:5" ht="15.75" customHeight="1">
      <c r="E254" s="61"/>
    </row>
    <row r="255" spans="5:5" ht="15.75" customHeight="1">
      <c r="E255" s="61"/>
    </row>
    <row r="256" spans="5:5" ht="15.75" customHeight="1">
      <c r="E256" s="61"/>
    </row>
    <row r="257" spans="5:5" ht="15.75" customHeight="1">
      <c r="E257" s="61"/>
    </row>
    <row r="258" spans="5:5" ht="15.75" customHeight="1">
      <c r="E258" s="61"/>
    </row>
    <row r="259" spans="5:5" ht="15.75" customHeight="1">
      <c r="E259" s="61"/>
    </row>
    <row r="260" spans="5:5" ht="15.75" customHeight="1">
      <c r="E260" s="61"/>
    </row>
    <row r="261" spans="5:5" ht="15.75" customHeight="1">
      <c r="E261" s="61"/>
    </row>
    <row r="262" spans="5:5" ht="15.75" customHeight="1">
      <c r="E262" s="61"/>
    </row>
    <row r="263" spans="5:5" ht="15.75" customHeight="1">
      <c r="E263" s="61"/>
    </row>
    <row r="264" spans="5:5" ht="15.75" customHeight="1">
      <c r="E264" s="61"/>
    </row>
    <row r="265" spans="5:5" ht="15.75" customHeight="1">
      <c r="E265" s="61"/>
    </row>
    <row r="266" spans="5:5" ht="15.75" customHeight="1">
      <c r="E266" s="61"/>
    </row>
    <row r="267" spans="5:5" ht="15.75" customHeight="1">
      <c r="E267" s="61"/>
    </row>
    <row r="268" spans="5:5" ht="15.75" customHeight="1">
      <c r="E268" s="61"/>
    </row>
    <row r="269" spans="5:5" ht="15.75" customHeight="1">
      <c r="E269" s="61"/>
    </row>
    <row r="270" spans="5:5" ht="15.75" customHeight="1">
      <c r="E270" s="61"/>
    </row>
    <row r="271" spans="5:5" ht="15.75" customHeight="1">
      <c r="E271" s="61"/>
    </row>
    <row r="272" spans="5:5" ht="15.75" customHeight="1">
      <c r="E272" s="61"/>
    </row>
    <row r="273" spans="5:5" ht="15.75" customHeight="1">
      <c r="E273" s="61"/>
    </row>
    <row r="274" spans="5:5" ht="15.75" customHeight="1">
      <c r="E274" s="61"/>
    </row>
    <row r="275" spans="5:5" ht="15.75" customHeight="1">
      <c r="E275" s="61"/>
    </row>
    <row r="276" spans="5:5" ht="15.75" customHeight="1">
      <c r="E276" s="61"/>
    </row>
    <row r="277" spans="5:5" ht="15.75" customHeight="1">
      <c r="E277" s="61"/>
    </row>
    <row r="278" spans="5:5" ht="15.75" customHeight="1">
      <c r="E278" s="61"/>
    </row>
    <row r="279" spans="5:5" ht="15.75" customHeight="1">
      <c r="E279" s="61"/>
    </row>
    <row r="280" spans="5:5" ht="15.75" customHeight="1">
      <c r="E280" s="61"/>
    </row>
    <row r="281" spans="5:5" ht="15.75" customHeight="1">
      <c r="E281" s="61"/>
    </row>
    <row r="282" spans="5:5" ht="15.75" customHeight="1">
      <c r="E282" s="61"/>
    </row>
    <row r="283" spans="5:5" ht="15.75" customHeight="1">
      <c r="E283" s="61"/>
    </row>
    <row r="284" spans="5:5" ht="15.75" customHeight="1">
      <c r="E284" s="61"/>
    </row>
    <row r="285" spans="5:5" ht="15.75" customHeight="1">
      <c r="E285" s="61"/>
    </row>
    <row r="286" spans="5:5" ht="15.75" customHeight="1">
      <c r="E286" s="61"/>
    </row>
    <row r="287" spans="5:5" ht="15.75" customHeight="1">
      <c r="E287" s="61"/>
    </row>
    <row r="288" spans="5:5" ht="15.75" customHeight="1">
      <c r="E288" s="61"/>
    </row>
    <row r="289" spans="5:5" ht="15.75" customHeight="1">
      <c r="E289" s="61"/>
    </row>
    <row r="290" spans="5:5" ht="15.75" customHeight="1">
      <c r="E290" s="61"/>
    </row>
    <row r="291" spans="5:5" ht="15.75" customHeight="1">
      <c r="E291" s="61"/>
    </row>
    <row r="292" spans="5:5" ht="15.75" customHeight="1">
      <c r="E292" s="61"/>
    </row>
    <row r="293" spans="5:5" ht="15.75" customHeight="1">
      <c r="E293" s="61"/>
    </row>
    <row r="294" spans="5:5" ht="15.75" customHeight="1">
      <c r="E294" s="61"/>
    </row>
    <row r="295" spans="5:5" ht="15.75" customHeight="1">
      <c r="E295" s="61"/>
    </row>
    <row r="296" spans="5:5" ht="15.75" customHeight="1">
      <c r="E296" s="61"/>
    </row>
    <row r="297" spans="5:5" ht="15.75" customHeight="1">
      <c r="E297" s="61"/>
    </row>
    <row r="298" spans="5:5" ht="15.75" customHeight="1">
      <c r="E298" s="61"/>
    </row>
    <row r="299" spans="5:5" ht="15.75" customHeight="1">
      <c r="E299" s="61"/>
    </row>
    <row r="300" spans="5:5" ht="15.75" customHeight="1">
      <c r="E300" s="61"/>
    </row>
    <row r="301" spans="5:5" ht="15.75" customHeight="1">
      <c r="E301" s="61"/>
    </row>
    <row r="302" spans="5:5" ht="15.75" customHeight="1">
      <c r="E302" s="61"/>
    </row>
    <row r="303" spans="5:5" ht="15.75" customHeight="1">
      <c r="E303" s="61"/>
    </row>
    <row r="304" spans="5:5" ht="15.75" customHeight="1">
      <c r="E304" s="61"/>
    </row>
    <row r="305" spans="5:5" ht="15.75" customHeight="1">
      <c r="E305" s="61"/>
    </row>
    <row r="306" spans="5:5" ht="15.75" customHeight="1">
      <c r="E306" s="61"/>
    </row>
    <row r="307" spans="5:5" ht="15.75" customHeight="1">
      <c r="E307" s="61"/>
    </row>
    <row r="308" spans="5:5" ht="15.75" customHeight="1">
      <c r="E308" s="61"/>
    </row>
    <row r="309" spans="5:5" ht="15.75" customHeight="1">
      <c r="E309" s="61"/>
    </row>
    <row r="310" spans="5:5" ht="15.75" customHeight="1">
      <c r="E310" s="61"/>
    </row>
    <row r="311" spans="5:5" ht="15.75" customHeight="1">
      <c r="E311" s="61"/>
    </row>
    <row r="312" spans="5:5" ht="15.75" customHeight="1">
      <c r="E312" s="61"/>
    </row>
    <row r="313" spans="5:5" ht="15.75" customHeight="1">
      <c r="E313" s="61"/>
    </row>
    <row r="314" spans="5:5" ht="15.75" customHeight="1">
      <c r="E314" s="61"/>
    </row>
    <row r="315" spans="5:5" ht="15.75" customHeight="1">
      <c r="E315" s="61"/>
    </row>
    <row r="316" spans="5:5" ht="15.75" customHeight="1">
      <c r="E316" s="61"/>
    </row>
    <row r="317" spans="5:5" ht="15.75" customHeight="1">
      <c r="E317" s="61"/>
    </row>
    <row r="318" spans="5:5" ht="15.75" customHeight="1">
      <c r="E318" s="61"/>
    </row>
    <row r="319" spans="5:5" ht="15.75" customHeight="1">
      <c r="E319" s="61"/>
    </row>
    <row r="320" spans="5:5" ht="15.75" customHeight="1">
      <c r="E320" s="61"/>
    </row>
    <row r="321" spans="5:5" ht="15.75" customHeight="1">
      <c r="E321" s="61"/>
    </row>
    <row r="322" spans="5:5" ht="15.75" customHeight="1">
      <c r="E322" s="61"/>
    </row>
    <row r="323" spans="5:5" ht="15.75" customHeight="1">
      <c r="E323" s="61"/>
    </row>
    <row r="324" spans="5:5" ht="15.75" customHeight="1">
      <c r="E324" s="61"/>
    </row>
    <row r="325" spans="5:5" ht="15.75" customHeight="1">
      <c r="E325" s="61"/>
    </row>
    <row r="326" spans="5:5" ht="15.75" customHeight="1">
      <c r="E326" s="61"/>
    </row>
    <row r="327" spans="5:5" ht="15.75" customHeight="1">
      <c r="E327" s="61"/>
    </row>
    <row r="328" spans="5:5" ht="15.75" customHeight="1">
      <c r="E328" s="61"/>
    </row>
    <row r="329" spans="5:5" ht="15.75" customHeight="1">
      <c r="E329" s="61"/>
    </row>
    <row r="330" spans="5:5" ht="15.75" customHeight="1">
      <c r="E330" s="61"/>
    </row>
    <row r="331" spans="5:5" ht="15.75" customHeight="1">
      <c r="E331" s="61"/>
    </row>
    <row r="332" spans="5:5" ht="15.75" customHeight="1">
      <c r="E332" s="61"/>
    </row>
    <row r="333" spans="5:5" ht="15.75" customHeight="1">
      <c r="E333" s="61"/>
    </row>
    <row r="334" spans="5:5" ht="15.75" customHeight="1">
      <c r="E334" s="61"/>
    </row>
    <row r="335" spans="5:5" ht="15.75" customHeight="1">
      <c r="E335" s="61"/>
    </row>
    <row r="336" spans="5:5" ht="15.75" customHeight="1">
      <c r="E336" s="61"/>
    </row>
    <row r="337" spans="5:5" ht="15.75" customHeight="1">
      <c r="E337" s="61"/>
    </row>
    <row r="338" spans="5:5" ht="15.75" customHeight="1">
      <c r="E338" s="61"/>
    </row>
    <row r="339" spans="5:5" ht="15.75" customHeight="1">
      <c r="E339" s="61"/>
    </row>
    <row r="340" spans="5:5" ht="15.75" customHeight="1">
      <c r="E340" s="61"/>
    </row>
    <row r="341" spans="5:5" ht="15.75" customHeight="1">
      <c r="E341" s="61"/>
    </row>
    <row r="342" spans="5:5" ht="15.75" customHeight="1">
      <c r="E342" s="61"/>
    </row>
    <row r="343" spans="5:5" ht="15.75" customHeight="1">
      <c r="E343" s="61"/>
    </row>
    <row r="344" spans="5:5" ht="15.75" customHeight="1">
      <c r="E344" s="61"/>
    </row>
    <row r="345" spans="5:5" ht="15.75" customHeight="1">
      <c r="E345" s="61"/>
    </row>
    <row r="346" spans="5:5" ht="15.75" customHeight="1">
      <c r="E346" s="61"/>
    </row>
    <row r="347" spans="5:5" ht="15.75" customHeight="1">
      <c r="E347" s="61"/>
    </row>
    <row r="348" spans="5:5" ht="15.75" customHeight="1">
      <c r="E348" s="61"/>
    </row>
    <row r="349" spans="5:5" ht="15.75" customHeight="1">
      <c r="E349" s="61"/>
    </row>
    <row r="350" spans="5:5" ht="15.75" customHeight="1">
      <c r="E350" s="61"/>
    </row>
    <row r="351" spans="5:5" ht="15.75" customHeight="1">
      <c r="E351" s="61"/>
    </row>
    <row r="352" spans="5:5" ht="15.75" customHeight="1">
      <c r="E352" s="61"/>
    </row>
    <row r="353" spans="5:5" ht="15.75" customHeight="1">
      <c r="E353" s="61"/>
    </row>
    <row r="354" spans="5:5" ht="15.75" customHeight="1">
      <c r="E354" s="61"/>
    </row>
    <row r="355" spans="5:5" ht="15.75" customHeight="1">
      <c r="E355" s="61"/>
    </row>
    <row r="356" spans="5:5" ht="15.75" customHeight="1">
      <c r="E356" s="61"/>
    </row>
    <row r="357" spans="5:5" ht="15.75" customHeight="1">
      <c r="E357" s="61"/>
    </row>
    <row r="358" spans="5:5" ht="15.75" customHeight="1">
      <c r="E358" s="61"/>
    </row>
    <row r="359" spans="5:5" ht="15.75" customHeight="1">
      <c r="E359" s="61"/>
    </row>
    <row r="360" spans="5:5" ht="15.75" customHeight="1">
      <c r="E360" s="61"/>
    </row>
    <row r="361" spans="5:5" ht="15.75" customHeight="1">
      <c r="E361" s="61"/>
    </row>
    <row r="362" spans="5:5" ht="15.75" customHeight="1">
      <c r="E362" s="61"/>
    </row>
    <row r="363" spans="5:5" ht="15.75" customHeight="1">
      <c r="E363" s="61"/>
    </row>
    <row r="364" spans="5:5" ht="15.75" customHeight="1">
      <c r="E364" s="61"/>
    </row>
    <row r="365" spans="5:5" ht="15.75" customHeight="1">
      <c r="E365" s="61"/>
    </row>
    <row r="366" spans="5:5" ht="15.75" customHeight="1">
      <c r="E366" s="61"/>
    </row>
    <row r="367" spans="5:5" ht="15.75" customHeight="1">
      <c r="E367" s="61"/>
    </row>
    <row r="368" spans="5:5" ht="15.75" customHeight="1">
      <c r="E368" s="61"/>
    </row>
    <row r="369" spans="5:5" ht="15.75" customHeight="1">
      <c r="E369" s="61"/>
    </row>
    <row r="370" spans="5:5" ht="15.75" customHeight="1">
      <c r="E370" s="61"/>
    </row>
    <row r="371" spans="5:5" ht="15.75" customHeight="1">
      <c r="E371" s="61"/>
    </row>
    <row r="372" spans="5:5" ht="15.75" customHeight="1">
      <c r="E372" s="61"/>
    </row>
    <row r="373" spans="5:5" ht="15.75" customHeight="1">
      <c r="E373" s="61"/>
    </row>
    <row r="374" spans="5:5" ht="15.75" customHeight="1">
      <c r="E374" s="61"/>
    </row>
    <row r="375" spans="5:5" ht="15.75" customHeight="1">
      <c r="E375" s="61"/>
    </row>
    <row r="376" spans="5:5" ht="15.75" customHeight="1">
      <c r="E376" s="61"/>
    </row>
    <row r="377" spans="5:5" ht="15.75" customHeight="1">
      <c r="E377" s="61"/>
    </row>
    <row r="378" spans="5:5" ht="15.75" customHeight="1">
      <c r="E378" s="61"/>
    </row>
    <row r="379" spans="5:5" ht="15.75" customHeight="1">
      <c r="E379" s="61"/>
    </row>
    <row r="380" spans="5:5" ht="15.75" customHeight="1">
      <c r="E380" s="61"/>
    </row>
    <row r="381" spans="5:5" ht="15.75" customHeight="1">
      <c r="E381" s="61"/>
    </row>
    <row r="382" spans="5:5" ht="15.75" customHeight="1">
      <c r="E382" s="61"/>
    </row>
    <row r="383" spans="5:5" ht="15.75" customHeight="1">
      <c r="E383" s="61"/>
    </row>
    <row r="384" spans="5:5" ht="15.75" customHeight="1">
      <c r="E384" s="61"/>
    </row>
    <row r="385" spans="5:5" ht="15.75" customHeight="1">
      <c r="E385" s="61"/>
    </row>
    <row r="386" spans="5:5" ht="15.75" customHeight="1">
      <c r="E386" s="61"/>
    </row>
    <row r="387" spans="5:5" ht="15.75" customHeight="1">
      <c r="E387" s="61"/>
    </row>
    <row r="388" spans="5:5" ht="15.75" customHeight="1">
      <c r="E388" s="61"/>
    </row>
    <row r="389" spans="5:5" ht="15.75" customHeight="1">
      <c r="E389" s="61"/>
    </row>
    <row r="390" spans="5:5" ht="15.75" customHeight="1">
      <c r="E390" s="61"/>
    </row>
    <row r="391" spans="5:5" ht="15.75" customHeight="1">
      <c r="E391" s="61"/>
    </row>
    <row r="392" spans="5:5" ht="15.75" customHeight="1">
      <c r="E392" s="61"/>
    </row>
    <row r="393" spans="5:5" ht="15.75" customHeight="1">
      <c r="E393" s="61"/>
    </row>
    <row r="394" spans="5:5" ht="15.75" customHeight="1">
      <c r="E394" s="61"/>
    </row>
    <row r="395" spans="5:5" ht="15.75" customHeight="1">
      <c r="E395" s="61"/>
    </row>
    <row r="396" spans="5:5" ht="15.75" customHeight="1">
      <c r="E396" s="61"/>
    </row>
    <row r="397" spans="5:5" ht="15.75" customHeight="1">
      <c r="E397" s="61"/>
    </row>
    <row r="398" spans="5:5" ht="15.75" customHeight="1">
      <c r="E398" s="61"/>
    </row>
    <row r="399" spans="5:5" ht="15.75" customHeight="1">
      <c r="E399" s="61"/>
    </row>
    <row r="400" spans="5:5" ht="15.75" customHeight="1">
      <c r="E400" s="61"/>
    </row>
    <row r="401" spans="5:5" ht="15.75" customHeight="1">
      <c r="E401" s="61"/>
    </row>
    <row r="402" spans="5:5" ht="15.75" customHeight="1">
      <c r="E402" s="61"/>
    </row>
    <row r="403" spans="5:5" ht="15.75" customHeight="1">
      <c r="E403" s="61"/>
    </row>
    <row r="404" spans="5:5" ht="15.75" customHeight="1">
      <c r="E404" s="61"/>
    </row>
    <row r="405" spans="5:5" ht="15.75" customHeight="1">
      <c r="E405" s="61"/>
    </row>
    <row r="406" spans="5:5" ht="15.75" customHeight="1">
      <c r="E406" s="61"/>
    </row>
    <row r="407" spans="5:5" ht="15.75" customHeight="1">
      <c r="E407" s="61"/>
    </row>
    <row r="408" spans="5:5" ht="15.75" customHeight="1">
      <c r="E408" s="61"/>
    </row>
    <row r="409" spans="5:5" ht="15.75" customHeight="1">
      <c r="E409" s="61"/>
    </row>
    <row r="410" spans="5:5" ht="15.75" customHeight="1">
      <c r="E410" s="61"/>
    </row>
    <row r="411" spans="5:5" ht="15.75" customHeight="1">
      <c r="E411" s="61"/>
    </row>
    <row r="412" spans="5:5" ht="15.75" customHeight="1">
      <c r="E412" s="61"/>
    </row>
    <row r="413" spans="5:5" ht="15.75" customHeight="1">
      <c r="E413" s="61"/>
    </row>
    <row r="414" spans="5:5" ht="15.75" customHeight="1">
      <c r="E414" s="61"/>
    </row>
    <row r="415" spans="5:5" ht="15.75" customHeight="1">
      <c r="E415" s="61"/>
    </row>
    <row r="416" spans="5:5" ht="15.75" customHeight="1">
      <c r="E416" s="61"/>
    </row>
    <row r="417" spans="5:5" ht="15.75" customHeight="1">
      <c r="E417" s="61"/>
    </row>
    <row r="418" spans="5:5" ht="15.75" customHeight="1">
      <c r="E418" s="61"/>
    </row>
    <row r="419" spans="5:5" ht="15.75" customHeight="1">
      <c r="E419" s="61"/>
    </row>
    <row r="420" spans="5:5" ht="15.75" customHeight="1">
      <c r="E420" s="61"/>
    </row>
    <row r="421" spans="5:5" ht="15.75" customHeight="1">
      <c r="E421" s="61"/>
    </row>
    <row r="422" spans="5:5" ht="15.75" customHeight="1">
      <c r="E422" s="61"/>
    </row>
    <row r="423" spans="5:5" ht="15.75" customHeight="1">
      <c r="E423" s="61"/>
    </row>
    <row r="424" spans="5:5" ht="15.75" customHeight="1">
      <c r="E424" s="61"/>
    </row>
    <row r="425" spans="5:5" ht="15.75" customHeight="1">
      <c r="E425" s="61"/>
    </row>
    <row r="426" spans="5:5" ht="15.75" customHeight="1">
      <c r="E426" s="61"/>
    </row>
    <row r="427" spans="5:5" ht="15.75" customHeight="1">
      <c r="E427" s="61"/>
    </row>
    <row r="428" spans="5:5" ht="15.75" customHeight="1">
      <c r="E428" s="61"/>
    </row>
    <row r="429" spans="5:5" ht="15.75" customHeight="1">
      <c r="E429" s="61"/>
    </row>
    <row r="430" spans="5:5" ht="15.75" customHeight="1">
      <c r="E430" s="61"/>
    </row>
    <row r="431" spans="5:5" ht="15.75" customHeight="1">
      <c r="E431" s="61"/>
    </row>
    <row r="432" spans="5:5" ht="15.75" customHeight="1">
      <c r="E432" s="61"/>
    </row>
    <row r="433" spans="5:5" ht="15.75" customHeight="1">
      <c r="E433" s="61"/>
    </row>
    <row r="434" spans="5:5" ht="15.75" customHeight="1">
      <c r="E434" s="61"/>
    </row>
    <row r="435" spans="5:5" ht="15.75" customHeight="1">
      <c r="E435" s="61"/>
    </row>
    <row r="436" spans="5:5" ht="15.75" customHeight="1">
      <c r="E436" s="61"/>
    </row>
    <row r="437" spans="5:5" ht="15.75" customHeight="1">
      <c r="E437" s="61"/>
    </row>
    <row r="438" spans="5:5" ht="15.75" customHeight="1">
      <c r="E438" s="61"/>
    </row>
    <row r="439" spans="5:5" ht="15.75" customHeight="1">
      <c r="E439" s="61"/>
    </row>
    <row r="440" spans="5:5" ht="15.75" customHeight="1">
      <c r="E440" s="61"/>
    </row>
    <row r="441" spans="5:5" ht="15.75" customHeight="1">
      <c r="E441" s="61"/>
    </row>
    <row r="442" spans="5:5" ht="15.75" customHeight="1">
      <c r="E442" s="61"/>
    </row>
    <row r="443" spans="5:5" ht="15.75" customHeight="1">
      <c r="E443" s="61"/>
    </row>
    <row r="444" spans="5:5" ht="15.75" customHeight="1">
      <c r="E444" s="61"/>
    </row>
    <row r="445" spans="5:5" ht="15.75" customHeight="1">
      <c r="E445" s="61"/>
    </row>
    <row r="446" spans="5:5" ht="15.75" customHeight="1">
      <c r="E446" s="61"/>
    </row>
    <row r="447" spans="5:5" ht="15.75" customHeight="1">
      <c r="E447" s="61"/>
    </row>
    <row r="448" spans="5:5" ht="15.75" customHeight="1">
      <c r="E448" s="61"/>
    </row>
    <row r="449" spans="5:5" ht="15.75" customHeight="1">
      <c r="E449" s="61"/>
    </row>
    <row r="450" spans="5:5" ht="15.75" customHeight="1">
      <c r="E450" s="61"/>
    </row>
    <row r="451" spans="5:5" ht="15.75" customHeight="1">
      <c r="E451" s="61"/>
    </row>
    <row r="452" spans="5:5" ht="15.75" customHeight="1">
      <c r="E452" s="61"/>
    </row>
    <row r="453" spans="5:5" ht="15.75" customHeight="1">
      <c r="E453" s="61"/>
    </row>
    <row r="454" spans="5:5" ht="15.75" customHeight="1">
      <c r="E454" s="61"/>
    </row>
    <row r="455" spans="5:5" ht="15.75" customHeight="1">
      <c r="E455" s="61"/>
    </row>
    <row r="456" spans="5:5" ht="15.75" customHeight="1">
      <c r="E456" s="61"/>
    </row>
    <row r="457" spans="5:5" ht="15.75" customHeight="1">
      <c r="E457" s="61"/>
    </row>
    <row r="458" spans="5:5" ht="15.75" customHeight="1">
      <c r="E458" s="61"/>
    </row>
    <row r="459" spans="5:5" ht="15.75" customHeight="1">
      <c r="E459" s="61"/>
    </row>
    <row r="460" spans="5:5" ht="15.75" customHeight="1">
      <c r="E460" s="61"/>
    </row>
    <row r="461" spans="5:5" ht="15.75" customHeight="1">
      <c r="E461" s="61"/>
    </row>
    <row r="462" spans="5:5" ht="15.75" customHeight="1">
      <c r="E462" s="61"/>
    </row>
    <row r="463" spans="5:5" ht="15.75" customHeight="1">
      <c r="E463" s="61"/>
    </row>
    <row r="464" spans="5:5" ht="15.75" customHeight="1">
      <c r="E464" s="61"/>
    </row>
    <row r="465" spans="5:5" ht="15.75" customHeight="1">
      <c r="E465" s="61"/>
    </row>
    <row r="466" spans="5:5" ht="15.75" customHeight="1">
      <c r="E466" s="61"/>
    </row>
    <row r="467" spans="5:5" ht="15.75" customHeight="1">
      <c r="E467" s="61"/>
    </row>
    <row r="468" spans="5:5" ht="15.75" customHeight="1">
      <c r="E468" s="61"/>
    </row>
    <row r="469" spans="5:5" ht="15.75" customHeight="1">
      <c r="E469" s="61"/>
    </row>
    <row r="470" spans="5:5" ht="15.75" customHeight="1">
      <c r="E470" s="61"/>
    </row>
    <row r="471" spans="5:5" ht="15.75" customHeight="1">
      <c r="E471" s="61"/>
    </row>
    <row r="472" spans="5:5" ht="15.75" customHeight="1">
      <c r="E472" s="61"/>
    </row>
    <row r="473" spans="5:5" ht="15.75" customHeight="1">
      <c r="E473" s="61"/>
    </row>
    <row r="474" spans="5:5" ht="15.75" customHeight="1">
      <c r="E474" s="61"/>
    </row>
    <row r="475" spans="5:5" ht="15.75" customHeight="1">
      <c r="E475" s="61"/>
    </row>
    <row r="476" spans="5:5" ht="15.75" customHeight="1">
      <c r="E476" s="61"/>
    </row>
    <row r="477" spans="5:5" ht="15.75" customHeight="1">
      <c r="E477" s="61"/>
    </row>
    <row r="478" spans="5:5" ht="15.75" customHeight="1">
      <c r="E478" s="61"/>
    </row>
    <row r="479" spans="5:5" ht="15.75" customHeight="1">
      <c r="E479" s="61"/>
    </row>
    <row r="480" spans="5:5" ht="15.75" customHeight="1">
      <c r="E480" s="61"/>
    </row>
    <row r="481" spans="5:5" ht="15.75" customHeight="1">
      <c r="E481" s="61"/>
    </row>
    <row r="482" spans="5:5" ht="15.75" customHeight="1">
      <c r="E482" s="61"/>
    </row>
    <row r="483" spans="5:5" ht="15.75" customHeight="1">
      <c r="E483" s="61"/>
    </row>
    <row r="484" spans="5:5" ht="15.75" customHeight="1">
      <c r="E484" s="61"/>
    </row>
    <row r="485" spans="5:5" ht="15.75" customHeight="1">
      <c r="E485" s="61"/>
    </row>
    <row r="486" spans="5:5" ht="15.75" customHeight="1">
      <c r="E486" s="61"/>
    </row>
    <row r="487" spans="5:5" ht="15.75" customHeight="1">
      <c r="E487" s="61"/>
    </row>
    <row r="488" spans="5:5" ht="15.75" customHeight="1">
      <c r="E488" s="61"/>
    </row>
    <row r="489" spans="5:5" ht="15.75" customHeight="1">
      <c r="E489" s="61"/>
    </row>
    <row r="490" spans="5:5" ht="15.75" customHeight="1">
      <c r="E490" s="61"/>
    </row>
    <row r="491" spans="5:5" ht="15.75" customHeight="1">
      <c r="E491" s="61"/>
    </row>
    <row r="492" spans="5:5" ht="15.75" customHeight="1">
      <c r="E492" s="61"/>
    </row>
    <row r="493" spans="5:5" ht="15.75" customHeight="1">
      <c r="E493" s="61"/>
    </row>
    <row r="494" spans="5:5" ht="15.75" customHeight="1">
      <c r="E494" s="61"/>
    </row>
    <row r="495" spans="5:5" ht="15.75" customHeight="1">
      <c r="E495" s="61"/>
    </row>
    <row r="496" spans="5:5" ht="15.75" customHeight="1">
      <c r="E496" s="61"/>
    </row>
    <row r="497" spans="5:5" ht="15.75" customHeight="1">
      <c r="E497" s="61"/>
    </row>
    <row r="498" spans="5:5" ht="15.75" customHeight="1">
      <c r="E498" s="61"/>
    </row>
    <row r="499" spans="5:5" ht="15.75" customHeight="1">
      <c r="E499" s="61"/>
    </row>
    <row r="500" spans="5:5" ht="15.75" customHeight="1">
      <c r="E500" s="61"/>
    </row>
    <row r="501" spans="5:5" ht="15.75" customHeight="1">
      <c r="E501" s="61"/>
    </row>
    <row r="502" spans="5:5" ht="15.75" customHeight="1">
      <c r="E502" s="61"/>
    </row>
    <row r="503" spans="5:5" ht="15.75" customHeight="1">
      <c r="E503" s="61"/>
    </row>
    <row r="504" spans="5:5" ht="15.75" customHeight="1">
      <c r="E504" s="61"/>
    </row>
    <row r="505" spans="5:5" ht="15.75" customHeight="1">
      <c r="E505" s="61"/>
    </row>
    <row r="506" spans="5:5" ht="15.75" customHeight="1">
      <c r="E506" s="61"/>
    </row>
    <row r="507" spans="5:5" ht="15.75" customHeight="1">
      <c r="E507" s="61"/>
    </row>
    <row r="508" spans="5:5" ht="15.75" customHeight="1">
      <c r="E508" s="61"/>
    </row>
    <row r="509" spans="5:5" ht="15.75" customHeight="1">
      <c r="E509" s="61"/>
    </row>
    <row r="510" spans="5:5" ht="15.75" customHeight="1">
      <c r="E510" s="61"/>
    </row>
    <row r="511" spans="5:5" ht="15.75" customHeight="1">
      <c r="E511" s="61"/>
    </row>
    <row r="512" spans="5:5" ht="15.75" customHeight="1">
      <c r="E512" s="61"/>
    </row>
    <row r="513" spans="5:5" ht="15.75" customHeight="1">
      <c r="E513" s="61"/>
    </row>
    <row r="514" spans="5:5" ht="15.75" customHeight="1">
      <c r="E514" s="61"/>
    </row>
    <row r="515" spans="5:5" ht="15.75" customHeight="1">
      <c r="E515" s="61"/>
    </row>
    <row r="516" spans="5:5" ht="15.75" customHeight="1">
      <c r="E516" s="61"/>
    </row>
    <row r="517" spans="5:5" ht="15.75" customHeight="1">
      <c r="E517" s="61"/>
    </row>
    <row r="518" spans="5:5" ht="15.75" customHeight="1">
      <c r="E518" s="61"/>
    </row>
    <row r="519" spans="5:5" ht="15.75" customHeight="1">
      <c r="E519" s="61"/>
    </row>
    <row r="520" spans="5:5" ht="15.75" customHeight="1">
      <c r="E520" s="61"/>
    </row>
    <row r="521" spans="5:5" ht="15.75" customHeight="1">
      <c r="E521" s="61"/>
    </row>
    <row r="522" spans="5:5" ht="15.75" customHeight="1">
      <c r="E522" s="61"/>
    </row>
    <row r="523" spans="5:5" ht="15.75" customHeight="1">
      <c r="E523" s="61"/>
    </row>
    <row r="524" spans="5:5" ht="15.75" customHeight="1">
      <c r="E524" s="61"/>
    </row>
    <row r="525" spans="5:5" ht="15.75" customHeight="1">
      <c r="E525" s="61"/>
    </row>
    <row r="526" spans="5:5" ht="15.75" customHeight="1">
      <c r="E526" s="61"/>
    </row>
    <row r="527" spans="5:5" ht="15.75" customHeight="1">
      <c r="E527" s="61"/>
    </row>
    <row r="528" spans="5:5" ht="15.75" customHeight="1">
      <c r="E528" s="61"/>
    </row>
    <row r="529" spans="5:5" ht="15.75" customHeight="1">
      <c r="E529" s="61"/>
    </row>
    <row r="530" spans="5:5" ht="15.75" customHeight="1">
      <c r="E530" s="61"/>
    </row>
    <row r="531" spans="5:5" ht="15.75" customHeight="1">
      <c r="E531" s="61"/>
    </row>
    <row r="532" spans="5:5" ht="15.75" customHeight="1">
      <c r="E532" s="61"/>
    </row>
    <row r="533" spans="5:5" ht="15.75" customHeight="1">
      <c r="E533" s="61"/>
    </row>
    <row r="534" spans="5:5" ht="15.75" customHeight="1">
      <c r="E534" s="61"/>
    </row>
    <row r="535" spans="5:5" ht="15.75" customHeight="1">
      <c r="E535" s="61"/>
    </row>
    <row r="536" spans="5:5" ht="15.75" customHeight="1">
      <c r="E536" s="61"/>
    </row>
    <row r="537" spans="5:5" ht="15.75" customHeight="1">
      <c r="E537" s="61"/>
    </row>
    <row r="538" spans="5:5" ht="15.75" customHeight="1">
      <c r="E538" s="61"/>
    </row>
    <row r="539" spans="5:5" ht="15.75" customHeight="1">
      <c r="E539" s="61"/>
    </row>
    <row r="540" spans="5:5" ht="15.75" customHeight="1">
      <c r="E540" s="61"/>
    </row>
    <row r="541" spans="5:5" ht="15.75" customHeight="1">
      <c r="E541" s="61"/>
    </row>
    <row r="542" spans="5:5" ht="15.75" customHeight="1">
      <c r="E542" s="61"/>
    </row>
    <row r="543" spans="5:5" ht="15.75" customHeight="1">
      <c r="E543" s="61"/>
    </row>
    <row r="544" spans="5:5" ht="15.75" customHeight="1">
      <c r="E544" s="61"/>
    </row>
    <row r="545" spans="5:5" ht="15.75" customHeight="1">
      <c r="E545" s="61"/>
    </row>
    <row r="546" spans="5:5" ht="15.75" customHeight="1">
      <c r="E546" s="61"/>
    </row>
    <row r="547" spans="5:5" ht="15.75" customHeight="1">
      <c r="E547" s="61"/>
    </row>
    <row r="548" spans="5:5" ht="15.75" customHeight="1">
      <c r="E548" s="61"/>
    </row>
    <row r="549" spans="5:5" ht="15.75" customHeight="1">
      <c r="E549" s="61"/>
    </row>
    <row r="550" spans="5:5" ht="15.75" customHeight="1">
      <c r="E550" s="61"/>
    </row>
    <row r="551" spans="5:5" ht="15.75" customHeight="1">
      <c r="E551" s="61"/>
    </row>
    <row r="552" spans="5:5" ht="15.75" customHeight="1">
      <c r="E552" s="61"/>
    </row>
    <row r="553" spans="5:5" ht="15.75" customHeight="1">
      <c r="E553" s="61"/>
    </row>
    <row r="554" spans="5:5" ht="15.75" customHeight="1">
      <c r="E554" s="61"/>
    </row>
    <row r="555" spans="5:5" ht="15.75" customHeight="1">
      <c r="E555" s="61"/>
    </row>
    <row r="556" spans="5:5" ht="15.75" customHeight="1">
      <c r="E556" s="61"/>
    </row>
    <row r="557" spans="5:5" ht="15.75" customHeight="1">
      <c r="E557" s="61"/>
    </row>
    <row r="558" spans="5:5" ht="15.75" customHeight="1">
      <c r="E558" s="61"/>
    </row>
    <row r="559" spans="5:5" ht="15.75" customHeight="1">
      <c r="E559" s="61"/>
    </row>
    <row r="560" spans="5:5" ht="15.75" customHeight="1">
      <c r="E560" s="61"/>
    </row>
    <row r="561" spans="5:5" ht="15.75" customHeight="1">
      <c r="E561" s="61"/>
    </row>
    <row r="562" spans="5:5" ht="15.75" customHeight="1">
      <c r="E562" s="61"/>
    </row>
    <row r="563" spans="5:5" ht="15.75" customHeight="1">
      <c r="E563" s="61"/>
    </row>
    <row r="564" spans="5:5" ht="15.75" customHeight="1">
      <c r="E564" s="61"/>
    </row>
    <row r="565" spans="5:5" ht="15.75" customHeight="1">
      <c r="E565" s="61"/>
    </row>
    <row r="566" spans="5:5" ht="15.75" customHeight="1">
      <c r="E566" s="61"/>
    </row>
    <row r="567" spans="5:5" ht="15.75" customHeight="1">
      <c r="E567" s="61"/>
    </row>
    <row r="568" spans="5:5" ht="15.75" customHeight="1">
      <c r="E568" s="61"/>
    </row>
    <row r="569" spans="5:5" ht="15.75" customHeight="1">
      <c r="E569" s="61"/>
    </row>
    <row r="570" spans="5:5" ht="15.75" customHeight="1">
      <c r="E570" s="61"/>
    </row>
    <row r="571" spans="5:5" ht="15.75" customHeight="1">
      <c r="E571" s="61"/>
    </row>
    <row r="572" spans="5:5" ht="15.75" customHeight="1">
      <c r="E572" s="61"/>
    </row>
    <row r="573" spans="5:5" ht="15.75" customHeight="1">
      <c r="E573" s="61"/>
    </row>
    <row r="574" spans="5:5" ht="15.75" customHeight="1">
      <c r="E574" s="61"/>
    </row>
    <row r="575" spans="5:5" ht="15.75" customHeight="1">
      <c r="E575" s="61"/>
    </row>
    <row r="576" spans="5:5" ht="15.75" customHeight="1">
      <c r="E576" s="61"/>
    </row>
    <row r="577" spans="5:5" ht="15.75" customHeight="1">
      <c r="E577" s="61"/>
    </row>
    <row r="578" spans="5:5" ht="15.75" customHeight="1">
      <c r="E578" s="61"/>
    </row>
    <row r="579" spans="5:5" ht="15.75" customHeight="1">
      <c r="E579" s="61"/>
    </row>
    <row r="580" spans="5:5" ht="15.75" customHeight="1">
      <c r="E580" s="61"/>
    </row>
    <row r="581" spans="5:5" ht="15.75" customHeight="1">
      <c r="E581" s="61"/>
    </row>
    <row r="582" spans="5:5" ht="15.75" customHeight="1">
      <c r="E582" s="61"/>
    </row>
    <row r="583" spans="5:5" ht="15.75" customHeight="1">
      <c r="E583" s="61"/>
    </row>
    <row r="584" spans="5:5" ht="15.75" customHeight="1">
      <c r="E584" s="61"/>
    </row>
    <row r="585" spans="5:5" ht="15.75" customHeight="1">
      <c r="E585" s="61"/>
    </row>
    <row r="586" spans="5:5" ht="15.75" customHeight="1">
      <c r="E586" s="61"/>
    </row>
    <row r="587" spans="5:5" ht="15.75" customHeight="1">
      <c r="E587" s="61"/>
    </row>
    <row r="588" spans="5:5" ht="15.75" customHeight="1">
      <c r="E588" s="61"/>
    </row>
    <row r="589" spans="5:5" ht="15.75" customHeight="1">
      <c r="E589" s="61"/>
    </row>
    <row r="590" spans="5:5" ht="15.75" customHeight="1">
      <c r="E590" s="61"/>
    </row>
    <row r="591" spans="5:5" ht="15.75" customHeight="1">
      <c r="E591" s="61"/>
    </row>
    <row r="592" spans="5:5" ht="15.75" customHeight="1">
      <c r="E592" s="61"/>
    </row>
    <row r="593" spans="5:5" ht="15.75" customHeight="1">
      <c r="E593" s="61"/>
    </row>
    <row r="594" spans="5:5" ht="15.75" customHeight="1">
      <c r="E594" s="61"/>
    </row>
    <row r="595" spans="5:5" ht="15.75" customHeight="1">
      <c r="E595" s="61"/>
    </row>
    <row r="596" spans="5:5" ht="15.75" customHeight="1">
      <c r="E596" s="61"/>
    </row>
    <row r="597" spans="5:5" ht="15.75" customHeight="1">
      <c r="E597" s="61"/>
    </row>
    <row r="598" spans="5:5" ht="15.75" customHeight="1">
      <c r="E598" s="61"/>
    </row>
    <row r="599" spans="5:5" ht="15.75" customHeight="1">
      <c r="E599" s="61"/>
    </row>
    <row r="600" spans="5:5" ht="15.75" customHeight="1">
      <c r="E600" s="61"/>
    </row>
    <row r="601" spans="5:5" ht="15.75" customHeight="1">
      <c r="E601" s="61"/>
    </row>
    <row r="602" spans="5:5" ht="15.75" customHeight="1">
      <c r="E602" s="61"/>
    </row>
    <row r="603" spans="5:5" ht="15.75" customHeight="1">
      <c r="E603" s="61"/>
    </row>
    <row r="604" spans="5:5" ht="15.75" customHeight="1">
      <c r="E604" s="61"/>
    </row>
    <row r="605" spans="5:5" ht="15.75" customHeight="1">
      <c r="E605" s="61"/>
    </row>
    <row r="606" spans="5:5" ht="15.75" customHeight="1">
      <c r="E606" s="61"/>
    </row>
    <row r="607" spans="5:5" ht="15.75" customHeight="1">
      <c r="E607" s="61"/>
    </row>
    <row r="608" spans="5:5" ht="15.75" customHeight="1">
      <c r="E608" s="61"/>
    </row>
    <row r="609" spans="5:5" ht="15.75" customHeight="1">
      <c r="E609" s="61"/>
    </row>
    <row r="610" spans="5:5" ht="15.75" customHeight="1">
      <c r="E610" s="61"/>
    </row>
    <row r="611" spans="5:5" ht="15.75" customHeight="1">
      <c r="E611" s="61"/>
    </row>
    <row r="612" spans="5:5" ht="15.75" customHeight="1">
      <c r="E612" s="61"/>
    </row>
    <row r="613" spans="5:5" ht="15.75" customHeight="1">
      <c r="E613" s="61"/>
    </row>
    <row r="614" spans="5:5" ht="15.75" customHeight="1">
      <c r="E614" s="61"/>
    </row>
    <row r="615" spans="5:5" ht="15.75" customHeight="1">
      <c r="E615" s="61"/>
    </row>
    <row r="616" spans="5:5" ht="15.75" customHeight="1">
      <c r="E616" s="61"/>
    </row>
    <row r="617" spans="5:5" ht="15.75" customHeight="1">
      <c r="E617" s="61"/>
    </row>
    <row r="618" spans="5:5" ht="15.75" customHeight="1">
      <c r="E618" s="61"/>
    </row>
    <row r="619" spans="5:5" ht="15.75" customHeight="1">
      <c r="E619" s="61"/>
    </row>
    <row r="620" spans="5:5" ht="15.75" customHeight="1">
      <c r="E620" s="61"/>
    </row>
    <row r="621" spans="5:5" ht="15.75" customHeight="1">
      <c r="E621" s="61"/>
    </row>
    <row r="622" spans="5:5" ht="15.75" customHeight="1">
      <c r="E622" s="61"/>
    </row>
    <row r="623" spans="5:5" ht="15.75" customHeight="1">
      <c r="E623" s="61"/>
    </row>
    <row r="624" spans="5:5" ht="15.75" customHeight="1">
      <c r="E624" s="61"/>
    </row>
    <row r="625" spans="5:5" ht="15.75" customHeight="1">
      <c r="E625" s="61"/>
    </row>
    <row r="626" spans="5:5" ht="15.75" customHeight="1">
      <c r="E626" s="61"/>
    </row>
    <row r="627" spans="5:5" ht="15.75" customHeight="1">
      <c r="E627" s="61"/>
    </row>
    <row r="628" spans="5:5" ht="15.75" customHeight="1">
      <c r="E628" s="61"/>
    </row>
    <row r="629" spans="5:5" ht="15.75" customHeight="1">
      <c r="E629" s="61"/>
    </row>
    <row r="630" spans="5:5" ht="15.75" customHeight="1">
      <c r="E630" s="61"/>
    </row>
    <row r="631" spans="5:5" ht="15.75" customHeight="1">
      <c r="E631" s="61"/>
    </row>
    <row r="632" spans="5:5" ht="15.75" customHeight="1">
      <c r="E632" s="61"/>
    </row>
    <row r="633" spans="5:5" ht="15.75" customHeight="1">
      <c r="E633" s="61"/>
    </row>
    <row r="634" spans="5:5" ht="15.75" customHeight="1">
      <c r="E634" s="61"/>
    </row>
    <row r="635" spans="5:5" ht="15.75" customHeight="1">
      <c r="E635" s="61"/>
    </row>
    <row r="636" spans="5:5" ht="15.75" customHeight="1">
      <c r="E636" s="61"/>
    </row>
    <row r="637" spans="5:5" ht="15.75" customHeight="1">
      <c r="E637" s="61"/>
    </row>
    <row r="638" spans="5:5" ht="15.75" customHeight="1">
      <c r="E638" s="61"/>
    </row>
    <row r="639" spans="5:5" ht="15.75" customHeight="1">
      <c r="E639" s="61"/>
    </row>
    <row r="640" spans="5:5" ht="15.75" customHeight="1">
      <c r="E640" s="61"/>
    </row>
    <row r="641" spans="5:5" ht="15.75" customHeight="1">
      <c r="E641" s="61"/>
    </row>
    <row r="642" spans="5:5" ht="15.75" customHeight="1">
      <c r="E642" s="61"/>
    </row>
    <row r="643" spans="5:5" ht="15.75" customHeight="1">
      <c r="E643" s="61"/>
    </row>
    <row r="644" spans="5:5" ht="15.75" customHeight="1">
      <c r="E644" s="61"/>
    </row>
    <row r="645" spans="5:5" ht="15.75" customHeight="1">
      <c r="E645" s="61"/>
    </row>
    <row r="646" spans="5:5" ht="15.75" customHeight="1">
      <c r="E646" s="61"/>
    </row>
    <row r="647" spans="5:5" ht="15.75" customHeight="1">
      <c r="E647" s="61"/>
    </row>
    <row r="648" spans="5:5" ht="15.75" customHeight="1">
      <c r="E648" s="61"/>
    </row>
    <row r="649" spans="5:5" ht="15.75" customHeight="1">
      <c r="E649" s="61"/>
    </row>
    <row r="650" spans="5:5" ht="15.75" customHeight="1">
      <c r="E650" s="61"/>
    </row>
    <row r="651" spans="5:5" ht="15.75" customHeight="1">
      <c r="E651" s="61"/>
    </row>
    <row r="652" spans="5:5" ht="15.75" customHeight="1">
      <c r="E652" s="61"/>
    </row>
    <row r="653" spans="5:5" ht="15.75" customHeight="1">
      <c r="E653" s="61"/>
    </row>
    <row r="654" spans="5:5" ht="15.75" customHeight="1">
      <c r="E654" s="61"/>
    </row>
    <row r="655" spans="5:5" ht="15.75" customHeight="1">
      <c r="E655" s="61"/>
    </row>
    <row r="656" spans="5:5" ht="15.75" customHeight="1">
      <c r="E656" s="61"/>
    </row>
    <row r="657" spans="5:5" ht="15.75" customHeight="1">
      <c r="E657" s="61"/>
    </row>
    <row r="658" spans="5:5" ht="15.75" customHeight="1">
      <c r="E658" s="61"/>
    </row>
    <row r="659" spans="5:5" ht="15.75" customHeight="1">
      <c r="E659" s="61"/>
    </row>
    <row r="660" spans="5:5" ht="15.75" customHeight="1">
      <c r="E660" s="61"/>
    </row>
    <row r="661" spans="5:5" ht="15.75" customHeight="1">
      <c r="E661" s="61"/>
    </row>
    <row r="662" spans="5:5" ht="15.75" customHeight="1">
      <c r="E662" s="61"/>
    </row>
    <row r="663" spans="5:5" ht="15.75" customHeight="1">
      <c r="E663" s="61"/>
    </row>
    <row r="664" spans="5:5" ht="15.75" customHeight="1">
      <c r="E664" s="61"/>
    </row>
    <row r="665" spans="5:5" ht="15.75" customHeight="1">
      <c r="E665" s="61"/>
    </row>
    <row r="666" spans="5:5" ht="15.75" customHeight="1">
      <c r="E666" s="61"/>
    </row>
    <row r="667" spans="5:5" ht="15.75" customHeight="1">
      <c r="E667" s="61"/>
    </row>
    <row r="668" spans="5:5" ht="15.75" customHeight="1">
      <c r="E668" s="61"/>
    </row>
    <row r="669" spans="5:5" ht="15.75" customHeight="1">
      <c r="E669" s="61"/>
    </row>
    <row r="670" spans="5:5" ht="15.75" customHeight="1">
      <c r="E670" s="61"/>
    </row>
    <row r="671" spans="5:5" ht="15.75" customHeight="1">
      <c r="E671" s="61"/>
    </row>
    <row r="672" spans="5:5" ht="15.75" customHeight="1">
      <c r="E672" s="61"/>
    </row>
    <row r="673" spans="5:5" ht="15.75" customHeight="1">
      <c r="E673" s="61"/>
    </row>
    <row r="674" spans="5:5" ht="15.75" customHeight="1">
      <c r="E674" s="61"/>
    </row>
    <row r="675" spans="5:5" ht="15.75" customHeight="1">
      <c r="E675" s="61"/>
    </row>
    <row r="676" spans="5:5" ht="15.75" customHeight="1">
      <c r="E676" s="61"/>
    </row>
    <row r="677" spans="5:5" ht="15.75" customHeight="1">
      <c r="E677" s="61"/>
    </row>
    <row r="678" spans="5:5" ht="15.75" customHeight="1">
      <c r="E678" s="61"/>
    </row>
    <row r="679" spans="5:5" ht="15.75" customHeight="1">
      <c r="E679" s="61"/>
    </row>
    <row r="680" spans="5:5" ht="15.75" customHeight="1">
      <c r="E680" s="61"/>
    </row>
    <row r="681" spans="5:5" ht="15.75" customHeight="1">
      <c r="E681" s="61"/>
    </row>
    <row r="682" spans="5:5" ht="15.75" customHeight="1">
      <c r="E682" s="61"/>
    </row>
    <row r="683" spans="5:5" ht="15.75" customHeight="1">
      <c r="E683" s="61"/>
    </row>
    <row r="684" spans="5:5" ht="15.75" customHeight="1">
      <c r="E684" s="61"/>
    </row>
    <row r="685" spans="5:5" ht="15.75" customHeight="1">
      <c r="E685" s="61"/>
    </row>
    <row r="686" spans="5:5" ht="15.75" customHeight="1">
      <c r="E686" s="61"/>
    </row>
    <row r="687" spans="5:5" ht="15.75" customHeight="1">
      <c r="E687" s="61"/>
    </row>
    <row r="688" spans="5:5" ht="15.75" customHeight="1">
      <c r="E688" s="61"/>
    </row>
    <row r="689" spans="5:5" ht="15.75" customHeight="1">
      <c r="E689" s="61"/>
    </row>
    <row r="690" spans="5:5" ht="15.75" customHeight="1">
      <c r="E690" s="61"/>
    </row>
    <row r="691" spans="5:5" ht="15.75" customHeight="1">
      <c r="E691" s="61"/>
    </row>
    <row r="692" spans="5:5" ht="15.75" customHeight="1">
      <c r="E692" s="61"/>
    </row>
    <row r="693" spans="5:5" ht="15.75" customHeight="1">
      <c r="E693" s="61"/>
    </row>
    <row r="694" spans="5:5" ht="15.75" customHeight="1">
      <c r="E694" s="61"/>
    </row>
    <row r="695" spans="5:5" ht="15.75" customHeight="1">
      <c r="E695" s="61"/>
    </row>
    <row r="696" spans="5:5" ht="15.75" customHeight="1">
      <c r="E696" s="61"/>
    </row>
    <row r="697" spans="5:5" ht="15.75" customHeight="1">
      <c r="E697" s="61"/>
    </row>
    <row r="698" spans="5:5" ht="15.75" customHeight="1">
      <c r="E698" s="61"/>
    </row>
    <row r="699" spans="5:5" ht="15.75" customHeight="1">
      <c r="E699" s="61"/>
    </row>
    <row r="700" spans="5:5" ht="15.75" customHeight="1">
      <c r="E700" s="61"/>
    </row>
    <row r="701" spans="5:5" ht="15.75" customHeight="1">
      <c r="E701" s="61"/>
    </row>
    <row r="702" spans="5:5" ht="15.75" customHeight="1">
      <c r="E702" s="61"/>
    </row>
    <row r="703" spans="5:5" ht="15.75" customHeight="1">
      <c r="E703" s="61"/>
    </row>
    <row r="704" spans="5:5" ht="15.75" customHeight="1">
      <c r="E704" s="61"/>
    </row>
    <row r="705" spans="5:5" ht="15.75" customHeight="1">
      <c r="E705" s="61"/>
    </row>
    <row r="706" spans="5:5" ht="15.75" customHeight="1">
      <c r="E706" s="61"/>
    </row>
    <row r="707" spans="5:5" ht="15.75" customHeight="1">
      <c r="E707" s="61"/>
    </row>
    <row r="708" spans="5:5" ht="15.75" customHeight="1">
      <c r="E708" s="61"/>
    </row>
    <row r="709" spans="5:5" ht="15.75" customHeight="1">
      <c r="E709" s="61"/>
    </row>
    <row r="710" spans="5:5" ht="15.75" customHeight="1">
      <c r="E710" s="61"/>
    </row>
    <row r="711" spans="5:5" ht="15.75" customHeight="1">
      <c r="E711" s="61"/>
    </row>
    <row r="712" spans="5:5" ht="15.75" customHeight="1">
      <c r="E712" s="61"/>
    </row>
    <row r="713" spans="5:5" ht="15.75" customHeight="1">
      <c r="E713" s="61"/>
    </row>
    <row r="714" spans="5:5" ht="15.75" customHeight="1">
      <c r="E714" s="61"/>
    </row>
    <row r="715" spans="5:5" ht="15.75" customHeight="1">
      <c r="E715" s="61"/>
    </row>
    <row r="716" spans="5:5" ht="15.75" customHeight="1">
      <c r="E716" s="61"/>
    </row>
    <row r="717" spans="5:5" ht="15.75" customHeight="1">
      <c r="E717" s="61"/>
    </row>
    <row r="718" spans="5:5" ht="15.75" customHeight="1">
      <c r="E718" s="61"/>
    </row>
    <row r="719" spans="5:5" ht="15.75" customHeight="1">
      <c r="E719" s="61"/>
    </row>
    <row r="720" spans="5:5" ht="15.75" customHeight="1">
      <c r="E720" s="61"/>
    </row>
    <row r="721" spans="5:5" ht="15.75" customHeight="1">
      <c r="E721" s="61"/>
    </row>
    <row r="722" spans="5:5" ht="15.75" customHeight="1">
      <c r="E722" s="61"/>
    </row>
    <row r="723" spans="5:5" ht="15.75" customHeight="1">
      <c r="E723" s="61"/>
    </row>
    <row r="724" spans="5:5" ht="15.75" customHeight="1">
      <c r="E724" s="61"/>
    </row>
    <row r="725" spans="5:5" ht="15.75" customHeight="1">
      <c r="E725" s="61"/>
    </row>
    <row r="726" spans="5:5" ht="15.75" customHeight="1">
      <c r="E726" s="61"/>
    </row>
    <row r="727" spans="5:5" ht="15.75" customHeight="1">
      <c r="E727" s="61"/>
    </row>
    <row r="728" spans="5:5" ht="15.75" customHeight="1">
      <c r="E728" s="61"/>
    </row>
    <row r="729" spans="5:5" ht="15.75" customHeight="1">
      <c r="E729" s="61"/>
    </row>
    <row r="730" spans="5:5" ht="15.75" customHeight="1">
      <c r="E730" s="61"/>
    </row>
    <row r="731" spans="5:5" ht="15.75" customHeight="1">
      <c r="E731" s="61"/>
    </row>
    <row r="732" spans="5:5" ht="15.75" customHeight="1">
      <c r="E732" s="61"/>
    </row>
    <row r="733" spans="5:5" ht="15.75" customHeight="1">
      <c r="E733" s="61"/>
    </row>
    <row r="734" spans="5:5" ht="15.75" customHeight="1">
      <c r="E734" s="61"/>
    </row>
    <row r="735" spans="5:5" ht="15.75" customHeight="1">
      <c r="E735" s="61"/>
    </row>
    <row r="736" spans="5:5" ht="15.75" customHeight="1">
      <c r="E736" s="61"/>
    </row>
    <row r="737" spans="5:5" ht="15.75" customHeight="1">
      <c r="E737" s="61"/>
    </row>
    <row r="738" spans="5:5" ht="15.75" customHeight="1">
      <c r="E738" s="61"/>
    </row>
    <row r="739" spans="5:5" ht="15.75" customHeight="1">
      <c r="E739" s="61"/>
    </row>
    <row r="740" spans="5:5" ht="15.75" customHeight="1">
      <c r="E740" s="61"/>
    </row>
    <row r="741" spans="5:5" ht="15.75" customHeight="1">
      <c r="E741" s="61"/>
    </row>
    <row r="742" spans="5:5" ht="15.75" customHeight="1">
      <c r="E742" s="61"/>
    </row>
    <row r="743" spans="5:5" ht="15.75" customHeight="1">
      <c r="E743" s="61"/>
    </row>
    <row r="744" spans="5:5" ht="15.75" customHeight="1">
      <c r="E744" s="61"/>
    </row>
    <row r="745" spans="5:5" ht="15.75" customHeight="1">
      <c r="E745" s="61"/>
    </row>
    <row r="746" spans="5:5" ht="15.75" customHeight="1">
      <c r="E746" s="61"/>
    </row>
    <row r="747" spans="5:5" ht="15.75" customHeight="1">
      <c r="E747" s="61"/>
    </row>
    <row r="748" spans="5:5" ht="15.75" customHeight="1">
      <c r="E748" s="61"/>
    </row>
    <row r="749" spans="5:5" ht="15.75" customHeight="1">
      <c r="E749" s="61"/>
    </row>
    <row r="750" spans="5:5" ht="15.75" customHeight="1">
      <c r="E750" s="61"/>
    </row>
    <row r="751" spans="5:5" ht="15.75" customHeight="1">
      <c r="E751" s="61"/>
    </row>
    <row r="752" spans="5:5" ht="15.75" customHeight="1">
      <c r="E752" s="61"/>
    </row>
    <row r="753" spans="5:5" ht="15.75" customHeight="1">
      <c r="E753" s="61"/>
    </row>
    <row r="754" spans="5:5" ht="15.75" customHeight="1">
      <c r="E754" s="61"/>
    </row>
    <row r="755" spans="5:5" ht="15.75" customHeight="1">
      <c r="E755" s="61"/>
    </row>
    <row r="756" spans="5:5" ht="15.75" customHeight="1">
      <c r="E756" s="61"/>
    </row>
    <row r="757" spans="5:5" ht="15.75" customHeight="1">
      <c r="E757" s="61"/>
    </row>
    <row r="758" spans="5:5" ht="15.75" customHeight="1">
      <c r="E758" s="61"/>
    </row>
    <row r="759" spans="5:5" ht="15.75" customHeight="1">
      <c r="E759" s="61"/>
    </row>
    <row r="760" spans="5:5" ht="15.75" customHeight="1">
      <c r="E760" s="61"/>
    </row>
    <row r="761" spans="5:5" ht="15.75" customHeight="1">
      <c r="E761" s="61"/>
    </row>
    <row r="762" spans="5:5" ht="15.75" customHeight="1">
      <c r="E762" s="61"/>
    </row>
    <row r="763" spans="5:5" ht="15.75" customHeight="1">
      <c r="E763" s="61"/>
    </row>
    <row r="764" spans="5:5" ht="15.75" customHeight="1">
      <c r="E764" s="61"/>
    </row>
    <row r="765" spans="5:5" ht="15.75" customHeight="1">
      <c r="E765" s="61"/>
    </row>
    <row r="766" spans="5:5" ht="15.75" customHeight="1">
      <c r="E766" s="61"/>
    </row>
    <row r="767" spans="5:5" ht="15.75" customHeight="1">
      <c r="E767" s="61"/>
    </row>
    <row r="768" spans="5:5" ht="15.75" customHeight="1">
      <c r="E768" s="61"/>
    </row>
    <row r="769" spans="5:5" ht="15.75" customHeight="1">
      <c r="E769" s="61"/>
    </row>
    <row r="770" spans="5:5" ht="15.75" customHeight="1">
      <c r="E770" s="61"/>
    </row>
    <row r="771" spans="5:5" ht="15.75" customHeight="1">
      <c r="E771" s="61"/>
    </row>
    <row r="772" spans="5:5" ht="15.75" customHeight="1">
      <c r="E772" s="61"/>
    </row>
    <row r="773" spans="5:5" ht="15.75" customHeight="1">
      <c r="E773" s="61"/>
    </row>
    <row r="774" spans="5:5" ht="15.75" customHeight="1">
      <c r="E774" s="61"/>
    </row>
    <row r="775" spans="5:5" ht="15.75" customHeight="1">
      <c r="E775" s="61"/>
    </row>
    <row r="776" spans="5:5" ht="15.75" customHeight="1">
      <c r="E776" s="61"/>
    </row>
    <row r="777" spans="5:5" ht="15.75" customHeight="1">
      <c r="E777" s="61"/>
    </row>
    <row r="778" spans="5:5" ht="15.75" customHeight="1">
      <c r="E778" s="61"/>
    </row>
    <row r="779" spans="5:5" ht="15.75" customHeight="1">
      <c r="E779" s="61"/>
    </row>
    <row r="780" spans="5:5" ht="15.75" customHeight="1">
      <c r="E780" s="61"/>
    </row>
    <row r="781" spans="5:5" ht="15.75" customHeight="1">
      <c r="E781" s="61"/>
    </row>
    <row r="782" spans="5:5" ht="15.75" customHeight="1">
      <c r="E782" s="61"/>
    </row>
    <row r="783" spans="5:5" ht="15.75" customHeight="1">
      <c r="E783" s="61"/>
    </row>
    <row r="784" spans="5:5" ht="15.75" customHeight="1">
      <c r="E784" s="61"/>
    </row>
    <row r="785" spans="5:5" ht="15.75" customHeight="1">
      <c r="E785" s="61"/>
    </row>
    <row r="786" spans="5:5" ht="15.75" customHeight="1">
      <c r="E786" s="61"/>
    </row>
    <row r="787" spans="5:5" ht="15.75" customHeight="1">
      <c r="E787" s="61"/>
    </row>
    <row r="788" spans="5:5" ht="15.75" customHeight="1">
      <c r="E788" s="61"/>
    </row>
    <row r="789" spans="5:5" ht="15.75" customHeight="1">
      <c r="E789" s="61"/>
    </row>
    <row r="790" spans="5:5" ht="15.75" customHeight="1">
      <c r="E790" s="61"/>
    </row>
    <row r="791" spans="5:5" ht="15.75" customHeight="1">
      <c r="E791" s="61"/>
    </row>
    <row r="792" spans="5:5" ht="15.75" customHeight="1">
      <c r="E792" s="61"/>
    </row>
    <row r="793" spans="5:5" ht="15.75" customHeight="1">
      <c r="E793" s="61"/>
    </row>
    <row r="794" spans="5:5" ht="15.75" customHeight="1">
      <c r="E794" s="61"/>
    </row>
    <row r="795" spans="5:5" ht="15.75" customHeight="1">
      <c r="E795" s="61"/>
    </row>
    <row r="796" spans="5:5" ht="15.75" customHeight="1">
      <c r="E796" s="61"/>
    </row>
    <row r="797" spans="5:5" ht="15.75" customHeight="1">
      <c r="E797" s="61"/>
    </row>
    <row r="798" spans="5:5" ht="15.75" customHeight="1">
      <c r="E798" s="61"/>
    </row>
    <row r="799" spans="5:5" ht="15.75" customHeight="1">
      <c r="E799" s="61"/>
    </row>
    <row r="800" spans="5:5" ht="15.75" customHeight="1">
      <c r="E800" s="61"/>
    </row>
    <row r="801" spans="5:5" ht="15.75" customHeight="1">
      <c r="E801" s="61"/>
    </row>
    <row r="802" spans="5:5" ht="15.75" customHeight="1">
      <c r="E802" s="61"/>
    </row>
    <row r="803" spans="5:5" ht="15.75" customHeight="1">
      <c r="E803" s="61"/>
    </row>
    <row r="804" spans="5:5" ht="15.75" customHeight="1">
      <c r="E804" s="61"/>
    </row>
    <row r="805" spans="5:5" ht="15.75" customHeight="1">
      <c r="E805" s="61"/>
    </row>
    <row r="806" spans="5:5" ht="15.75" customHeight="1">
      <c r="E806" s="61"/>
    </row>
    <row r="807" spans="5:5" ht="15.75" customHeight="1">
      <c r="E807" s="61"/>
    </row>
    <row r="808" spans="5:5" ht="15.75" customHeight="1">
      <c r="E808" s="61"/>
    </row>
    <row r="809" spans="5:5" ht="15.75" customHeight="1">
      <c r="E809" s="61"/>
    </row>
    <row r="810" spans="5:5" ht="15.75" customHeight="1">
      <c r="E810" s="61"/>
    </row>
    <row r="811" spans="5:5" ht="15.75" customHeight="1">
      <c r="E811" s="61"/>
    </row>
    <row r="812" spans="5:5" ht="15.75" customHeight="1">
      <c r="E812" s="61"/>
    </row>
    <row r="813" spans="5:5" ht="15.75" customHeight="1">
      <c r="E813" s="61"/>
    </row>
    <row r="814" spans="5:5" ht="15.75" customHeight="1">
      <c r="E814" s="61"/>
    </row>
    <row r="815" spans="5:5" ht="15.75" customHeight="1">
      <c r="E815" s="61"/>
    </row>
    <row r="816" spans="5:5" ht="15.75" customHeight="1">
      <c r="E816" s="61"/>
    </row>
    <row r="817" spans="5:5" ht="15.75" customHeight="1">
      <c r="E817" s="61"/>
    </row>
    <row r="818" spans="5:5" ht="15.75" customHeight="1">
      <c r="E818" s="61"/>
    </row>
    <row r="819" spans="5:5" ht="15.75" customHeight="1">
      <c r="E819" s="61"/>
    </row>
    <row r="820" spans="5:5" ht="15.75" customHeight="1">
      <c r="E820" s="61"/>
    </row>
    <row r="821" spans="5:5" ht="15.75" customHeight="1">
      <c r="E821" s="61"/>
    </row>
    <row r="822" spans="5:5" ht="15.75" customHeight="1">
      <c r="E822" s="61"/>
    </row>
    <row r="823" spans="5:5" ht="15.75" customHeight="1">
      <c r="E823" s="61"/>
    </row>
    <row r="824" spans="5:5" ht="15.75" customHeight="1">
      <c r="E824" s="61"/>
    </row>
    <row r="825" spans="5:5" ht="15.75" customHeight="1">
      <c r="E825" s="61"/>
    </row>
    <row r="826" spans="5:5" ht="15.75" customHeight="1">
      <c r="E826" s="61"/>
    </row>
    <row r="827" spans="5:5" ht="15.75" customHeight="1">
      <c r="E827" s="61"/>
    </row>
    <row r="828" spans="5:5" ht="15.75" customHeight="1">
      <c r="E828" s="61"/>
    </row>
    <row r="829" spans="5:5" ht="15.75" customHeight="1">
      <c r="E829" s="61"/>
    </row>
    <row r="830" spans="5:5" ht="15.75" customHeight="1">
      <c r="E830" s="61"/>
    </row>
    <row r="831" spans="5:5" ht="15.75" customHeight="1">
      <c r="E831" s="61"/>
    </row>
    <row r="832" spans="5:5" ht="15.75" customHeight="1">
      <c r="E832" s="61"/>
    </row>
    <row r="833" spans="5:5" ht="15.75" customHeight="1">
      <c r="E833" s="61"/>
    </row>
    <row r="834" spans="5:5" ht="15.75" customHeight="1">
      <c r="E834" s="61"/>
    </row>
    <row r="835" spans="5:5" ht="15.75" customHeight="1">
      <c r="E835" s="61"/>
    </row>
    <row r="836" spans="5:5" ht="15.75" customHeight="1">
      <c r="E836" s="61"/>
    </row>
    <row r="837" spans="5:5" ht="15.75" customHeight="1">
      <c r="E837" s="61"/>
    </row>
    <row r="838" spans="5:5" ht="15.75" customHeight="1">
      <c r="E838" s="61"/>
    </row>
    <row r="839" spans="5:5" ht="15.75" customHeight="1">
      <c r="E839" s="61"/>
    </row>
    <row r="840" spans="5:5" ht="15.75" customHeight="1">
      <c r="E840" s="61"/>
    </row>
    <row r="841" spans="5:5" ht="15.75" customHeight="1">
      <c r="E841" s="61"/>
    </row>
    <row r="842" spans="5:5" ht="15.75" customHeight="1">
      <c r="E842" s="61"/>
    </row>
    <row r="843" spans="5:5" ht="15.75" customHeight="1">
      <c r="E843" s="61"/>
    </row>
    <row r="844" spans="5:5" ht="15.75" customHeight="1">
      <c r="E844" s="61"/>
    </row>
    <row r="845" spans="5:5" ht="15.75" customHeight="1">
      <c r="E845" s="61"/>
    </row>
    <row r="846" spans="5:5" ht="15.75" customHeight="1">
      <c r="E846" s="61"/>
    </row>
    <row r="847" spans="5:5" ht="15.75" customHeight="1">
      <c r="E847" s="61"/>
    </row>
    <row r="848" spans="5:5" ht="15.75" customHeight="1">
      <c r="E848" s="61"/>
    </row>
    <row r="849" spans="5:5" ht="15.75" customHeight="1">
      <c r="E849" s="61"/>
    </row>
    <row r="850" spans="5:5" ht="15.75" customHeight="1">
      <c r="E850" s="61"/>
    </row>
    <row r="851" spans="5:5" ht="15.75" customHeight="1">
      <c r="E851" s="61"/>
    </row>
    <row r="852" spans="5:5" ht="15.75" customHeight="1">
      <c r="E852" s="61"/>
    </row>
    <row r="853" spans="5:5" ht="15.75" customHeight="1">
      <c r="E853" s="61"/>
    </row>
    <row r="854" spans="5:5" ht="15.75" customHeight="1">
      <c r="E854" s="61"/>
    </row>
    <row r="855" spans="5:5" ht="15.75" customHeight="1">
      <c r="E855" s="61"/>
    </row>
    <row r="856" spans="5:5" ht="15.75" customHeight="1">
      <c r="E856" s="61"/>
    </row>
    <row r="857" spans="5:5" ht="15.75" customHeight="1">
      <c r="E857" s="61"/>
    </row>
    <row r="858" spans="5:5" ht="15.75" customHeight="1">
      <c r="E858" s="61"/>
    </row>
    <row r="859" spans="5:5" ht="15.75" customHeight="1">
      <c r="E859" s="61"/>
    </row>
    <row r="860" spans="5:5" ht="15.75" customHeight="1">
      <c r="E860" s="61"/>
    </row>
    <row r="861" spans="5:5" ht="15.75" customHeight="1">
      <c r="E861" s="61"/>
    </row>
    <row r="862" spans="5:5" ht="15.75" customHeight="1">
      <c r="E862" s="61"/>
    </row>
    <row r="863" spans="5:5" ht="15.75" customHeight="1">
      <c r="E863" s="61"/>
    </row>
    <row r="864" spans="5:5" ht="15.75" customHeight="1">
      <c r="E864" s="61"/>
    </row>
    <row r="865" spans="5:5" ht="15.75" customHeight="1">
      <c r="E865" s="61"/>
    </row>
    <row r="866" spans="5:5" ht="15.75" customHeight="1">
      <c r="E866" s="61"/>
    </row>
    <row r="867" spans="5:5" ht="15.75" customHeight="1">
      <c r="E867" s="61"/>
    </row>
    <row r="868" spans="5:5" ht="15.75" customHeight="1">
      <c r="E868" s="61"/>
    </row>
    <row r="869" spans="5:5" ht="15.75" customHeight="1">
      <c r="E869" s="61"/>
    </row>
    <row r="870" spans="5:5" ht="15.75" customHeight="1">
      <c r="E870" s="61"/>
    </row>
    <row r="871" spans="5:5" ht="15.75" customHeight="1">
      <c r="E871" s="61"/>
    </row>
    <row r="872" spans="5:5" ht="15.75" customHeight="1">
      <c r="E872" s="61"/>
    </row>
    <row r="873" spans="5:5" ht="15.75" customHeight="1">
      <c r="E873" s="61"/>
    </row>
    <row r="874" spans="5:5" ht="15.75" customHeight="1">
      <c r="E874" s="61"/>
    </row>
    <row r="875" spans="5:5" ht="15.75" customHeight="1">
      <c r="E875" s="61"/>
    </row>
    <row r="876" spans="5:5" ht="15.75" customHeight="1">
      <c r="E876" s="61"/>
    </row>
    <row r="877" spans="5:5" ht="15.75" customHeight="1">
      <c r="E877" s="61"/>
    </row>
    <row r="878" spans="5:5" ht="15.75" customHeight="1">
      <c r="E878" s="61"/>
    </row>
    <row r="879" spans="5:5" ht="15.75" customHeight="1">
      <c r="E879" s="61"/>
    </row>
    <row r="880" spans="5:5" ht="15.75" customHeight="1">
      <c r="E880" s="61"/>
    </row>
    <row r="881" spans="5:5" ht="15.75" customHeight="1">
      <c r="E881" s="61"/>
    </row>
    <row r="882" spans="5:5" ht="15.75" customHeight="1">
      <c r="E882" s="61"/>
    </row>
    <row r="883" spans="5:5" ht="15.75" customHeight="1">
      <c r="E883" s="61"/>
    </row>
    <row r="884" spans="5:5" ht="15.75" customHeight="1">
      <c r="E884" s="61"/>
    </row>
    <row r="885" spans="5:5" ht="15.75" customHeight="1">
      <c r="E885" s="61"/>
    </row>
    <row r="886" spans="5:5" ht="15.75" customHeight="1">
      <c r="E886" s="61"/>
    </row>
    <row r="887" spans="5:5" ht="15.75" customHeight="1">
      <c r="E887" s="61"/>
    </row>
    <row r="888" spans="5:5" ht="15.75" customHeight="1">
      <c r="E888" s="61"/>
    </row>
    <row r="889" spans="5:5" ht="15.75" customHeight="1">
      <c r="E889" s="61"/>
    </row>
    <row r="890" spans="5:5" ht="15.75" customHeight="1">
      <c r="E890" s="61"/>
    </row>
    <row r="891" spans="5:5" ht="15.75" customHeight="1">
      <c r="E891" s="61"/>
    </row>
    <row r="892" spans="5:5" ht="15.75" customHeight="1">
      <c r="E892" s="61"/>
    </row>
    <row r="893" spans="5:5" ht="15.75" customHeight="1">
      <c r="E893" s="61"/>
    </row>
    <row r="894" spans="5:5" ht="15.75" customHeight="1">
      <c r="E894" s="61"/>
    </row>
    <row r="895" spans="5:5" ht="15.75" customHeight="1">
      <c r="E895" s="61"/>
    </row>
    <row r="896" spans="5:5" ht="15.75" customHeight="1">
      <c r="E896" s="61"/>
    </row>
    <row r="897" spans="5:5" ht="15.75" customHeight="1">
      <c r="E897" s="61"/>
    </row>
    <row r="898" spans="5:5" ht="15.75" customHeight="1">
      <c r="E898" s="61"/>
    </row>
    <row r="899" spans="5:5" ht="15.75" customHeight="1">
      <c r="E899" s="61"/>
    </row>
    <row r="900" spans="5:5" ht="15.75" customHeight="1">
      <c r="E900" s="61"/>
    </row>
    <row r="901" spans="5:5" ht="15.75" customHeight="1">
      <c r="E901" s="61"/>
    </row>
    <row r="902" spans="5:5" ht="15.75" customHeight="1">
      <c r="E902" s="61"/>
    </row>
    <row r="903" spans="5:5" ht="15.75" customHeight="1">
      <c r="E903" s="61"/>
    </row>
    <row r="904" spans="5:5" ht="15.75" customHeight="1">
      <c r="E904" s="61"/>
    </row>
    <row r="905" spans="5:5" ht="15.75" customHeight="1">
      <c r="E905" s="61"/>
    </row>
    <row r="906" spans="5:5" ht="15.75" customHeight="1">
      <c r="E906" s="61"/>
    </row>
    <row r="907" spans="5:5" ht="15.75" customHeight="1">
      <c r="E907" s="61"/>
    </row>
    <row r="908" spans="5:5" ht="15.75" customHeight="1">
      <c r="E908" s="61"/>
    </row>
    <row r="909" spans="5:5" ht="15.75" customHeight="1">
      <c r="E909" s="61"/>
    </row>
    <row r="910" spans="5:5" ht="15.75" customHeight="1">
      <c r="E910" s="61"/>
    </row>
    <row r="911" spans="5:5" ht="15.75" customHeight="1">
      <c r="E911" s="61"/>
    </row>
    <row r="912" spans="5:5" ht="15.75" customHeight="1">
      <c r="E912" s="61"/>
    </row>
    <row r="913" spans="5:5" ht="15.75" customHeight="1">
      <c r="E913" s="61"/>
    </row>
    <row r="914" spans="5:5" ht="15.75" customHeight="1">
      <c r="E914" s="61"/>
    </row>
    <row r="915" spans="5:5" ht="15.75" customHeight="1">
      <c r="E915" s="61"/>
    </row>
    <row r="916" spans="5:5" ht="15.75" customHeight="1">
      <c r="E916" s="61"/>
    </row>
    <row r="917" spans="5:5" ht="15.75" customHeight="1">
      <c r="E917" s="61"/>
    </row>
    <row r="918" spans="5:5" ht="15.75" customHeight="1">
      <c r="E918" s="61"/>
    </row>
    <row r="919" spans="5:5" ht="15.75" customHeight="1">
      <c r="E919" s="61"/>
    </row>
    <row r="920" spans="5:5" ht="15.75" customHeight="1">
      <c r="E920" s="61"/>
    </row>
    <row r="921" spans="5:5" ht="15.75" customHeight="1">
      <c r="E921" s="61"/>
    </row>
    <row r="922" spans="5:5" ht="15.75" customHeight="1">
      <c r="E922" s="61"/>
    </row>
    <row r="923" spans="5:5" ht="15.75" customHeight="1">
      <c r="E923" s="61"/>
    </row>
    <row r="924" spans="5:5" ht="15.75" customHeight="1">
      <c r="E924" s="61"/>
    </row>
    <row r="925" spans="5:5" ht="15.75" customHeight="1">
      <c r="E925" s="61"/>
    </row>
    <row r="926" spans="5:5" ht="15.75" customHeight="1">
      <c r="E926" s="61"/>
    </row>
    <row r="927" spans="5:5" ht="15.75" customHeight="1">
      <c r="E927" s="61"/>
    </row>
    <row r="928" spans="5:5" ht="15.75" customHeight="1">
      <c r="E928" s="61"/>
    </row>
    <row r="929" spans="5:5" ht="15.75" customHeight="1">
      <c r="E929" s="61"/>
    </row>
    <row r="930" spans="5:5" ht="15.75" customHeight="1">
      <c r="E930" s="61"/>
    </row>
    <row r="931" spans="5:5" ht="15.75" customHeight="1">
      <c r="E931" s="61"/>
    </row>
    <row r="932" spans="5:5" ht="15.75" customHeight="1">
      <c r="E932" s="61"/>
    </row>
    <row r="933" spans="5:5" ht="15.75" customHeight="1">
      <c r="E933" s="61"/>
    </row>
    <row r="934" spans="5:5" ht="15.75" customHeight="1">
      <c r="E934" s="61"/>
    </row>
    <row r="935" spans="5:5" ht="15.75" customHeight="1">
      <c r="E935" s="61"/>
    </row>
    <row r="936" spans="5:5" ht="15.75" customHeight="1">
      <c r="E936" s="61"/>
    </row>
    <row r="937" spans="5:5" ht="15.75" customHeight="1">
      <c r="E937" s="61"/>
    </row>
    <row r="938" spans="5:5" ht="15.75" customHeight="1">
      <c r="E938" s="61"/>
    </row>
    <row r="939" spans="5:5" ht="15.75" customHeight="1">
      <c r="E939" s="61"/>
    </row>
    <row r="940" spans="5:5" ht="15.75" customHeight="1">
      <c r="E940" s="61"/>
    </row>
    <row r="941" spans="5:5" ht="15.75" customHeight="1">
      <c r="E941" s="61"/>
    </row>
    <row r="942" spans="5:5" ht="15.75" customHeight="1">
      <c r="E942" s="61"/>
    </row>
    <row r="943" spans="5:5" ht="15.75" customHeight="1">
      <c r="E943" s="61"/>
    </row>
    <row r="944" spans="5:5" ht="15.75" customHeight="1">
      <c r="E944" s="61"/>
    </row>
    <row r="945" spans="5:5" ht="15.75" customHeight="1">
      <c r="E945" s="61"/>
    </row>
    <row r="946" spans="5:5" ht="15.75" customHeight="1">
      <c r="E946" s="61"/>
    </row>
    <row r="947" spans="5:5" ht="15.75" customHeight="1">
      <c r="E947" s="61"/>
    </row>
    <row r="948" spans="5:5" ht="15.75" customHeight="1">
      <c r="E948" s="61"/>
    </row>
    <row r="949" spans="5:5" ht="15.75" customHeight="1">
      <c r="E949" s="61"/>
    </row>
    <row r="950" spans="5:5" ht="15.75" customHeight="1">
      <c r="E950" s="61"/>
    </row>
    <row r="951" spans="5:5" ht="15.75" customHeight="1">
      <c r="E951" s="61"/>
    </row>
    <row r="952" spans="5:5" ht="15.75" customHeight="1">
      <c r="E952" s="61"/>
    </row>
    <row r="953" spans="5:5" ht="15.75" customHeight="1">
      <c r="E953" s="61"/>
    </row>
    <row r="954" spans="5:5" ht="15.75" customHeight="1">
      <c r="E954" s="61"/>
    </row>
    <row r="955" spans="5:5" ht="15.75" customHeight="1">
      <c r="E955" s="61"/>
    </row>
    <row r="956" spans="5:5" ht="15.75" customHeight="1">
      <c r="E956" s="61"/>
    </row>
    <row r="957" spans="5:5" ht="15.75" customHeight="1">
      <c r="E957" s="61"/>
    </row>
    <row r="958" spans="5:5" ht="15.75" customHeight="1">
      <c r="E958" s="61"/>
    </row>
    <row r="959" spans="5:5" ht="15.75" customHeight="1">
      <c r="E959" s="61"/>
    </row>
    <row r="960" spans="5:5" ht="15.75" customHeight="1">
      <c r="E960" s="61"/>
    </row>
    <row r="961" spans="5:5" ht="15.75" customHeight="1">
      <c r="E961" s="61"/>
    </row>
    <row r="962" spans="5:5" ht="15.75" customHeight="1">
      <c r="E962" s="61"/>
    </row>
    <row r="963" spans="5:5" ht="15.75" customHeight="1">
      <c r="E963" s="61"/>
    </row>
    <row r="964" spans="5:5" ht="15.75" customHeight="1">
      <c r="E964" s="61"/>
    </row>
    <row r="965" spans="5:5" ht="15.75" customHeight="1">
      <c r="E965" s="61"/>
    </row>
    <row r="966" spans="5:5" ht="15.75" customHeight="1">
      <c r="E966" s="61"/>
    </row>
    <row r="967" spans="5:5" ht="15.75" customHeight="1">
      <c r="E967" s="61"/>
    </row>
    <row r="968" spans="5:5" ht="15.75" customHeight="1">
      <c r="E968" s="61"/>
    </row>
    <row r="969" spans="5:5" ht="15.75" customHeight="1">
      <c r="E969" s="61"/>
    </row>
    <row r="970" spans="5:5" ht="15.75" customHeight="1">
      <c r="E970" s="61"/>
    </row>
    <row r="971" spans="5:5" ht="15.75" customHeight="1">
      <c r="E971" s="61"/>
    </row>
    <row r="972" spans="5:5" ht="15.75" customHeight="1">
      <c r="E972" s="61"/>
    </row>
    <row r="973" spans="5:5" ht="15.75" customHeight="1">
      <c r="E973" s="61"/>
    </row>
    <row r="974" spans="5:5" ht="15.75" customHeight="1">
      <c r="E974" s="61"/>
    </row>
    <row r="975" spans="5:5" ht="15.75" customHeight="1">
      <c r="E975" s="61"/>
    </row>
    <row r="976" spans="5:5" ht="15.75" customHeight="1">
      <c r="E976" s="61"/>
    </row>
    <row r="977" spans="5:5" ht="15.75" customHeight="1">
      <c r="E977" s="61"/>
    </row>
    <row r="978" spans="5:5" ht="15.75" customHeight="1">
      <c r="E978" s="61"/>
    </row>
    <row r="979" spans="5:5" ht="15.75" customHeight="1">
      <c r="E979" s="61"/>
    </row>
    <row r="980" spans="5:5" ht="15.75" customHeight="1">
      <c r="E980" s="61"/>
    </row>
    <row r="981" spans="5:5" ht="15.75" customHeight="1">
      <c r="E981" s="61"/>
    </row>
    <row r="982" spans="5:5" ht="15.75" customHeight="1">
      <c r="E982" s="61"/>
    </row>
    <row r="983" spans="5:5" ht="15.75" customHeight="1">
      <c r="E983" s="61"/>
    </row>
    <row r="984" spans="5:5" ht="15.75" customHeight="1">
      <c r="E984" s="61"/>
    </row>
    <row r="985" spans="5:5" ht="15.75" customHeight="1">
      <c r="E985" s="61"/>
    </row>
    <row r="986" spans="5:5" ht="15.75" customHeight="1">
      <c r="E986" s="61"/>
    </row>
    <row r="987" spans="5:5" ht="15.75" customHeight="1">
      <c r="E987" s="61"/>
    </row>
    <row r="988" spans="5:5" ht="15.75" customHeight="1">
      <c r="E988" s="61"/>
    </row>
    <row r="989" spans="5:5" ht="15.75" customHeight="1">
      <c r="E989" s="61"/>
    </row>
    <row r="990" spans="5:5" ht="15.75" customHeight="1">
      <c r="E990" s="61"/>
    </row>
    <row r="991" spans="5:5" ht="15.75" customHeight="1">
      <c r="E991" s="61"/>
    </row>
    <row r="992" spans="5:5" ht="15.75" customHeight="1">
      <c r="E992" s="61"/>
    </row>
    <row r="993" spans="5:5" ht="15.75" customHeight="1">
      <c r="E993" s="61"/>
    </row>
    <row r="994" spans="5:5" ht="15.75" customHeight="1">
      <c r="E994" s="61"/>
    </row>
    <row r="995" spans="5:5" ht="15.75" customHeight="1">
      <c r="E995" s="61"/>
    </row>
    <row r="996" spans="5:5" ht="15.75" customHeight="1">
      <c r="E996" s="61"/>
    </row>
    <row r="997" spans="5:5" ht="15.75" customHeight="1">
      <c r="E997" s="61"/>
    </row>
    <row r="998" spans="5:5" ht="15.75" customHeight="1">
      <c r="E998" s="61"/>
    </row>
    <row r="999" spans="5:5" ht="15.75" customHeight="1">
      <c r="E999" s="61"/>
    </row>
  </sheetData>
  <mergeCells count="22">
    <mergeCell ref="A21:C21"/>
    <mergeCell ref="D21:E21"/>
    <mergeCell ref="A22:B22"/>
    <mergeCell ref="A23:B23"/>
    <mergeCell ref="A25:C25"/>
    <mergeCell ref="A4:B4"/>
    <mergeCell ref="C4:E4"/>
    <mergeCell ref="B16:C16"/>
    <mergeCell ref="B17:C17"/>
    <mergeCell ref="B18:C18"/>
    <mergeCell ref="B6:D6"/>
    <mergeCell ref="B7:D7"/>
    <mergeCell ref="B8:D8"/>
    <mergeCell ref="B9:D9"/>
    <mergeCell ref="B10:D10"/>
    <mergeCell ref="B14:C14"/>
    <mergeCell ref="B15:C15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1002"/>
  <sheetViews>
    <sheetView workbookViewId="0"/>
  </sheetViews>
  <sheetFormatPr defaultColWidth="12.59765625" defaultRowHeight="15" customHeight="1"/>
  <cols>
    <col min="1" max="1" width="7.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8" t="s">
        <v>469</v>
      </c>
      <c r="B1" s="249"/>
      <c r="C1" s="249"/>
      <c r="D1" s="249"/>
      <c r="E1" s="249"/>
      <c r="F1" s="249"/>
      <c r="G1" s="249"/>
      <c r="H1" s="249"/>
      <c r="I1" s="250"/>
      <c r="J1" s="143"/>
      <c r="K1" s="143"/>
      <c r="L1" s="143"/>
      <c r="M1" s="143"/>
      <c r="N1" s="143"/>
      <c r="O1" s="143"/>
    </row>
    <row r="2" spans="1:15" ht="15" customHeight="1">
      <c r="A2" s="251" t="s">
        <v>470</v>
      </c>
      <c r="B2" s="232"/>
      <c r="C2" s="232"/>
      <c r="D2" s="232"/>
      <c r="E2" s="232"/>
      <c r="F2" s="232"/>
      <c r="G2" s="232"/>
      <c r="H2" s="232"/>
      <c r="I2" s="252"/>
      <c r="J2" s="143"/>
      <c r="K2" s="143"/>
      <c r="L2" s="143"/>
      <c r="M2" s="143"/>
      <c r="N2" s="143"/>
      <c r="O2" s="143"/>
    </row>
    <row r="3" spans="1:15" ht="15.75" customHeight="1">
      <c r="A3" s="253" t="s">
        <v>471</v>
      </c>
      <c r="B3" s="232"/>
      <c r="C3" s="232"/>
      <c r="D3" s="232"/>
      <c r="E3" s="232"/>
      <c r="F3" s="232"/>
      <c r="G3" s="232"/>
      <c r="H3" s="232"/>
      <c r="I3" s="252"/>
      <c r="J3" s="143"/>
      <c r="K3" s="143"/>
      <c r="L3" s="143"/>
      <c r="M3" s="143"/>
      <c r="N3" s="143"/>
      <c r="O3" s="143"/>
    </row>
    <row r="4" spans="1:15" ht="14.4">
      <c r="A4" s="145" t="s">
        <v>472</v>
      </c>
      <c r="B4" s="146"/>
      <c r="C4" s="254" t="str">
        <f>'S1'!$C$3</f>
        <v>2023-24(ODD-FASTRACK)</v>
      </c>
      <c r="D4" s="255"/>
      <c r="E4" s="146" t="s">
        <v>473</v>
      </c>
      <c r="F4" s="146" t="str">
        <f>'S1'!$C$4</f>
        <v>VII</v>
      </c>
      <c r="G4" s="146"/>
      <c r="H4" s="146"/>
      <c r="I4" s="147"/>
      <c r="J4" s="143"/>
      <c r="K4" s="143"/>
      <c r="L4" s="143"/>
      <c r="M4" s="143"/>
      <c r="N4" s="143"/>
      <c r="O4" s="143"/>
    </row>
    <row r="5" spans="1:15" ht="14.4">
      <c r="A5" s="256" t="s">
        <v>474</v>
      </c>
      <c r="B5" s="194"/>
      <c r="C5" s="148" t="str">
        <f>'S1'!$C$1</f>
        <v>CS8078</v>
      </c>
      <c r="D5" s="257" t="str">
        <f>'S1'!$C$2</f>
        <v>Green Computing</v>
      </c>
      <c r="E5" s="249"/>
      <c r="F5" s="249"/>
      <c r="G5" s="249"/>
      <c r="H5" s="249"/>
      <c r="I5" s="250"/>
      <c r="J5" s="143"/>
      <c r="K5" s="143"/>
      <c r="L5" s="143"/>
      <c r="M5" s="143"/>
      <c r="N5" s="143"/>
      <c r="O5" s="143"/>
    </row>
    <row r="6" spans="1:15" ht="15" customHeight="1">
      <c r="A6" s="149" t="s">
        <v>475</v>
      </c>
      <c r="B6" s="258" t="str">
        <f>'S1'!$B$14</f>
        <v>Acquire knowledge to adopt green computing practices to minimize negative impacts on the environment.</v>
      </c>
      <c r="C6" s="192"/>
      <c r="D6" s="192"/>
      <c r="E6" s="192"/>
      <c r="F6" s="192"/>
      <c r="G6" s="192"/>
      <c r="H6" s="192"/>
      <c r="I6" s="259"/>
      <c r="J6" s="143"/>
      <c r="K6" s="143"/>
      <c r="L6" s="143"/>
      <c r="M6" s="143"/>
      <c r="N6" s="143"/>
      <c r="O6" s="143"/>
    </row>
    <row r="7" spans="1:15" ht="15" customHeight="1">
      <c r="A7" s="149" t="s">
        <v>28</v>
      </c>
      <c r="B7" s="258" t="str">
        <f>'S1'!$B$15</f>
        <v>Enhance the skill in energy saving practices to minimize negative impacts on the environment.</v>
      </c>
      <c r="C7" s="192"/>
      <c r="D7" s="192"/>
      <c r="E7" s="192"/>
      <c r="F7" s="192"/>
      <c r="G7" s="192"/>
      <c r="H7" s="192"/>
      <c r="I7" s="259"/>
      <c r="J7" s="143"/>
      <c r="K7" s="143">
        <v>0</v>
      </c>
      <c r="L7" s="143"/>
      <c r="M7" s="143"/>
      <c r="N7" s="143"/>
      <c r="O7" s="143"/>
    </row>
    <row r="8" spans="1:15" ht="15" customHeight="1">
      <c r="A8" s="149" t="s">
        <v>30</v>
      </c>
      <c r="B8" s="258" t="str">
        <f>'S1'!$B$16</f>
        <v>Evaluate technology tools that can reduce paper waste and carbon footprint by the stakeholders.</v>
      </c>
      <c r="C8" s="192"/>
      <c r="D8" s="192"/>
      <c r="E8" s="192"/>
      <c r="F8" s="192"/>
      <c r="G8" s="192"/>
      <c r="H8" s="192"/>
      <c r="I8" s="259"/>
      <c r="J8" s="143"/>
      <c r="K8" s="143"/>
      <c r="L8" s="143"/>
      <c r="M8" s="143"/>
      <c r="N8" s="143"/>
      <c r="O8" s="143"/>
    </row>
    <row r="9" spans="1:15" ht="15" customHeight="1">
      <c r="A9" s="149" t="s">
        <v>32</v>
      </c>
      <c r="B9" s="258" t="str">
        <f>'S1'!$B$17</f>
        <v>Understand the issues related with green compliance.</v>
      </c>
      <c r="C9" s="192"/>
      <c r="D9" s="192"/>
      <c r="E9" s="192"/>
      <c r="F9" s="192"/>
      <c r="G9" s="192"/>
      <c r="H9" s="192"/>
      <c r="I9" s="259"/>
      <c r="J9" s="143"/>
      <c r="K9" s="143"/>
      <c r="L9" s="143"/>
      <c r="M9" s="143"/>
      <c r="N9" s="143"/>
      <c r="O9" s="143"/>
    </row>
    <row r="10" spans="1:15" ht="15" customHeight="1">
      <c r="A10" s="149" t="s">
        <v>34</v>
      </c>
      <c r="B10" s="258" t="str">
        <f>'S1'!$B$18</f>
        <v>Understand the ways to minimize equipment disposal requirements.</v>
      </c>
      <c r="C10" s="192"/>
      <c r="D10" s="192"/>
      <c r="E10" s="192"/>
      <c r="F10" s="192"/>
      <c r="G10" s="192"/>
      <c r="H10" s="192"/>
      <c r="I10" s="259"/>
      <c r="J10" s="143"/>
      <c r="K10" s="143"/>
      <c r="L10" s="143"/>
      <c r="M10" s="143"/>
      <c r="N10" s="143"/>
      <c r="O10" s="143"/>
    </row>
    <row r="11" spans="1:15" ht="15" customHeight="1">
      <c r="A11" s="149" t="s">
        <v>230</v>
      </c>
      <c r="B11" s="258">
        <f>'S1'!$B$19</f>
        <v>0</v>
      </c>
      <c r="C11" s="192"/>
      <c r="D11" s="192"/>
      <c r="E11" s="192"/>
      <c r="F11" s="192"/>
      <c r="G11" s="192"/>
      <c r="H11" s="192"/>
      <c r="I11" s="259"/>
      <c r="J11" s="143"/>
      <c r="K11" s="143"/>
      <c r="L11" s="143"/>
      <c r="M11" s="143"/>
      <c r="N11" s="143"/>
      <c r="O11" s="143"/>
    </row>
    <row r="12" spans="1:15" ht="15.75" customHeight="1">
      <c r="A12" s="260" t="s">
        <v>476</v>
      </c>
      <c r="B12" s="232"/>
      <c r="C12" s="232"/>
      <c r="D12" s="232"/>
      <c r="E12" s="232"/>
      <c r="F12" s="232"/>
      <c r="G12" s="232"/>
      <c r="H12" s="232"/>
      <c r="I12" s="252"/>
      <c r="J12" s="143"/>
      <c r="K12" s="143"/>
      <c r="L12" s="143"/>
      <c r="M12" s="143"/>
      <c r="N12" s="143"/>
      <c r="O12" s="143"/>
    </row>
    <row r="13" spans="1:15" ht="14.4">
      <c r="A13" s="150"/>
      <c r="B13" s="261" t="s">
        <v>38</v>
      </c>
      <c r="C13" s="194"/>
      <c r="D13" s="194"/>
      <c r="E13" s="194"/>
      <c r="F13" s="194"/>
      <c r="G13" s="194"/>
      <c r="H13" s="268" t="s">
        <v>39</v>
      </c>
      <c r="I13" s="250"/>
      <c r="J13" s="143"/>
      <c r="K13" s="143"/>
      <c r="L13" s="143"/>
      <c r="M13" s="143"/>
      <c r="N13" s="143"/>
      <c r="O13" s="143"/>
    </row>
    <row r="14" spans="1:15" ht="14.4">
      <c r="A14" s="151"/>
      <c r="B14" s="152" t="str">
        <f>'S1'!D13</f>
        <v>Serial Test 1</v>
      </c>
      <c r="C14" s="152" t="str">
        <f>'S1'!E13</f>
        <v>Serial Test 2</v>
      </c>
      <c r="D14" s="152" t="str">
        <f>'S1'!F13</f>
        <v>Serial Test 3</v>
      </c>
      <c r="E14" s="153" t="str">
        <f>'S1'!G13</f>
        <v>Assignment 1</v>
      </c>
      <c r="F14" s="152" t="str">
        <f>'S1'!H13</f>
        <v>Assignment 2</v>
      </c>
      <c r="G14" s="154" t="str">
        <f>'S1'!I13</f>
        <v>Total</v>
      </c>
      <c r="H14" s="269" t="s">
        <v>477</v>
      </c>
      <c r="I14" s="259"/>
      <c r="J14" s="143"/>
      <c r="K14" s="143"/>
      <c r="L14" s="143"/>
      <c r="M14" s="143"/>
      <c r="N14" s="143"/>
      <c r="O14" s="143"/>
    </row>
    <row r="15" spans="1:15" ht="14.4">
      <c r="A15" s="155" t="str">
        <f t="shared" ref="A15:A20" si="0">A6</f>
        <v xml:space="preserve">CO1 </v>
      </c>
      <c r="B15" s="152">
        <f>IF('S1'!$D$14&gt;0,'S1'!$D$14," ")</f>
        <v>22</v>
      </c>
      <c r="C15" s="152" t="str">
        <f>IF('S1'!$E$14&gt;0,'S1'!$E$14," ")</f>
        <v xml:space="preserve"> </v>
      </c>
      <c r="D15" s="152" t="str">
        <f>IF('S1'!$F$14&gt;0,'S1'!$F$14," ")</f>
        <v xml:space="preserve"> </v>
      </c>
      <c r="E15" s="152">
        <f>IF('S1'!$G$14&gt;0,'S1'!$G$14," ")</f>
        <v>26</v>
      </c>
      <c r="F15" s="152" t="str">
        <f>IF('S1'!$H$14&gt;0,'S1'!$H$14," ")</f>
        <v xml:space="preserve"> </v>
      </c>
      <c r="G15" s="154">
        <f>IF('S1'!$I$14&gt;0,'S1'!$I$14," ")</f>
        <v>48</v>
      </c>
      <c r="H15" s="270">
        <v>100</v>
      </c>
      <c r="I15" s="252"/>
      <c r="J15" s="143"/>
      <c r="K15" s="143"/>
      <c r="L15" s="143"/>
      <c r="M15" s="143"/>
      <c r="N15" s="143"/>
      <c r="O15" s="143"/>
    </row>
    <row r="16" spans="1:15" ht="14.4">
      <c r="A16" s="155" t="str">
        <f t="shared" si="0"/>
        <v>CO2</v>
      </c>
      <c r="B16" s="152">
        <f>IF('S1'!$D$15&gt;0,'S1'!$D$15," ")</f>
        <v>28</v>
      </c>
      <c r="C16" s="152" t="str">
        <f>IF('S1'!$E$15&gt;0,'S1'!$E$15," ")</f>
        <v xml:space="preserve"> </v>
      </c>
      <c r="D16" s="152" t="str">
        <f>IF('S1'!F15&gt;0,'S1'!F15," ")</f>
        <v xml:space="preserve"> </v>
      </c>
      <c r="E16" s="152">
        <f>IF('S1'!$G$15&gt;0,'S1'!$G$15," ")</f>
        <v>24</v>
      </c>
      <c r="F16" s="152" t="str">
        <f>IF('S1'!$H$15&gt;0,'S1'!$H$15," ")</f>
        <v xml:space="preserve"> </v>
      </c>
      <c r="G16" s="154">
        <f>IF('S1'!$I$15&gt;0,'S1'!$I$15," ")</f>
        <v>52</v>
      </c>
      <c r="H16" s="271"/>
      <c r="I16" s="252"/>
      <c r="J16" s="143"/>
      <c r="K16" s="143"/>
      <c r="L16" s="143"/>
      <c r="M16" s="143"/>
      <c r="N16" s="143"/>
      <c r="O16" s="143"/>
    </row>
    <row r="17" spans="1:15" ht="14.4">
      <c r="A17" s="155" t="str">
        <f t="shared" si="0"/>
        <v>CO3</v>
      </c>
      <c r="B17" s="152" t="str">
        <f>IF('S1'!$D$16&gt;0,'S1'!$D$16," ")</f>
        <v xml:space="preserve"> </v>
      </c>
      <c r="C17" s="152">
        <f>IF('S1'!$E$16&gt;0,'S1'!$E$16," ")</f>
        <v>32</v>
      </c>
      <c r="D17" s="152" t="str">
        <f>IF('S1'!$F$16&gt;0,'S1'!$F$16," ")</f>
        <v xml:space="preserve"> </v>
      </c>
      <c r="E17" s="152" t="str">
        <f>IF('S1'!$G$16&gt;0,'S1'!$G$16," ")</f>
        <v xml:space="preserve"> </v>
      </c>
      <c r="F17" s="152">
        <f>IF('S1'!$H$16&gt;0,'S1'!$H$16," ")</f>
        <v>18</v>
      </c>
      <c r="G17" s="154">
        <f>IF('S1'!$I$16&gt;0,'S1'!$I$16," ")</f>
        <v>50</v>
      </c>
      <c r="H17" s="271"/>
      <c r="I17" s="252"/>
      <c r="J17" s="143"/>
      <c r="K17" s="143"/>
      <c r="L17" s="143"/>
      <c r="M17" s="143"/>
      <c r="N17" s="143"/>
      <c r="O17" s="143"/>
    </row>
    <row r="18" spans="1:15" ht="14.4">
      <c r="A18" s="155" t="str">
        <f t="shared" si="0"/>
        <v>CO4</v>
      </c>
      <c r="B18" s="152" t="str">
        <f>IF('S1'!$D$17&gt;0,'S1'!$D$17," ")</f>
        <v xml:space="preserve"> </v>
      </c>
      <c r="C18" s="152">
        <f>IF('S1'!$E$17&gt;0,'S1'!$E$17," ")</f>
        <v>18</v>
      </c>
      <c r="D18" s="152">
        <f>IF('S1'!$F$17&gt;0,'S1'!$F$17," ")</f>
        <v>16</v>
      </c>
      <c r="E18" s="152" t="str">
        <f>IF('S1'!$G$17&gt;0,'S1'!$G$17," ")</f>
        <v xml:space="preserve"> </v>
      </c>
      <c r="F18" s="152">
        <f>IF('S1'!$H$17&gt;0,'S1'!$H$17," ")</f>
        <v>16</v>
      </c>
      <c r="G18" s="154">
        <f>IF('S1'!$I$17&gt;0,'S1'!$I$17," ")</f>
        <v>50</v>
      </c>
      <c r="H18" s="271"/>
      <c r="I18" s="252"/>
      <c r="J18" s="143"/>
      <c r="K18" s="143"/>
      <c r="L18" s="143"/>
      <c r="M18" s="143"/>
      <c r="N18" s="143"/>
      <c r="O18" s="143"/>
    </row>
    <row r="19" spans="1:15" ht="14.4">
      <c r="A19" s="155" t="str">
        <f t="shared" si="0"/>
        <v>CO5</v>
      </c>
      <c r="B19" s="152" t="str">
        <f>IF('S1'!$D$18&gt;0,'S1'!$D$18," ")</f>
        <v xml:space="preserve"> </v>
      </c>
      <c r="C19" s="152" t="str">
        <f>IF('S1'!$E$18&gt;0,'S1'!$E$18," ")</f>
        <v xml:space="preserve"> </v>
      </c>
      <c r="D19" s="152">
        <f>IF('S1'!$F$18&gt;0,'S1'!$F$18," ")</f>
        <v>34</v>
      </c>
      <c r="E19" s="152" t="str">
        <f>IF('S1'!$G$18&gt;0,'S1'!$G$18," ")</f>
        <v xml:space="preserve"> </v>
      </c>
      <c r="F19" s="152">
        <f>IF('S1'!$H$18&gt;0,'S1'!$H$18," ")</f>
        <v>16</v>
      </c>
      <c r="G19" s="154">
        <f>IF('S1'!$I$18&gt;0,'S1'!$I$18," ")</f>
        <v>50</v>
      </c>
      <c r="H19" s="271"/>
      <c r="I19" s="252"/>
      <c r="J19" s="143"/>
      <c r="K19" s="143"/>
      <c r="L19" s="143"/>
      <c r="M19" s="143"/>
      <c r="N19" s="143"/>
      <c r="O19" s="143"/>
    </row>
    <row r="20" spans="1:15" ht="14.4">
      <c r="A20" s="155" t="str">
        <f t="shared" si="0"/>
        <v>CO6</v>
      </c>
      <c r="B20" s="152" t="str">
        <f>IF('S1'!$D$19&gt;0,'S1'!$D$19," ")</f>
        <v xml:space="preserve"> </v>
      </c>
      <c r="C20" s="152" t="str">
        <f>IF('S1'!$E$19&gt;0,'S1'!$E$19," ")</f>
        <v xml:space="preserve"> </v>
      </c>
      <c r="D20" s="152" t="str">
        <f>IF('S1'!$F$19&gt;0,'S1'!$F$19," ")</f>
        <v xml:space="preserve"> </v>
      </c>
      <c r="E20" s="152" t="str">
        <f>IF('S1'!$G$19&gt;0,'S1'!$G$19," ")</f>
        <v xml:space="preserve"> </v>
      </c>
      <c r="F20" s="152" t="str">
        <f>IF('S1'!$H$19&gt;0,'S1'!$H$19," ")</f>
        <v xml:space="preserve"> </v>
      </c>
      <c r="G20" s="154" t="str">
        <f>IF('S1'!$I$19&gt;0,'S1'!$I$19," ")</f>
        <v xml:space="preserve"> </v>
      </c>
      <c r="H20" s="271"/>
      <c r="I20" s="252"/>
      <c r="J20" s="143"/>
      <c r="K20" s="143"/>
      <c r="L20" s="143"/>
      <c r="M20" s="143"/>
      <c r="N20" s="143"/>
      <c r="O20" s="143"/>
    </row>
    <row r="21" spans="1:15" ht="15.75" customHeight="1">
      <c r="A21" s="156" t="s">
        <v>19</v>
      </c>
      <c r="B21" s="152">
        <f>IF('S1'!$D$20&gt;0,'S1'!$D$20," ")</f>
        <v>50</v>
      </c>
      <c r="C21" s="152">
        <f>IF('S1'!$E$20&gt;0,'S1'!$E$20," ")</f>
        <v>50</v>
      </c>
      <c r="D21" s="152">
        <f>IF('S1'!$F$20&gt;0,'S1'!$F$20," ")</f>
        <v>50</v>
      </c>
      <c r="E21" s="152">
        <f>IF('S1'!$G$20&gt;0,'S1'!$G$20," ")</f>
        <v>50</v>
      </c>
      <c r="F21" s="152">
        <f>IF('S1'!H20&gt;0,'S1'!H20," ")</f>
        <v>50</v>
      </c>
      <c r="G21" s="154">
        <f>IF('S1'!$I$20&gt;0,'S1'!$I$20," ")</f>
        <v>250</v>
      </c>
      <c r="H21" s="272">
        <f>SUM(H15:H20)</f>
        <v>100</v>
      </c>
      <c r="I21" s="259"/>
      <c r="J21" s="143"/>
      <c r="K21" s="143"/>
      <c r="L21" s="143"/>
      <c r="M21" s="143"/>
      <c r="N21" s="143"/>
      <c r="O21" s="143"/>
    </row>
    <row r="22" spans="1:15" ht="15" customHeight="1">
      <c r="A22" s="274" t="s">
        <v>228</v>
      </c>
      <c r="B22" s="194"/>
      <c r="C22" s="194"/>
      <c r="D22" s="194"/>
      <c r="E22" s="194"/>
      <c r="F22" s="194"/>
      <c r="G22" s="195"/>
      <c r="H22" s="275" t="s">
        <v>40</v>
      </c>
      <c r="I22" s="195"/>
      <c r="J22" s="143"/>
      <c r="K22" s="143"/>
      <c r="L22" s="143"/>
      <c r="M22" s="143"/>
      <c r="N22" s="143"/>
      <c r="O22" s="143"/>
    </row>
    <row r="23" spans="1:15" ht="15.75" customHeight="1">
      <c r="A23" s="149"/>
      <c r="B23" s="159" t="s">
        <v>26</v>
      </c>
      <c r="C23" s="160" t="s">
        <v>28</v>
      </c>
      <c r="D23" s="159" t="s">
        <v>30</v>
      </c>
      <c r="E23" s="159" t="s">
        <v>32</v>
      </c>
      <c r="F23" s="159" t="s">
        <v>34</v>
      </c>
      <c r="G23" s="161"/>
      <c r="H23" s="162" t="s">
        <v>43</v>
      </c>
      <c r="I23" s="163" t="str">
        <f>CONCATENATE('S1'!$B$27," -",'S1'!$C$27)</f>
        <v>60 -69</v>
      </c>
      <c r="J23" s="143"/>
      <c r="K23" s="143"/>
      <c r="L23" s="143"/>
      <c r="M23" s="143"/>
      <c r="N23" s="143"/>
      <c r="O23" s="143"/>
    </row>
    <row r="24" spans="1:15" ht="18" customHeight="1">
      <c r="A24" s="164" t="s">
        <v>38</v>
      </c>
      <c r="B24" s="159">
        <f>'S1'!E22</f>
        <v>70</v>
      </c>
      <c r="C24" s="159">
        <f>'S1'!E23</f>
        <v>70</v>
      </c>
      <c r="D24" s="159">
        <f>'S1'!E24</f>
        <v>70</v>
      </c>
      <c r="E24" s="159">
        <f>'S1'!E25</f>
        <v>70</v>
      </c>
      <c r="F24" s="159">
        <f>'S1'!E26</f>
        <v>70</v>
      </c>
      <c r="G24" s="161">
        <f>'S1'!E27</f>
        <v>0</v>
      </c>
      <c r="H24" s="162" t="s">
        <v>44</v>
      </c>
      <c r="I24" s="163" t="str">
        <f>CONCATENATE('S1'!$B$28," -",'S1'!$C$28)</f>
        <v>70 -79</v>
      </c>
      <c r="J24" s="143"/>
      <c r="K24" s="143"/>
      <c r="L24" s="143"/>
      <c r="M24" s="143"/>
      <c r="N24" s="143"/>
      <c r="O24" s="143"/>
    </row>
    <row r="25" spans="1:15" ht="15" customHeight="1">
      <c r="A25" s="165" t="s">
        <v>39</v>
      </c>
      <c r="B25" s="166" t="str">
        <f>'S1'!$E$28</f>
        <v>B+</v>
      </c>
      <c r="C25" s="166" t="str">
        <f>'S1'!$E$28</f>
        <v>B+</v>
      </c>
      <c r="D25" s="166" t="str">
        <f>'S1'!$E$28</f>
        <v>B+</v>
      </c>
      <c r="E25" s="166" t="str">
        <f>'S1'!$E$28</f>
        <v>B+</v>
      </c>
      <c r="F25" s="166" t="str">
        <f>'S1'!$E$28</f>
        <v>B+</v>
      </c>
      <c r="G25" s="167"/>
      <c r="H25" s="168" t="s">
        <v>478</v>
      </c>
      <c r="I25" s="167" t="str">
        <f>CONCATENATE('S1'!$B$29," -",'S1'!$C$29)</f>
        <v>80 -100</v>
      </c>
      <c r="J25" s="143"/>
      <c r="K25" s="143"/>
      <c r="L25" s="143"/>
      <c r="M25" s="143"/>
      <c r="N25" s="143"/>
      <c r="O25" s="143"/>
    </row>
    <row r="26" spans="1:15" ht="15.75" customHeight="1">
      <c r="A26" s="262" t="s">
        <v>479</v>
      </c>
      <c r="B26" s="232"/>
      <c r="C26" s="232"/>
      <c r="D26" s="232"/>
      <c r="E26" s="232"/>
      <c r="F26" s="232"/>
      <c r="G26" s="232"/>
      <c r="H26" s="232"/>
      <c r="I26" s="173"/>
      <c r="J26" s="143"/>
      <c r="K26" s="143"/>
      <c r="L26" s="143"/>
      <c r="M26" s="143"/>
      <c r="N26" s="143"/>
      <c r="O26" s="143"/>
    </row>
    <row r="27" spans="1:15" ht="15" customHeight="1">
      <c r="A27" s="264" t="str">
        <f>CONCATENATE("Direct Assesment = ",'S1'!C22,"% Internal Mark + ",'S1'!C23,"% External Mark")</f>
        <v>Direct Assesment = 60% Internal Mark + 40% External Mark</v>
      </c>
      <c r="B27" s="192"/>
      <c r="C27" s="192"/>
      <c r="D27" s="192"/>
      <c r="E27" s="192"/>
      <c r="F27" s="192"/>
      <c r="G27" s="192"/>
      <c r="H27" s="209"/>
      <c r="I27" s="173"/>
      <c r="J27" s="143"/>
      <c r="K27" s="143"/>
      <c r="L27" s="143"/>
      <c r="M27" s="143"/>
      <c r="N27" s="143"/>
      <c r="O27" s="143"/>
    </row>
    <row r="28" spans="1:15" ht="15.75" customHeight="1">
      <c r="A28" s="277" t="s">
        <v>485</v>
      </c>
      <c r="B28" s="209"/>
      <c r="C28" s="159" t="s">
        <v>26</v>
      </c>
      <c r="D28" s="159" t="s">
        <v>28</v>
      </c>
      <c r="E28" s="159" t="s">
        <v>30</v>
      </c>
      <c r="F28" s="159" t="s">
        <v>32</v>
      </c>
      <c r="G28" s="159" t="s">
        <v>34</v>
      </c>
      <c r="H28" s="159"/>
      <c r="I28" s="173"/>
      <c r="J28" s="143"/>
      <c r="K28" s="143"/>
      <c r="L28" s="143"/>
      <c r="M28" s="143"/>
      <c r="N28" s="143"/>
      <c r="O28" s="143"/>
    </row>
    <row r="29" spans="1:15" ht="15.75" customHeight="1">
      <c r="A29" s="265" t="s">
        <v>39</v>
      </c>
      <c r="B29" s="209"/>
      <c r="C29" s="176">
        <f>'S2'!$AE$113</f>
        <v>70</v>
      </c>
      <c r="D29" s="176">
        <f>'S2'!$AE$113</f>
        <v>70</v>
      </c>
      <c r="E29" s="176">
        <f>'S2'!$AE$113</f>
        <v>70</v>
      </c>
      <c r="F29" s="176">
        <f>'S2'!$AE$113</f>
        <v>70</v>
      </c>
      <c r="G29" s="176">
        <f>'S2'!$AE$113</f>
        <v>70</v>
      </c>
      <c r="H29" s="176"/>
      <c r="I29" s="173"/>
      <c r="J29" s="143"/>
      <c r="K29" s="143"/>
      <c r="L29" s="143"/>
      <c r="M29" s="143"/>
      <c r="N29" s="143"/>
      <c r="O29" s="143"/>
    </row>
    <row r="30" spans="1:15" ht="15.75" customHeight="1">
      <c r="A30" s="265" t="s">
        <v>38</v>
      </c>
      <c r="B30" s="209"/>
      <c r="C30" s="176">
        <f ca="1">'S2'!$AF$174</f>
        <v>3</v>
      </c>
      <c r="D30" s="176">
        <f ca="1">'S2'!$AG$174</f>
        <v>3</v>
      </c>
      <c r="E30" s="176">
        <f ca="1">'S2'!$AH$174</f>
        <v>3</v>
      </c>
      <c r="F30" s="176">
        <f ca="1">'S2'!$AI$174</f>
        <v>3</v>
      </c>
      <c r="G30" s="176">
        <f ca="1">'S2'!$AJ$174</f>
        <v>3</v>
      </c>
      <c r="H30" s="176" t="e">
        <f t="shared" ref="H30:H31" si="1">#REF!</f>
        <v>#REF!</v>
      </c>
      <c r="I30" s="173"/>
      <c r="J30" s="143"/>
      <c r="K30" s="143"/>
      <c r="L30" s="143"/>
      <c r="M30" s="143"/>
      <c r="N30" s="143"/>
      <c r="O30" s="143"/>
    </row>
    <row r="31" spans="1:15" ht="15.75" customHeight="1">
      <c r="A31" s="265" t="s">
        <v>480</v>
      </c>
      <c r="B31" s="209"/>
      <c r="C31" s="177">
        <f ca="1">'S2'!AF175</f>
        <v>3</v>
      </c>
      <c r="D31" s="177">
        <f ca="1">'S2'!AG175</f>
        <v>3</v>
      </c>
      <c r="E31" s="177">
        <f ca="1">'S2'!AH175</f>
        <v>3</v>
      </c>
      <c r="F31" s="177">
        <f ca="1">'S2'!AI175</f>
        <v>3</v>
      </c>
      <c r="G31" s="177">
        <f ca="1">'S2'!AJ175</f>
        <v>3</v>
      </c>
      <c r="H31" s="177" t="e">
        <f t="shared" si="1"/>
        <v>#REF!</v>
      </c>
      <c r="I31" s="173"/>
      <c r="J31" s="143"/>
      <c r="K31" s="143"/>
      <c r="L31" s="143"/>
      <c r="M31" s="143"/>
      <c r="N31" s="143"/>
      <c r="O31" s="143"/>
    </row>
    <row r="32" spans="1:15" ht="15.75" customHeight="1">
      <c r="A32" s="277" t="s">
        <v>489</v>
      </c>
      <c r="B32" s="209"/>
      <c r="C32" s="187" t="s">
        <v>487</v>
      </c>
      <c r="D32" s="188" t="str">
        <f>'S1'!B10</f>
        <v>Mrs.Rabiyathul Bachiriya</v>
      </c>
      <c r="E32" s="189"/>
      <c r="F32" s="189"/>
      <c r="G32" s="189"/>
      <c r="H32" s="190"/>
      <c r="I32" s="173"/>
      <c r="J32" s="143"/>
      <c r="K32" s="143"/>
      <c r="L32" s="143"/>
      <c r="M32" s="143"/>
      <c r="N32" s="143"/>
      <c r="O32" s="143"/>
    </row>
    <row r="33" spans="1:15" ht="15.75" customHeight="1">
      <c r="A33" s="265" t="s">
        <v>39</v>
      </c>
      <c r="B33" s="209"/>
      <c r="C33" s="176">
        <f>'S2'!AE186</f>
        <v>3</v>
      </c>
      <c r="D33" s="176">
        <f>'S2'!AE186</f>
        <v>3</v>
      </c>
      <c r="E33" s="176">
        <f>'S2'!AE186</f>
        <v>3</v>
      </c>
      <c r="F33" s="176">
        <f>'S2'!AE186</f>
        <v>3</v>
      </c>
      <c r="G33" s="176">
        <f>'S2'!AE186</f>
        <v>3</v>
      </c>
      <c r="H33" s="159"/>
      <c r="I33" s="173"/>
      <c r="J33" s="143"/>
      <c r="K33" s="143"/>
      <c r="L33" s="143"/>
      <c r="M33" s="143"/>
      <c r="N33" s="143"/>
      <c r="O33" s="143"/>
    </row>
    <row r="34" spans="1:15" ht="15.75" customHeight="1">
      <c r="A34" s="265" t="s">
        <v>38</v>
      </c>
      <c r="B34" s="209"/>
      <c r="C34" s="176">
        <f ca="1">'S2'!AF186</f>
        <v>3</v>
      </c>
      <c r="D34" s="176">
        <f ca="1">'S2'!AF186</f>
        <v>3</v>
      </c>
      <c r="E34" s="176">
        <f ca="1">'S2'!AF186</f>
        <v>3</v>
      </c>
      <c r="F34" s="176">
        <f ca="1">'S2'!AF186</f>
        <v>3</v>
      </c>
      <c r="G34" s="176">
        <f ca="1">'S2'!AF186</f>
        <v>3</v>
      </c>
      <c r="H34" s="159"/>
      <c r="I34" s="173"/>
      <c r="J34" s="143"/>
      <c r="K34" s="143"/>
      <c r="L34" s="143"/>
      <c r="M34" s="143"/>
      <c r="N34" s="143"/>
      <c r="O34" s="143"/>
    </row>
    <row r="35" spans="1:15" ht="15.75" customHeight="1">
      <c r="A35" s="265" t="s">
        <v>480</v>
      </c>
      <c r="B35" s="209"/>
      <c r="C35" s="176">
        <f ca="1">'S2'!AF190</f>
        <v>3</v>
      </c>
      <c r="D35" s="176">
        <f ca="1">'S2'!AG190</f>
        <v>3</v>
      </c>
      <c r="E35" s="176">
        <f ca="1">'S2'!AH190</f>
        <v>3</v>
      </c>
      <c r="F35" s="176">
        <f ca="1">'S2'!AI190</f>
        <v>3</v>
      </c>
      <c r="G35" s="176">
        <f ca="1">'S2'!AJ190</f>
        <v>3</v>
      </c>
      <c r="H35" s="159" t="e">
        <f>#REF!</f>
        <v>#REF!</v>
      </c>
      <c r="I35" s="173"/>
      <c r="J35" s="143"/>
      <c r="K35" s="143"/>
      <c r="L35" s="143"/>
      <c r="M35" s="143"/>
      <c r="N35" s="143"/>
      <c r="O35" s="143"/>
    </row>
    <row r="36" spans="1:15" ht="15.75" customHeight="1">
      <c r="A36" s="178"/>
      <c r="B36" s="143"/>
      <c r="C36" s="143"/>
      <c r="D36" s="143"/>
      <c r="E36" s="143"/>
      <c r="F36" s="143"/>
      <c r="G36" s="143"/>
      <c r="H36" s="173"/>
      <c r="I36" s="173"/>
      <c r="J36" s="143"/>
      <c r="K36" s="143"/>
      <c r="L36" s="143"/>
      <c r="M36" s="143"/>
      <c r="N36" s="143"/>
      <c r="O36" s="143"/>
    </row>
    <row r="37" spans="1:15" ht="15.75" customHeight="1">
      <c r="A37" s="178"/>
      <c r="B37" s="143"/>
      <c r="C37" s="143"/>
      <c r="D37" s="143"/>
      <c r="E37" s="143"/>
      <c r="F37" s="143"/>
      <c r="G37" s="143"/>
      <c r="H37" s="173"/>
      <c r="I37" s="173"/>
      <c r="J37" s="143"/>
      <c r="K37" s="143"/>
      <c r="L37" s="143"/>
      <c r="M37" s="143"/>
      <c r="N37" s="143"/>
      <c r="O37" s="143"/>
    </row>
    <row r="38" spans="1:15" ht="15.75" customHeight="1">
      <c r="A38" s="178"/>
      <c r="B38" s="143"/>
      <c r="C38" s="143"/>
      <c r="D38" s="143"/>
      <c r="E38" s="143"/>
      <c r="F38" s="143"/>
      <c r="G38" s="143"/>
      <c r="H38" s="173"/>
      <c r="I38" s="173"/>
      <c r="J38" s="143"/>
      <c r="K38" s="143"/>
      <c r="L38" s="143"/>
      <c r="M38" s="143"/>
      <c r="N38" s="143"/>
      <c r="O38" s="143"/>
    </row>
    <row r="39" spans="1:15" ht="15.75" customHeight="1">
      <c r="A39" s="178"/>
      <c r="B39" s="143"/>
      <c r="C39" s="143"/>
      <c r="D39" s="143"/>
      <c r="E39" s="143"/>
      <c r="F39" s="143"/>
      <c r="G39" s="143"/>
      <c r="H39" s="173"/>
      <c r="I39" s="173"/>
      <c r="J39" s="143"/>
      <c r="K39" s="143"/>
      <c r="L39" s="143"/>
      <c r="M39" s="143"/>
      <c r="N39" s="143"/>
      <c r="O39" s="143"/>
    </row>
    <row r="40" spans="1:15" ht="15.75" customHeight="1">
      <c r="A40" s="178"/>
      <c r="B40" s="143"/>
      <c r="C40" s="143"/>
      <c r="D40" s="143"/>
      <c r="E40" s="143"/>
      <c r="F40" s="143"/>
      <c r="G40" s="143"/>
      <c r="H40" s="173"/>
      <c r="I40" s="173"/>
      <c r="J40" s="143"/>
      <c r="K40" s="143"/>
      <c r="L40" s="143"/>
      <c r="M40" s="143"/>
      <c r="N40" s="143"/>
      <c r="O40" s="143"/>
    </row>
    <row r="41" spans="1:15" ht="15.75" customHeight="1">
      <c r="A41" s="178"/>
      <c r="B41" s="143"/>
      <c r="C41" s="143"/>
      <c r="D41" s="143"/>
      <c r="E41" s="143"/>
      <c r="F41" s="143"/>
      <c r="G41" s="143"/>
      <c r="H41" s="143"/>
      <c r="I41" s="173"/>
      <c r="J41" s="143"/>
      <c r="K41" s="143"/>
      <c r="L41" s="143"/>
      <c r="M41" s="143"/>
      <c r="N41" s="143"/>
      <c r="O41" s="143"/>
    </row>
    <row r="42" spans="1:15" ht="15.75" customHeight="1">
      <c r="A42" s="178"/>
      <c r="B42" s="143"/>
      <c r="C42" s="143"/>
      <c r="D42" s="143"/>
      <c r="E42" s="143"/>
      <c r="F42" s="143"/>
      <c r="G42" s="143"/>
      <c r="H42" s="143"/>
      <c r="I42" s="173"/>
      <c r="J42" s="143"/>
      <c r="K42" s="143"/>
      <c r="L42" s="143"/>
      <c r="M42" s="143"/>
      <c r="N42" s="143"/>
      <c r="O42" s="143"/>
    </row>
    <row r="43" spans="1:15" ht="15.75" customHeight="1">
      <c r="A43" s="178"/>
      <c r="B43" s="143"/>
      <c r="C43" s="143"/>
      <c r="D43" s="143"/>
      <c r="E43" s="143"/>
      <c r="F43" s="143"/>
      <c r="G43" s="143"/>
      <c r="H43" s="143"/>
      <c r="I43" s="173"/>
      <c r="J43" s="143"/>
      <c r="K43" s="143"/>
      <c r="L43" s="143"/>
      <c r="M43" s="143"/>
      <c r="N43" s="143"/>
      <c r="O43" s="143"/>
    </row>
    <row r="44" spans="1:15" ht="15.75" customHeight="1">
      <c r="A44" s="262" t="s">
        <v>481</v>
      </c>
      <c r="B44" s="232"/>
      <c r="C44" s="143"/>
      <c r="D44" s="143"/>
      <c r="E44" s="143"/>
      <c r="F44" s="143"/>
      <c r="G44" s="143"/>
      <c r="H44" s="143"/>
      <c r="I44" s="173"/>
      <c r="J44" s="143"/>
      <c r="K44" s="143"/>
      <c r="L44" s="143"/>
      <c r="M44" s="143"/>
      <c r="N44" s="143"/>
      <c r="O44" s="143"/>
    </row>
    <row r="45" spans="1:15" ht="15.75" customHeight="1">
      <c r="A45" s="178"/>
      <c r="B45" s="143"/>
      <c r="C45" s="143"/>
      <c r="D45" s="143"/>
      <c r="E45" s="143"/>
      <c r="F45" s="143"/>
      <c r="G45" s="143"/>
      <c r="H45" s="143"/>
      <c r="I45" s="173"/>
      <c r="J45" s="143"/>
      <c r="K45" s="143"/>
      <c r="L45" s="143"/>
      <c r="M45" s="143"/>
      <c r="N45" s="143"/>
      <c r="O45" s="143"/>
    </row>
    <row r="46" spans="1:15" ht="15.75" customHeight="1">
      <c r="A46" s="178"/>
      <c r="B46" s="143"/>
      <c r="C46" s="143"/>
      <c r="D46" s="143"/>
      <c r="E46" s="143"/>
      <c r="F46" s="143"/>
      <c r="G46" s="143"/>
      <c r="H46" s="143"/>
      <c r="I46" s="173"/>
      <c r="J46" s="143"/>
      <c r="K46" s="143"/>
      <c r="L46" s="143"/>
      <c r="M46" s="143"/>
      <c r="N46" s="143"/>
      <c r="O46" s="143"/>
    </row>
    <row r="47" spans="1:15" ht="15.75" customHeight="1">
      <c r="A47" s="178"/>
      <c r="B47" s="143"/>
      <c r="C47" s="143"/>
      <c r="D47" s="143"/>
      <c r="E47" s="143"/>
      <c r="F47" s="143"/>
      <c r="G47" s="143"/>
      <c r="H47" s="143"/>
      <c r="I47" s="173"/>
      <c r="J47" s="143"/>
      <c r="K47" s="143"/>
      <c r="L47" s="143"/>
      <c r="M47" s="143"/>
      <c r="N47" s="143"/>
      <c r="O47" s="143"/>
    </row>
    <row r="48" spans="1:15" ht="15.75" customHeight="1">
      <c r="A48" s="178"/>
      <c r="B48" s="143"/>
      <c r="C48" s="143"/>
      <c r="D48" s="143"/>
      <c r="E48" s="143"/>
      <c r="F48" s="143"/>
      <c r="G48" s="143"/>
      <c r="H48" s="143"/>
      <c r="I48" s="173"/>
      <c r="J48" s="143"/>
      <c r="K48" s="143"/>
      <c r="L48" s="143"/>
      <c r="M48" s="143"/>
      <c r="N48" s="143"/>
      <c r="O48" s="143"/>
    </row>
    <row r="49" spans="1:15" ht="15.75" customHeight="1">
      <c r="A49" s="276" t="s">
        <v>488</v>
      </c>
      <c r="B49" s="200"/>
      <c r="C49" s="267" t="s">
        <v>482</v>
      </c>
      <c r="D49" s="200"/>
      <c r="E49" s="183" t="s">
        <v>483</v>
      </c>
      <c r="F49" s="184"/>
      <c r="G49" s="185"/>
      <c r="H49" s="267" t="s">
        <v>484</v>
      </c>
      <c r="I49" s="201"/>
      <c r="J49" s="143"/>
      <c r="K49" s="143"/>
      <c r="L49" s="143"/>
      <c r="M49" s="143"/>
      <c r="N49" s="143"/>
      <c r="O49" s="143"/>
    </row>
    <row r="50" spans="1:15" ht="15.7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  <row r="51" spans="1:15" ht="15.7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</row>
    <row r="52" spans="1:15" ht="15.7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</row>
    <row r="53" spans="1:15" ht="15.7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</row>
    <row r="54" spans="1:15" ht="15.7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5" ht="15.7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5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</row>
    <row r="57" spans="1:15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</row>
    <row r="58" spans="1:15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</row>
    <row r="59" spans="1:15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</row>
    <row r="60" spans="1:15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</row>
    <row r="61" spans="1:15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</row>
    <row r="62" spans="1:15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</row>
    <row r="63" spans="1:15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5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</row>
    <row r="66" spans="1:10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</row>
    <row r="68" spans="1:10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</row>
    <row r="69" spans="1:10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</row>
    <row r="70" spans="1:10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</row>
    <row r="71" spans="1:10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</row>
    <row r="72" spans="1:10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</row>
    <row r="73" spans="1:10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  <row r="74" spans="1:10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</row>
    <row r="75" spans="1:10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</row>
    <row r="76" spans="1:10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</row>
    <row r="77" spans="1:10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</row>
    <row r="78" spans="1:10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</row>
    <row r="79" spans="1:10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</row>
    <row r="80" spans="1:10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</row>
    <row r="81" spans="1:10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</row>
    <row r="82" spans="1:10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</row>
    <row r="83" spans="1:10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</row>
    <row r="84" spans="1:10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</row>
    <row r="85" spans="1:10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</row>
    <row r="86" spans="1:10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</row>
    <row r="87" spans="1:10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</row>
    <row r="88" spans="1:10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</row>
    <row r="89" spans="1:10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</row>
    <row r="90" spans="1:10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</row>
    <row r="91" spans="1:10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</row>
    <row r="92" spans="1:10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</row>
    <row r="93" spans="1:10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</row>
    <row r="94" spans="1:10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</row>
    <row r="95" spans="1:10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</row>
    <row r="96" spans="1:10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42"/>
  <sheetViews>
    <sheetView topLeftCell="L145" workbookViewId="0"/>
  </sheetViews>
  <sheetFormatPr defaultColWidth="12.59765625" defaultRowHeight="15" customHeight="1"/>
  <cols>
    <col min="1" max="1" width="8" customWidth="1"/>
    <col min="2" max="2" width="16.8984375" customWidth="1"/>
    <col min="3" max="3" width="10.09765625" customWidth="1"/>
    <col min="4" max="4" width="29" customWidth="1"/>
    <col min="5" max="36" width="7.19921875" customWidth="1"/>
  </cols>
  <sheetData>
    <row r="1" spans="1:36" ht="23.25" customHeight="1">
      <c r="A1" s="62"/>
      <c r="B1" s="62"/>
      <c r="C1" s="221" t="s">
        <v>47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209"/>
      <c r="AJ1" s="62"/>
    </row>
    <row r="2" spans="1:36" ht="23.25" customHeight="1">
      <c r="A2" s="222" t="s">
        <v>48</v>
      </c>
      <c r="B2" s="209"/>
      <c r="C2" s="62"/>
      <c r="D2" s="62" t="str">
        <f>'S1'!C3</f>
        <v>2023-24(ODD-FASTRACK)</v>
      </c>
      <c r="E2" s="62" t="s">
        <v>6</v>
      </c>
      <c r="F2" s="62"/>
      <c r="G2" s="62"/>
      <c r="H2" s="63"/>
      <c r="I2" s="62"/>
      <c r="J2" s="62"/>
      <c r="K2" s="64"/>
      <c r="L2" s="221" t="s">
        <v>49</v>
      </c>
      <c r="M2" s="192"/>
      <c r="N2" s="192"/>
      <c r="O2" s="209"/>
      <c r="P2" s="63" t="str">
        <f>'S1'!C1</f>
        <v>CS8078</v>
      </c>
      <c r="Q2" s="64"/>
      <c r="R2" s="64"/>
      <c r="S2" s="64" t="s">
        <v>50</v>
      </c>
      <c r="T2" s="221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209"/>
    </row>
    <row r="3" spans="1:36" ht="23.2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66"/>
      <c r="Q3" s="66"/>
      <c r="R3" s="65"/>
      <c r="S3" s="65"/>
      <c r="T3" s="65"/>
      <c r="U3" s="65"/>
      <c r="V3" s="65"/>
      <c r="W3" s="66"/>
      <c r="X3" s="66"/>
      <c r="Y3" s="66"/>
      <c r="Z3" s="65"/>
      <c r="AA3" s="65"/>
      <c r="AB3" s="65"/>
      <c r="AC3" s="65"/>
      <c r="AD3" s="67"/>
      <c r="AE3" s="65"/>
      <c r="AF3" s="65"/>
      <c r="AG3" s="65"/>
      <c r="AH3" s="65"/>
      <c r="AI3" s="65"/>
      <c r="AJ3" s="65"/>
    </row>
    <row r="4" spans="1:36" ht="23.25" customHeight="1">
      <c r="A4" s="68"/>
      <c r="B4" s="68" t="s">
        <v>26</v>
      </c>
      <c r="C4" s="223" t="str">
        <f>'S1'!B14</f>
        <v>Acquire knowledge to adopt green computing practices to minimize negative impacts on the environment.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209"/>
    </row>
    <row r="5" spans="1:36" ht="23.25" customHeight="1">
      <c r="A5" s="68"/>
      <c r="B5" s="68" t="s">
        <v>28</v>
      </c>
      <c r="C5" s="223" t="str">
        <f>'S1'!B15</f>
        <v>Enhance the skill in energy saving practices to minimize negative impacts on the environment.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209"/>
    </row>
    <row r="6" spans="1:36" ht="23.25" customHeight="1">
      <c r="A6" s="68"/>
      <c r="B6" s="68" t="s">
        <v>30</v>
      </c>
      <c r="C6" s="223" t="str">
        <f>'S1'!B16</f>
        <v>Evaluate technology tools that can reduce paper waste and carbon footprint by the stakeholders.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209"/>
    </row>
    <row r="7" spans="1:36" ht="23.25" customHeight="1">
      <c r="A7" s="68"/>
      <c r="B7" s="68" t="s">
        <v>32</v>
      </c>
      <c r="C7" s="223" t="str">
        <f>'S1'!B17</f>
        <v>Understand the issues related with green compliance.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209"/>
    </row>
    <row r="8" spans="1:36" ht="23.25" customHeight="1">
      <c r="A8" s="68"/>
      <c r="B8" s="68" t="s">
        <v>34</v>
      </c>
      <c r="C8" s="223" t="str">
        <f>'S1'!B18</f>
        <v>Understand the ways to minimize equipment disposal requirements.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209"/>
    </row>
    <row r="9" spans="1:36" ht="23.25" customHeight="1">
      <c r="A9" s="68"/>
      <c r="B9" s="68"/>
      <c r="C9" s="223">
        <f>'S1'!B19</f>
        <v>0</v>
      </c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209"/>
    </row>
    <row r="10" spans="1:36" ht="23.25" customHeight="1">
      <c r="A10" s="69"/>
      <c r="B10" s="69"/>
      <c r="C10" s="69"/>
      <c r="D10" s="69"/>
      <c r="E10" s="224" t="str">
        <f>'S1'!D13</f>
        <v>Serial Test 1</v>
      </c>
      <c r="F10" s="192"/>
      <c r="G10" s="192"/>
      <c r="H10" s="192"/>
      <c r="I10" s="209"/>
      <c r="J10" s="224" t="str">
        <f>'S1'!E13</f>
        <v>Serial Test 2</v>
      </c>
      <c r="K10" s="192"/>
      <c r="L10" s="192"/>
      <c r="M10" s="192"/>
      <c r="N10" s="209"/>
      <c r="O10" s="224" t="str">
        <f>'S1'!F13</f>
        <v>Serial Test 3</v>
      </c>
      <c r="P10" s="192"/>
      <c r="Q10" s="192"/>
      <c r="R10" s="192"/>
      <c r="S10" s="209"/>
      <c r="T10" s="224" t="str">
        <f>'S1'!G13</f>
        <v>Assignment 1</v>
      </c>
      <c r="U10" s="192"/>
      <c r="V10" s="192"/>
      <c r="W10" s="192"/>
      <c r="X10" s="209"/>
      <c r="Y10" s="224" t="str">
        <f>'S1'!H13</f>
        <v>Assignment 2</v>
      </c>
      <c r="Z10" s="192"/>
      <c r="AA10" s="192"/>
      <c r="AB10" s="192"/>
      <c r="AC10" s="209"/>
      <c r="AD10" s="225" t="s">
        <v>51</v>
      </c>
      <c r="AE10" s="213"/>
      <c r="AF10" s="230" t="s">
        <v>52</v>
      </c>
      <c r="AG10" s="192"/>
      <c r="AH10" s="192"/>
      <c r="AI10" s="192"/>
      <c r="AJ10" s="209"/>
    </row>
    <row r="11" spans="1:36" ht="23.25" customHeight="1">
      <c r="A11" s="69" t="s">
        <v>53</v>
      </c>
      <c r="B11" s="69" t="s">
        <v>54</v>
      </c>
      <c r="C11" s="69" t="s">
        <v>8</v>
      </c>
      <c r="D11" s="69" t="s">
        <v>55</v>
      </c>
      <c r="E11" s="69" t="s">
        <v>56</v>
      </c>
      <c r="F11" s="69" t="s">
        <v>57</v>
      </c>
      <c r="G11" s="69" t="s">
        <v>58</v>
      </c>
      <c r="H11" s="69" t="s">
        <v>59</v>
      </c>
      <c r="I11" s="69" t="s">
        <v>60</v>
      </c>
      <c r="J11" s="69" t="s">
        <v>56</v>
      </c>
      <c r="K11" s="69" t="s">
        <v>57</v>
      </c>
      <c r="L11" s="69" t="s">
        <v>58</v>
      </c>
      <c r="M11" s="69" t="s">
        <v>59</v>
      </c>
      <c r="N11" s="69" t="s">
        <v>60</v>
      </c>
      <c r="O11" s="69" t="s">
        <v>56</v>
      </c>
      <c r="P11" s="69" t="s">
        <v>57</v>
      </c>
      <c r="Q11" s="69" t="s">
        <v>58</v>
      </c>
      <c r="R11" s="69" t="s">
        <v>59</v>
      </c>
      <c r="S11" s="69" t="s">
        <v>60</v>
      </c>
      <c r="T11" s="69" t="s">
        <v>56</v>
      </c>
      <c r="U11" s="69" t="s">
        <v>57</v>
      </c>
      <c r="V11" s="69" t="s">
        <v>58</v>
      </c>
      <c r="W11" s="69" t="s">
        <v>59</v>
      </c>
      <c r="X11" s="69" t="s">
        <v>60</v>
      </c>
      <c r="Y11" s="69" t="s">
        <v>56</v>
      </c>
      <c r="Z11" s="69" t="s">
        <v>57</v>
      </c>
      <c r="AA11" s="69" t="s">
        <v>58</v>
      </c>
      <c r="AB11" s="69" t="s">
        <v>59</v>
      </c>
      <c r="AC11" s="69" t="s">
        <v>60</v>
      </c>
      <c r="AD11" s="226"/>
      <c r="AE11" s="227"/>
      <c r="AF11" s="69" t="s">
        <v>56</v>
      </c>
      <c r="AG11" s="69" t="s">
        <v>57</v>
      </c>
      <c r="AH11" s="69" t="s">
        <v>58</v>
      </c>
      <c r="AI11" s="69" t="s">
        <v>59</v>
      </c>
      <c r="AJ11" s="69" t="s">
        <v>60</v>
      </c>
    </row>
    <row r="12" spans="1:36" ht="23.25" customHeight="1">
      <c r="A12" s="69"/>
      <c r="B12" s="69"/>
      <c r="C12" s="69"/>
      <c r="D12" s="70"/>
      <c r="E12" s="69">
        <v>22</v>
      </c>
      <c r="F12" s="69">
        <v>28</v>
      </c>
      <c r="G12" s="69">
        <f>'S1'!D16</f>
        <v>0</v>
      </c>
      <c r="H12" s="69">
        <f>'S1'!D17</f>
        <v>0</v>
      </c>
      <c r="I12" s="69">
        <f>'S1'!D18</f>
        <v>0</v>
      </c>
      <c r="J12" s="69">
        <f>'S1'!E14</f>
        <v>0</v>
      </c>
      <c r="K12" s="69">
        <f>'S1'!E15</f>
        <v>0</v>
      </c>
      <c r="L12" s="69">
        <v>32</v>
      </c>
      <c r="M12" s="69">
        <v>18</v>
      </c>
      <c r="N12" s="69">
        <f>'S1'!E18</f>
        <v>0</v>
      </c>
      <c r="O12" s="69">
        <f>'S1'!F14</f>
        <v>0</v>
      </c>
      <c r="P12" s="69">
        <f>'S1'!F15</f>
        <v>0</v>
      </c>
      <c r="Q12" s="69">
        <f>'S1'!F16</f>
        <v>0</v>
      </c>
      <c r="R12" s="71">
        <v>16</v>
      </c>
      <c r="S12" s="72">
        <v>34</v>
      </c>
      <c r="T12" s="69">
        <f>'S1'!G14</f>
        <v>26</v>
      </c>
      <c r="U12" s="69">
        <f>'S1'!G15</f>
        <v>24</v>
      </c>
      <c r="V12" s="69">
        <f>'S1'!G16</f>
        <v>0</v>
      </c>
      <c r="W12" s="69">
        <f>'S1'!G17</f>
        <v>0</v>
      </c>
      <c r="X12" s="69"/>
      <c r="Y12" s="69">
        <f>'S1'!H14</f>
        <v>0</v>
      </c>
      <c r="Z12" s="69">
        <f>'S1'!H15</f>
        <v>0</v>
      </c>
      <c r="AA12" s="69">
        <f>'S1'!H16</f>
        <v>18</v>
      </c>
      <c r="AB12" s="69">
        <f>'S1'!H17</f>
        <v>16</v>
      </c>
      <c r="AC12" s="69">
        <f>'S1'!H18</f>
        <v>16</v>
      </c>
      <c r="AD12" s="228"/>
      <c r="AE12" s="229"/>
      <c r="AF12" s="73"/>
      <c r="AG12" s="73"/>
      <c r="AH12" s="73"/>
      <c r="AI12" s="73"/>
      <c r="AJ12" s="73"/>
    </row>
    <row r="13" spans="1:36" ht="23.25" customHeight="1">
      <c r="A13" s="74">
        <v>1</v>
      </c>
      <c r="B13" s="75">
        <v>921320104001</v>
      </c>
      <c r="C13" s="76" t="s">
        <v>11</v>
      </c>
      <c r="D13" s="77" t="s">
        <v>61</v>
      </c>
      <c r="E13" s="78">
        <v>17</v>
      </c>
      <c r="F13" s="78">
        <v>17</v>
      </c>
      <c r="G13" s="78"/>
      <c r="H13" s="78"/>
      <c r="I13" s="78"/>
      <c r="J13" s="78"/>
      <c r="K13" s="78"/>
      <c r="L13" s="79">
        <v>27</v>
      </c>
      <c r="M13" s="79">
        <v>15</v>
      </c>
      <c r="N13" s="78"/>
      <c r="O13" s="78"/>
      <c r="P13" s="78"/>
      <c r="Q13" s="78"/>
      <c r="R13" s="79">
        <v>15</v>
      </c>
      <c r="S13" s="79">
        <v>31</v>
      </c>
      <c r="T13" s="79">
        <v>23</v>
      </c>
      <c r="U13" s="79">
        <v>23</v>
      </c>
      <c r="V13" s="79"/>
      <c r="W13" s="78"/>
      <c r="X13" s="78"/>
      <c r="Y13" s="78"/>
      <c r="Z13" s="78"/>
      <c r="AA13" s="80">
        <v>16</v>
      </c>
      <c r="AB13" s="80">
        <v>15</v>
      </c>
      <c r="AC13" s="80">
        <v>15</v>
      </c>
      <c r="AD13" s="79" t="s">
        <v>11</v>
      </c>
      <c r="AE13" s="81">
        <f t="shared" ref="AE13:AE171" si="0">IF(AD13="O",100,IF(AD13="A+",90,IF(AD13="A",80,IF(AD13="B+",70,IF(AD13="B",60,0)))))</f>
        <v>80</v>
      </c>
      <c r="AF13" s="81">
        <f>100*(E13+J13+O13+T13+Y13)/'S1'!$I$14</f>
        <v>83.333333333333329</v>
      </c>
      <c r="AG13" s="81">
        <f>100*(F13+K13+P13+U13+Z13)/'S1'!$I$15</f>
        <v>76.92307692307692</v>
      </c>
      <c r="AH13" s="81">
        <f>100*(G13+L13+Q13+V13+AA13)/'S1'!$I$16</f>
        <v>86</v>
      </c>
      <c r="AI13" s="81">
        <f>100*(H13+M13+R13+W13+AB13)/'S1'!$I$17</f>
        <v>90</v>
      </c>
      <c r="AJ13" s="81">
        <f>100*(I13+N13+S13+X13+AC13)/'S1'!$I$18</f>
        <v>92</v>
      </c>
    </row>
    <row r="14" spans="1:36" ht="23.25" customHeight="1">
      <c r="A14" s="74">
        <v>2</v>
      </c>
      <c r="B14" s="75">
        <v>921320104002</v>
      </c>
      <c r="C14" s="76" t="s">
        <v>11</v>
      </c>
      <c r="D14" s="77" t="s">
        <v>62</v>
      </c>
      <c r="E14" s="78">
        <v>21</v>
      </c>
      <c r="F14" s="78">
        <v>23</v>
      </c>
      <c r="G14" s="78"/>
      <c r="H14" s="78"/>
      <c r="I14" s="78"/>
      <c r="J14" s="78"/>
      <c r="K14" s="78"/>
      <c r="L14" s="79">
        <v>26</v>
      </c>
      <c r="M14" s="79">
        <v>15</v>
      </c>
      <c r="N14" s="78"/>
      <c r="O14" s="78"/>
      <c r="P14" s="78"/>
      <c r="Q14" s="78"/>
      <c r="R14" s="79">
        <v>11</v>
      </c>
      <c r="S14" s="79">
        <v>28</v>
      </c>
      <c r="T14" s="79">
        <v>23</v>
      </c>
      <c r="U14" s="79">
        <v>22</v>
      </c>
      <c r="V14" s="79"/>
      <c r="W14" s="78"/>
      <c r="X14" s="78"/>
      <c r="Y14" s="78"/>
      <c r="Z14" s="78"/>
      <c r="AA14" s="80">
        <v>17</v>
      </c>
      <c r="AB14" s="80">
        <v>15</v>
      </c>
      <c r="AC14" s="80">
        <v>15</v>
      </c>
      <c r="AD14" s="79" t="s">
        <v>11</v>
      </c>
      <c r="AE14" s="81">
        <f t="shared" si="0"/>
        <v>80</v>
      </c>
      <c r="AF14" s="81">
        <f>100*(E14+J14+O14+T14+Y14)/'S1'!$I$14</f>
        <v>91.666666666666671</v>
      </c>
      <c r="AG14" s="81">
        <f>100*(F14+K14+P14+U14+Z14)/'S1'!$I$15</f>
        <v>86.538461538461533</v>
      </c>
      <c r="AH14" s="81">
        <f>100*(G14+L14+Q14+V14+AA14)/'S1'!$I$16</f>
        <v>86</v>
      </c>
      <c r="AI14" s="81">
        <f>100*(H14+M14+R14+W14+AB14)/'S1'!$I$17</f>
        <v>82</v>
      </c>
      <c r="AJ14" s="81">
        <f>100*(I14+N14+S14+X14+AC14)/'S1'!$I$18</f>
        <v>86</v>
      </c>
    </row>
    <row r="15" spans="1:36" ht="23.25" customHeight="1">
      <c r="A15" s="74">
        <v>3</v>
      </c>
      <c r="B15" s="75">
        <v>921320104003</v>
      </c>
      <c r="C15" s="76" t="s">
        <v>11</v>
      </c>
      <c r="D15" s="77" t="s">
        <v>63</v>
      </c>
      <c r="E15" s="78">
        <v>18</v>
      </c>
      <c r="F15" s="78">
        <v>12</v>
      </c>
      <c r="G15" s="78"/>
      <c r="H15" s="78"/>
      <c r="I15" s="78"/>
      <c r="J15" s="78"/>
      <c r="K15" s="78"/>
      <c r="L15" s="79">
        <v>28</v>
      </c>
      <c r="M15" s="79">
        <v>14</v>
      </c>
      <c r="N15" s="78"/>
      <c r="O15" s="78"/>
      <c r="P15" s="78"/>
      <c r="Q15" s="78"/>
      <c r="R15" s="79">
        <v>13</v>
      </c>
      <c r="S15" s="79">
        <v>29</v>
      </c>
      <c r="T15" s="79">
        <v>24</v>
      </c>
      <c r="U15" s="79">
        <v>22</v>
      </c>
      <c r="V15" s="79"/>
      <c r="W15" s="78"/>
      <c r="X15" s="78"/>
      <c r="Y15" s="78"/>
      <c r="Z15" s="78"/>
      <c r="AA15" s="80">
        <v>16</v>
      </c>
      <c r="AB15" s="80">
        <v>15</v>
      </c>
      <c r="AC15" s="80">
        <v>15</v>
      </c>
      <c r="AD15" s="79" t="s">
        <v>11</v>
      </c>
      <c r="AE15" s="81">
        <f t="shared" si="0"/>
        <v>80</v>
      </c>
      <c r="AF15" s="81">
        <f>100*(E15+J15+O15+T15+Y15)/'S1'!$I$14</f>
        <v>87.5</v>
      </c>
      <c r="AG15" s="81">
        <f>100*(F15+K15+P15+U15+Z15)/'S1'!$I$15</f>
        <v>65.384615384615387</v>
      </c>
      <c r="AH15" s="81">
        <f>100*(G15+L15+Q15+V15+AA15)/'S1'!$I$16</f>
        <v>88</v>
      </c>
      <c r="AI15" s="81">
        <f>100*(H15+M15+R15+W15+AB15)/'S1'!$I$17</f>
        <v>84</v>
      </c>
      <c r="AJ15" s="81">
        <f>100*(I15+N15+S15+X15+AC15)/'S1'!$I$18</f>
        <v>88</v>
      </c>
    </row>
    <row r="16" spans="1:36" ht="23.25" customHeight="1">
      <c r="A16" s="74">
        <v>4</v>
      </c>
      <c r="B16" s="75">
        <v>921320104004</v>
      </c>
      <c r="C16" s="76" t="s">
        <v>11</v>
      </c>
      <c r="D16" s="77" t="s">
        <v>64</v>
      </c>
      <c r="E16" s="78">
        <v>16</v>
      </c>
      <c r="F16" s="78">
        <v>21</v>
      </c>
      <c r="G16" s="78"/>
      <c r="H16" s="78"/>
      <c r="I16" s="78"/>
      <c r="J16" s="78"/>
      <c r="K16" s="78"/>
      <c r="L16" s="79">
        <v>30</v>
      </c>
      <c r="M16" s="79">
        <v>10</v>
      </c>
      <c r="N16" s="78"/>
      <c r="O16" s="78"/>
      <c r="P16" s="78"/>
      <c r="Q16" s="78"/>
      <c r="R16" s="79">
        <v>12</v>
      </c>
      <c r="S16" s="79">
        <v>27</v>
      </c>
      <c r="T16" s="79">
        <v>26</v>
      </c>
      <c r="U16" s="79">
        <v>21</v>
      </c>
      <c r="V16" s="79"/>
      <c r="W16" s="78"/>
      <c r="X16" s="78"/>
      <c r="Y16" s="78"/>
      <c r="Z16" s="78"/>
      <c r="AA16" s="80">
        <v>18</v>
      </c>
      <c r="AB16" s="80">
        <v>14</v>
      </c>
      <c r="AC16" s="80">
        <v>14</v>
      </c>
      <c r="AD16" s="79" t="s">
        <v>11</v>
      </c>
      <c r="AE16" s="81">
        <f t="shared" si="0"/>
        <v>80</v>
      </c>
      <c r="AF16" s="81">
        <f>100*(E16+J16+O16+T16+Y16)/'S1'!$I$14</f>
        <v>87.5</v>
      </c>
      <c r="AG16" s="81">
        <f>100*(F16+K16+P16+U16+Z16)/'S1'!$I$15</f>
        <v>80.769230769230774</v>
      </c>
      <c r="AH16" s="81">
        <f>100*(G16+L16+Q16+V16+AA16)/'S1'!$I$16</f>
        <v>96</v>
      </c>
      <c r="AI16" s="81">
        <f>100*(H16+M16+R16+W16+AB16)/'S1'!$I$17</f>
        <v>72</v>
      </c>
      <c r="AJ16" s="81">
        <f>100*(I16+N16+S16+X16+AC16)/'S1'!$I$18</f>
        <v>82</v>
      </c>
    </row>
    <row r="17" spans="1:36" ht="23.25" customHeight="1">
      <c r="A17" s="74">
        <v>5</v>
      </c>
      <c r="B17" s="75">
        <v>921320104005</v>
      </c>
      <c r="C17" s="76" t="s">
        <v>11</v>
      </c>
      <c r="D17" s="77" t="s">
        <v>65</v>
      </c>
      <c r="E17" s="78">
        <v>16</v>
      </c>
      <c r="F17" s="78">
        <v>25</v>
      </c>
      <c r="G17" s="78"/>
      <c r="H17" s="78"/>
      <c r="I17" s="78"/>
      <c r="J17" s="78"/>
      <c r="K17" s="78"/>
      <c r="L17" s="82">
        <v>25</v>
      </c>
      <c r="M17" s="82">
        <v>13</v>
      </c>
      <c r="N17" s="78"/>
      <c r="O17" s="78"/>
      <c r="P17" s="78"/>
      <c r="Q17" s="78"/>
      <c r="R17" s="82">
        <v>10</v>
      </c>
      <c r="S17" s="82">
        <v>32</v>
      </c>
      <c r="T17" s="82">
        <v>26</v>
      </c>
      <c r="U17" s="82">
        <v>22</v>
      </c>
      <c r="V17" s="82"/>
      <c r="W17" s="78"/>
      <c r="X17" s="78"/>
      <c r="Y17" s="78"/>
      <c r="Z17" s="78"/>
      <c r="AA17" s="80">
        <v>18</v>
      </c>
      <c r="AB17" s="80">
        <v>16</v>
      </c>
      <c r="AC17" s="80">
        <v>13</v>
      </c>
      <c r="AD17" s="79" t="s">
        <v>66</v>
      </c>
      <c r="AE17" s="81">
        <f t="shared" si="0"/>
        <v>90</v>
      </c>
      <c r="AF17" s="81">
        <f>100*(E17+J17+O17+T17+Y17)/'S1'!$I$14</f>
        <v>87.5</v>
      </c>
      <c r="AG17" s="81">
        <f>100*(F17+K17+P17+U17+Z17)/'S1'!$I$15</f>
        <v>90.384615384615387</v>
      </c>
      <c r="AH17" s="81">
        <f>100*(G17+L17+Q17+V17+AA17)/'S1'!$I$16</f>
        <v>86</v>
      </c>
      <c r="AI17" s="81">
        <f>100*(H17+M17+R17+W17+AB17)/'S1'!$I$17</f>
        <v>78</v>
      </c>
      <c r="AJ17" s="81">
        <f>100*(I17+N17+S17+X17+AC17)/'S1'!$I$18</f>
        <v>90</v>
      </c>
    </row>
    <row r="18" spans="1:36" ht="23.25" customHeight="1">
      <c r="A18" s="74">
        <v>6</v>
      </c>
      <c r="B18" s="75">
        <v>921320104006</v>
      </c>
      <c r="C18" s="76" t="s">
        <v>11</v>
      </c>
      <c r="D18" s="77" t="s">
        <v>67</v>
      </c>
      <c r="E18" s="78">
        <v>15</v>
      </c>
      <c r="F18" s="78">
        <v>21</v>
      </c>
      <c r="G18" s="78"/>
      <c r="H18" s="78"/>
      <c r="I18" s="78"/>
      <c r="J18" s="78"/>
      <c r="K18" s="78"/>
      <c r="L18" s="79">
        <v>23</v>
      </c>
      <c r="M18" s="79">
        <v>11</v>
      </c>
      <c r="N18" s="78"/>
      <c r="O18" s="78"/>
      <c r="P18" s="78"/>
      <c r="Q18" s="78"/>
      <c r="R18" s="79">
        <v>14</v>
      </c>
      <c r="S18" s="79">
        <v>21</v>
      </c>
      <c r="T18" s="82">
        <v>26</v>
      </c>
      <c r="U18" s="82">
        <v>23</v>
      </c>
      <c r="V18" s="82"/>
      <c r="W18" s="78"/>
      <c r="X18" s="78"/>
      <c r="Y18" s="78"/>
      <c r="Z18" s="78"/>
      <c r="AA18" s="80">
        <v>14</v>
      </c>
      <c r="AB18" s="80">
        <v>15</v>
      </c>
      <c r="AC18" s="80">
        <v>13</v>
      </c>
      <c r="AD18" s="79" t="s">
        <v>11</v>
      </c>
      <c r="AE18" s="81">
        <f t="shared" si="0"/>
        <v>80</v>
      </c>
      <c r="AF18" s="81">
        <f>100*(E18+J18+O18+T18+Y18)/'S1'!$I$14</f>
        <v>85.416666666666671</v>
      </c>
      <c r="AG18" s="81">
        <f>100*(F18+K18+P18+U18+Z18)/'S1'!$I$15</f>
        <v>84.615384615384613</v>
      </c>
      <c r="AH18" s="81">
        <f>100*(G18+L18+Q18+V18+AA18)/'S1'!$I$16</f>
        <v>74</v>
      </c>
      <c r="AI18" s="81">
        <f>100*(H18+M18+R18+W18+AB18)/'S1'!$I$17</f>
        <v>80</v>
      </c>
      <c r="AJ18" s="81">
        <f>100*(I18+N18+S18+X18+AC18)/'S1'!$I$18</f>
        <v>68</v>
      </c>
    </row>
    <row r="19" spans="1:36" ht="23.25" customHeight="1">
      <c r="A19" s="74">
        <v>7</v>
      </c>
      <c r="B19" s="75">
        <v>921320104007</v>
      </c>
      <c r="C19" s="76" t="s">
        <v>11</v>
      </c>
      <c r="D19" s="77" t="s">
        <v>68</v>
      </c>
      <c r="E19" s="78">
        <v>17</v>
      </c>
      <c r="F19" s="78">
        <v>25</v>
      </c>
      <c r="G19" s="78"/>
      <c r="H19" s="78"/>
      <c r="I19" s="78"/>
      <c r="J19" s="78"/>
      <c r="K19" s="78"/>
      <c r="L19" s="82">
        <v>31</v>
      </c>
      <c r="M19" s="82">
        <v>13</v>
      </c>
      <c r="N19" s="78"/>
      <c r="O19" s="78"/>
      <c r="P19" s="78"/>
      <c r="Q19" s="78"/>
      <c r="R19" s="82">
        <v>15</v>
      </c>
      <c r="S19" s="82">
        <v>28</v>
      </c>
      <c r="T19" s="79">
        <v>24</v>
      </c>
      <c r="U19" s="79">
        <v>23</v>
      </c>
      <c r="V19" s="79"/>
      <c r="W19" s="78"/>
      <c r="X19" s="78"/>
      <c r="Y19" s="78"/>
      <c r="Z19" s="78"/>
      <c r="AA19" s="80">
        <v>16</v>
      </c>
      <c r="AB19" s="80">
        <v>15</v>
      </c>
      <c r="AC19" s="80">
        <v>15</v>
      </c>
      <c r="AD19" s="79" t="s">
        <v>11</v>
      </c>
      <c r="AE19" s="81">
        <f t="shared" si="0"/>
        <v>80</v>
      </c>
      <c r="AF19" s="81">
        <f>100*(E19+J19+O19+T19+Y19)/'S1'!$I$14</f>
        <v>85.416666666666671</v>
      </c>
      <c r="AG19" s="81">
        <f>100*(F19+K19+P19+U19+Z19)/'S1'!$I$15</f>
        <v>92.307692307692307</v>
      </c>
      <c r="AH19" s="81">
        <f>100*(G19+L19+Q19+V19+AA19)/'S1'!$I$16</f>
        <v>94</v>
      </c>
      <c r="AI19" s="81">
        <f>100*(H19+M19+R19+W19+AB19)/'S1'!$I$17</f>
        <v>86</v>
      </c>
      <c r="AJ19" s="81">
        <f>100*(I19+N19+S19+X19+AC19)/'S1'!$I$18</f>
        <v>86</v>
      </c>
    </row>
    <row r="20" spans="1:36" ht="23.25" customHeight="1">
      <c r="A20" s="74">
        <v>8</v>
      </c>
      <c r="B20" s="75">
        <v>921320104010</v>
      </c>
      <c r="C20" s="76" t="s">
        <v>11</v>
      </c>
      <c r="D20" s="77" t="s">
        <v>69</v>
      </c>
      <c r="E20" s="78">
        <v>17</v>
      </c>
      <c r="F20" s="78">
        <v>24</v>
      </c>
      <c r="G20" s="78"/>
      <c r="H20" s="78"/>
      <c r="I20" s="78"/>
      <c r="J20" s="78"/>
      <c r="K20" s="78"/>
      <c r="L20" s="79">
        <v>30</v>
      </c>
      <c r="M20" s="79">
        <v>10</v>
      </c>
      <c r="N20" s="78"/>
      <c r="O20" s="78"/>
      <c r="P20" s="78"/>
      <c r="Q20" s="78"/>
      <c r="R20" s="79">
        <v>10</v>
      </c>
      <c r="S20" s="79">
        <v>29</v>
      </c>
      <c r="T20" s="79">
        <v>25</v>
      </c>
      <c r="U20" s="79">
        <v>21</v>
      </c>
      <c r="V20" s="79"/>
      <c r="W20" s="78"/>
      <c r="X20" s="78"/>
      <c r="Y20" s="78"/>
      <c r="Z20" s="78"/>
      <c r="AA20" s="80">
        <v>18</v>
      </c>
      <c r="AB20" s="80">
        <v>15</v>
      </c>
      <c r="AC20" s="80">
        <v>14</v>
      </c>
      <c r="AD20" s="79" t="s">
        <v>11</v>
      </c>
      <c r="AE20" s="81">
        <f t="shared" si="0"/>
        <v>80</v>
      </c>
      <c r="AF20" s="81">
        <f>100*(E20+J20+O20+T20+Y20)/'S1'!$I$14</f>
        <v>87.5</v>
      </c>
      <c r="AG20" s="81">
        <f>100*(F20+K20+P20+U20+Z20)/'S1'!$I$15</f>
        <v>86.538461538461533</v>
      </c>
      <c r="AH20" s="81">
        <f>100*(G20+L20+Q20+V20+AA20)/'S1'!$I$16</f>
        <v>96</v>
      </c>
      <c r="AI20" s="81">
        <f>100*(H20+M20+R20+W20+AB20)/'S1'!$I$17</f>
        <v>70</v>
      </c>
      <c r="AJ20" s="81">
        <f>100*(I20+N20+S20+X20+AC20)/'S1'!$I$18</f>
        <v>86</v>
      </c>
    </row>
    <row r="21" spans="1:36" ht="23.25" customHeight="1">
      <c r="A21" s="74">
        <v>9</v>
      </c>
      <c r="B21" s="75">
        <v>921320104011</v>
      </c>
      <c r="C21" s="76" t="s">
        <v>11</v>
      </c>
      <c r="D21" s="77" t="s">
        <v>70</v>
      </c>
      <c r="E21" s="78">
        <v>18</v>
      </c>
      <c r="F21" s="78">
        <v>25</v>
      </c>
      <c r="G21" s="78"/>
      <c r="H21" s="78"/>
      <c r="I21" s="78"/>
      <c r="J21" s="78"/>
      <c r="K21" s="78"/>
      <c r="L21" s="79">
        <v>30</v>
      </c>
      <c r="M21" s="79">
        <v>14</v>
      </c>
      <c r="N21" s="78"/>
      <c r="O21" s="78"/>
      <c r="P21" s="78"/>
      <c r="Q21" s="78"/>
      <c r="R21" s="79">
        <v>13</v>
      </c>
      <c r="S21" s="79">
        <v>32</v>
      </c>
      <c r="T21" s="79">
        <v>23</v>
      </c>
      <c r="U21" s="79">
        <v>22</v>
      </c>
      <c r="V21" s="79"/>
      <c r="W21" s="78"/>
      <c r="X21" s="78"/>
      <c r="Y21" s="78"/>
      <c r="Z21" s="78"/>
      <c r="AA21" s="80">
        <v>18</v>
      </c>
      <c r="AB21" s="80">
        <v>14</v>
      </c>
      <c r="AC21" s="80">
        <v>14</v>
      </c>
      <c r="AD21" s="79" t="s">
        <v>66</v>
      </c>
      <c r="AE21" s="81">
        <f t="shared" si="0"/>
        <v>90</v>
      </c>
      <c r="AF21" s="81">
        <f>100*(E21+J21+O21+T21+Y21)/'S1'!$I$14</f>
        <v>85.416666666666671</v>
      </c>
      <c r="AG21" s="81">
        <f>100*(F21+K21+P21+U21+Z21)/'S1'!$I$15</f>
        <v>90.384615384615387</v>
      </c>
      <c r="AH21" s="81">
        <f>100*(G21+L21+Q21+V21+AA21)/'S1'!$I$16</f>
        <v>96</v>
      </c>
      <c r="AI21" s="81">
        <f>100*(H21+M21+R21+W21+AB21)/'S1'!$I$17</f>
        <v>82</v>
      </c>
      <c r="AJ21" s="81">
        <f>100*(I21+N21+S21+X21+AC21)/'S1'!$I$18</f>
        <v>92</v>
      </c>
    </row>
    <row r="22" spans="1:36" ht="23.25" customHeight="1">
      <c r="A22" s="74">
        <v>10</v>
      </c>
      <c r="B22" s="75">
        <v>921320104012</v>
      </c>
      <c r="C22" s="76" t="s">
        <v>11</v>
      </c>
      <c r="D22" s="77" t="s">
        <v>71</v>
      </c>
      <c r="E22" s="78">
        <v>15</v>
      </c>
      <c r="F22" s="78">
        <v>26</v>
      </c>
      <c r="G22" s="78"/>
      <c r="H22" s="78"/>
      <c r="I22" s="78"/>
      <c r="J22" s="78"/>
      <c r="K22" s="78"/>
      <c r="L22" s="79">
        <v>30</v>
      </c>
      <c r="M22" s="79">
        <v>10</v>
      </c>
      <c r="N22" s="78"/>
      <c r="O22" s="78"/>
      <c r="P22" s="78"/>
      <c r="Q22" s="78"/>
      <c r="R22" s="82">
        <v>11</v>
      </c>
      <c r="S22" s="82">
        <v>27</v>
      </c>
      <c r="T22" s="82">
        <v>25</v>
      </c>
      <c r="U22" s="82">
        <v>21</v>
      </c>
      <c r="V22" s="82"/>
      <c r="W22" s="78"/>
      <c r="X22" s="78"/>
      <c r="Y22" s="78"/>
      <c r="Z22" s="78"/>
      <c r="AA22" s="80">
        <v>18</v>
      </c>
      <c r="AB22" s="80">
        <v>14</v>
      </c>
      <c r="AC22" s="80">
        <v>15</v>
      </c>
      <c r="AD22" s="79" t="s">
        <v>11</v>
      </c>
      <c r="AE22" s="81">
        <f t="shared" si="0"/>
        <v>80</v>
      </c>
      <c r="AF22" s="81">
        <f>100*(E22+J22+O22+T22+Y22)/'S1'!$I$14</f>
        <v>83.333333333333329</v>
      </c>
      <c r="AG22" s="81">
        <f>100*(F22+K22+P22+U22+Z22)/'S1'!$I$15</f>
        <v>90.384615384615387</v>
      </c>
      <c r="AH22" s="81">
        <f>100*(G22+L22+Q22+V22+AA22)/'S1'!$I$16</f>
        <v>96</v>
      </c>
      <c r="AI22" s="81">
        <f>100*(H22+M22+R22+W22+AB22)/'S1'!$I$17</f>
        <v>70</v>
      </c>
      <c r="AJ22" s="81">
        <f>100*(I22+N22+S22+X22+AC22)/'S1'!$I$18</f>
        <v>84</v>
      </c>
    </row>
    <row r="23" spans="1:36" ht="23.25" customHeight="1">
      <c r="A23" s="74">
        <v>11</v>
      </c>
      <c r="B23" s="75">
        <v>921320104014</v>
      </c>
      <c r="C23" s="76" t="s">
        <v>11</v>
      </c>
      <c r="D23" s="77" t="s">
        <v>72</v>
      </c>
      <c r="E23" s="78">
        <v>16</v>
      </c>
      <c r="F23" s="78">
        <v>26</v>
      </c>
      <c r="G23" s="78"/>
      <c r="H23" s="78"/>
      <c r="I23" s="78"/>
      <c r="J23" s="78"/>
      <c r="K23" s="78"/>
      <c r="L23" s="82">
        <v>25</v>
      </c>
      <c r="M23" s="82">
        <v>14</v>
      </c>
      <c r="N23" s="78"/>
      <c r="O23" s="78"/>
      <c r="P23" s="78"/>
      <c r="Q23" s="78"/>
      <c r="R23" s="79">
        <v>10</v>
      </c>
      <c r="S23" s="79">
        <v>28</v>
      </c>
      <c r="T23" s="82">
        <v>24</v>
      </c>
      <c r="U23" s="82">
        <v>23</v>
      </c>
      <c r="V23" s="82"/>
      <c r="W23" s="78"/>
      <c r="X23" s="78"/>
      <c r="Y23" s="78"/>
      <c r="Z23" s="78"/>
      <c r="AA23" s="80">
        <v>18</v>
      </c>
      <c r="AB23" s="80">
        <v>15</v>
      </c>
      <c r="AC23" s="80">
        <v>14</v>
      </c>
      <c r="AD23" s="82" t="s">
        <v>66</v>
      </c>
      <c r="AE23" s="81">
        <f t="shared" si="0"/>
        <v>90</v>
      </c>
      <c r="AF23" s="81">
        <f>100*(E23+J23+O23+T23+Y23)/'S1'!$I$14</f>
        <v>83.333333333333329</v>
      </c>
      <c r="AG23" s="81">
        <f>100*(F23+K23+P23+U23+Z23)/'S1'!$I$15</f>
        <v>94.230769230769226</v>
      </c>
      <c r="AH23" s="81">
        <f>100*(G23+L23+Q23+V23+AA23)/'S1'!$I$16</f>
        <v>86</v>
      </c>
      <c r="AI23" s="81">
        <f>100*(H23+M23+R23+W23+AB23)/'S1'!$I$17</f>
        <v>78</v>
      </c>
      <c r="AJ23" s="81">
        <f>100*(I23+N23+S23+X23+AC23)/'S1'!$I$18</f>
        <v>84</v>
      </c>
    </row>
    <row r="24" spans="1:36" ht="23.25" customHeight="1">
      <c r="A24" s="74">
        <v>12</v>
      </c>
      <c r="B24" s="75">
        <v>921320104015</v>
      </c>
      <c r="C24" s="76" t="s">
        <v>11</v>
      </c>
      <c r="D24" s="77" t="s">
        <v>73</v>
      </c>
      <c r="E24" s="78">
        <v>16</v>
      </c>
      <c r="F24" s="78">
        <v>25</v>
      </c>
      <c r="G24" s="78"/>
      <c r="H24" s="78"/>
      <c r="I24" s="78"/>
      <c r="J24" s="78"/>
      <c r="K24" s="78"/>
      <c r="L24" s="79">
        <v>27</v>
      </c>
      <c r="M24" s="79">
        <v>15</v>
      </c>
      <c r="N24" s="78"/>
      <c r="O24" s="78"/>
      <c r="P24" s="78"/>
      <c r="Q24" s="78"/>
      <c r="R24" s="82">
        <v>10</v>
      </c>
      <c r="S24" s="82">
        <v>30</v>
      </c>
      <c r="T24" s="79">
        <v>24</v>
      </c>
      <c r="U24" s="79">
        <v>22</v>
      </c>
      <c r="V24" s="79"/>
      <c r="W24" s="78"/>
      <c r="X24" s="78"/>
      <c r="Y24" s="78"/>
      <c r="Z24" s="78"/>
      <c r="AA24" s="80">
        <v>18</v>
      </c>
      <c r="AB24" s="80">
        <v>15</v>
      </c>
      <c r="AC24" s="80">
        <v>13</v>
      </c>
      <c r="AD24" s="79" t="s">
        <v>66</v>
      </c>
      <c r="AE24" s="81">
        <f t="shared" si="0"/>
        <v>90</v>
      </c>
      <c r="AF24" s="81">
        <f>100*(E24+J24+O24+T24+Y24)/'S1'!$I$14</f>
        <v>83.333333333333329</v>
      </c>
      <c r="AG24" s="81">
        <f>100*(F24+K24+P24+U24+Z24)/'S1'!$I$15</f>
        <v>90.384615384615387</v>
      </c>
      <c r="AH24" s="81">
        <f>100*(G24+L24+Q24+V24+AA24)/'S1'!$I$16</f>
        <v>90</v>
      </c>
      <c r="AI24" s="81">
        <f>100*(H24+M24+R24+W24+AB24)/'S1'!$I$17</f>
        <v>80</v>
      </c>
      <c r="AJ24" s="81">
        <f>100*(I24+N24+S24+X24+AC24)/'S1'!$I$18</f>
        <v>86</v>
      </c>
    </row>
    <row r="25" spans="1:36" ht="23.25" customHeight="1">
      <c r="A25" s="74">
        <v>13</v>
      </c>
      <c r="B25" s="75">
        <v>921320104016</v>
      </c>
      <c r="C25" s="76" t="s">
        <v>11</v>
      </c>
      <c r="D25" s="77" t="s">
        <v>74</v>
      </c>
      <c r="E25" s="78">
        <v>16</v>
      </c>
      <c r="F25" s="78">
        <v>24</v>
      </c>
      <c r="G25" s="78"/>
      <c r="H25" s="78"/>
      <c r="I25" s="78"/>
      <c r="J25" s="78"/>
      <c r="K25" s="78"/>
      <c r="L25" s="82">
        <v>24</v>
      </c>
      <c r="M25" s="82">
        <v>11</v>
      </c>
      <c r="N25" s="78"/>
      <c r="O25" s="78"/>
      <c r="P25" s="78"/>
      <c r="Q25" s="78"/>
      <c r="R25" s="82">
        <v>10</v>
      </c>
      <c r="S25" s="82">
        <v>26</v>
      </c>
      <c r="T25" s="79">
        <v>25</v>
      </c>
      <c r="U25" s="79">
        <v>22</v>
      </c>
      <c r="V25" s="79"/>
      <c r="W25" s="78"/>
      <c r="X25" s="78"/>
      <c r="Y25" s="78"/>
      <c r="Z25" s="78"/>
      <c r="AA25" s="80">
        <v>12</v>
      </c>
      <c r="AB25" s="80">
        <v>15</v>
      </c>
      <c r="AC25" s="80">
        <v>15</v>
      </c>
      <c r="AD25" s="79" t="s">
        <v>11</v>
      </c>
      <c r="AE25" s="81">
        <f t="shared" si="0"/>
        <v>80</v>
      </c>
      <c r="AF25" s="81">
        <f>100*(E25+J25+O25+T25+Y25)/'S1'!$I$14</f>
        <v>85.416666666666671</v>
      </c>
      <c r="AG25" s="81">
        <f>100*(F25+K25+P25+U25+Z25)/'S1'!$I$15</f>
        <v>88.461538461538467</v>
      </c>
      <c r="AH25" s="81">
        <f>100*(G25+L25+Q25+V25+AA25)/'S1'!$I$16</f>
        <v>72</v>
      </c>
      <c r="AI25" s="81">
        <f>100*(H25+M25+R25+W25+AB25)/'S1'!$I$17</f>
        <v>72</v>
      </c>
      <c r="AJ25" s="81">
        <f>100*(I25+N25+S25+X25+AC25)/'S1'!$I$18</f>
        <v>82</v>
      </c>
    </row>
    <row r="26" spans="1:36" ht="23.25" customHeight="1">
      <c r="A26" s="74">
        <v>14</v>
      </c>
      <c r="B26" s="75">
        <v>921320104017</v>
      </c>
      <c r="C26" s="76" t="s">
        <v>11</v>
      </c>
      <c r="D26" s="77" t="s">
        <v>75</v>
      </c>
      <c r="E26" s="78">
        <v>18</v>
      </c>
      <c r="F26" s="78">
        <v>24</v>
      </c>
      <c r="G26" s="78"/>
      <c r="H26" s="78"/>
      <c r="I26" s="78"/>
      <c r="J26" s="78"/>
      <c r="K26" s="78"/>
      <c r="L26" s="79">
        <v>30</v>
      </c>
      <c r="M26" s="79">
        <v>13</v>
      </c>
      <c r="N26" s="78"/>
      <c r="O26" s="78"/>
      <c r="P26" s="78"/>
      <c r="Q26" s="78"/>
      <c r="R26" s="79">
        <v>16</v>
      </c>
      <c r="S26" s="79">
        <v>30</v>
      </c>
      <c r="T26" s="79">
        <v>25</v>
      </c>
      <c r="U26" s="79">
        <v>23</v>
      </c>
      <c r="V26" s="79"/>
      <c r="W26" s="78"/>
      <c r="X26" s="78"/>
      <c r="Y26" s="78"/>
      <c r="Z26" s="78"/>
      <c r="AA26" s="80">
        <v>14</v>
      </c>
      <c r="AB26" s="80">
        <v>15</v>
      </c>
      <c r="AC26" s="80">
        <v>14</v>
      </c>
      <c r="AD26" s="79" t="s">
        <v>66</v>
      </c>
      <c r="AE26" s="81">
        <f t="shared" si="0"/>
        <v>90</v>
      </c>
      <c r="AF26" s="81">
        <f>100*(E26+J26+O26+T26+Y26)/'S1'!$I$14</f>
        <v>89.583333333333329</v>
      </c>
      <c r="AG26" s="81">
        <f>100*(F26+K26+P26+U26+Z26)/'S1'!$I$15</f>
        <v>90.384615384615387</v>
      </c>
      <c r="AH26" s="81">
        <f>100*(G26+L26+Q26+V26+AA26)/'S1'!$I$16</f>
        <v>88</v>
      </c>
      <c r="AI26" s="81">
        <f>100*(H26+M26+R26+W26+AB26)/'S1'!$I$17</f>
        <v>88</v>
      </c>
      <c r="AJ26" s="81">
        <f>100*(I26+N26+S26+X26+AC26)/'S1'!$I$18</f>
        <v>88</v>
      </c>
    </row>
    <row r="27" spans="1:36" ht="23.25" customHeight="1">
      <c r="A27" s="74">
        <v>15</v>
      </c>
      <c r="B27" s="75">
        <v>921320104018</v>
      </c>
      <c r="C27" s="76" t="s">
        <v>11</v>
      </c>
      <c r="D27" s="77" t="s">
        <v>76</v>
      </c>
      <c r="E27" s="78">
        <v>18</v>
      </c>
      <c r="F27" s="78">
        <v>22</v>
      </c>
      <c r="G27" s="78"/>
      <c r="H27" s="78"/>
      <c r="I27" s="78"/>
      <c r="J27" s="78"/>
      <c r="K27" s="78"/>
      <c r="L27" s="79">
        <v>23</v>
      </c>
      <c r="M27" s="79">
        <v>12</v>
      </c>
      <c r="N27" s="78"/>
      <c r="O27" s="78"/>
      <c r="P27" s="78"/>
      <c r="Q27" s="78"/>
      <c r="R27" s="79">
        <v>14</v>
      </c>
      <c r="S27" s="79">
        <v>28</v>
      </c>
      <c r="T27" s="82">
        <v>25</v>
      </c>
      <c r="U27" s="82">
        <v>24</v>
      </c>
      <c r="V27" s="82"/>
      <c r="W27" s="78"/>
      <c r="X27" s="78"/>
      <c r="Y27" s="78"/>
      <c r="Z27" s="78"/>
      <c r="AA27" s="80">
        <v>17</v>
      </c>
      <c r="AB27" s="80">
        <v>14</v>
      </c>
      <c r="AC27" s="80">
        <v>15</v>
      </c>
      <c r="AD27" s="79" t="s">
        <v>11</v>
      </c>
      <c r="AE27" s="81">
        <f t="shared" si="0"/>
        <v>80</v>
      </c>
      <c r="AF27" s="81">
        <f>100*(E27+J27+O27+T27+Y27)/'S1'!$I$14</f>
        <v>89.583333333333329</v>
      </c>
      <c r="AG27" s="81">
        <f>100*(F27+K27+P27+U27+Z27)/'S1'!$I$15</f>
        <v>88.461538461538467</v>
      </c>
      <c r="AH27" s="81">
        <f>100*(G27+L27+Q27+V27+AA27)/'S1'!$I$16</f>
        <v>80</v>
      </c>
      <c r="AI27" s="81">
        <f>100*(H27+M27+R27+W27+AB27)/'S1'!$I$17</f>
        <v>80</v>
      </c>
      <c r="AJ27" s="81">
        <f>100*(I27+N27+S27+X27+AC27)/'S1'!$I$18</f>
        <v>86</v>
      </c>
    </row>
    <row r="28" spans="1:36" ht="23.25" customHeight="1">
      <c r="A28" s="74">
        <v>16</v>
      </c>
      <c r="B28" s="75">
        <v>921320104019</v>
      </c>
      <c r="C28" s="76" t="s">
        <v>11</v>
      </c>
      <c r="D28" s="77" t="s">
        <v>77</v>
      </c>
      <c r="E28" s="78">
        <v>18</v>
      </c>
      <c r="F28" s="78">
        <v>22</v>
      </c>
      <c r="G28" s="78"/>
      <c r="H28" s="78"/>
      <c r="I28" s="78"/>
      <c r="J28" s="78"/>
      <c r="K28" s="78"/>
      <c r="L28" s="79">
        <v>20</v>
      </c>
      <c r="M28" s="79">
        <v>12</v>
      </c>
      <c r="N28" s="78"/>
      <c r="O28" s="78"/>
      <c r="P28" s="78"/>
      <c r="Q28" s="78"/>
      <c r="R28" s="79">
        <v>10</v>
      </c>
      <c r="S28" s="79">
        <v>25</v>
      </c>
      <c r="T28" s="82">
        <v>25</v>
      </c>
      <c r="U28" s="82">
        <v>21</v>
      </c>
      <c r="V28" s="82"/>
      <c r="W28" s="78"/>
      <c r="X28" s="78"/>
      <c r="Y28" s="78"/>
      <c r="Z28" s="78"/>
      <c r="AA28" s="80">
        <v>17</v>
      </c>
      <c r="AB28" s="80">
        <v>15</v>
      </c>
      <c r="AC28" s="80">
        <v>15</v>
      </c>
      <c r="AD28" s="79" t="s">
        <v>11</v>
      </c>
      <c r="AE28" s="81">
        <f t="shared" si="0"/>
        <v>80</v>
      </c>
      <c r="AF28" s="81">
        <f>100*(E28+J28+O28+T28+Y28)/'S1'!$I$14</f>
        <v>89.583333333333329</v>
      </c>
      <c r="AG28" s="81">
        <f>100*(F28+K28+P28+U28+Z28)/'S1'!$I$15</f>
        <v>82.692307692307693</v>
      </c>
      <c r="AH28" s="81">
        <f>100*(G28+L28+Q28+V28+AA28)/'S1'!$I$16</f>
        <v>74</v>
      </c>
      <c r="AI28" s="81">
        <f>100*(H28+M28+R28+W28+AB28)/'S1'!$I$17</f>
        <v>74</v>
      </c>
      <c r="AJ28" s="81">
        <f>100*(I28+N28+S28+X28+AC28)/'S1'!$I$18</f>
        <v>80</v>
      </c>
    </row>
    <row r="29" spans="1:36" ht="23.25" customHeight="1">
      <c r="A29" s="74">
        <v>17</v>
      </c>
      <c r="B29" s="75">
        <v>921320104020</v>
      </c>
      <c r="C29" s="76" t="s">
        <v>11</v>
      </c>
      <c r="D29" s="77" t="s">
        <v>78</v>
      </c>
      <c r="E29" s="78">
        <v>15</v>
      </c>
      <c r="F29" s="78">
        <v>21</v>
      </c>
      <c r="G29" s="78"/>
      <c r="H29" s="78"/>
      <c r="I29" s="78"/>
      <c r="J29" s="78"/>
      <c r="K29" s="78"/>
      <c r="L29" s="79">
        <v>18</v>
      </c>
      <c r="M29" s="79">
        <v>15</v>
      </c>
      <c r="N29" s="78"/>
      <c r="O29" s="78"/>
      <c r="P29" s="78"/>
      <c r="Q29" s="78"/>
      <c r="R29" s="79">
        <v>11</v>
      </c>
      <c r="S29" s="79">
        <v>24</v>
      </c>
      <c r="T29" s="79">
        <v>25</v>
      </c>
      <c r="U29" s="79">
        <v>22</v>
      </c>
      <c r="V29" s="79"/>
      <c r="W29" s="78"/>
      <c r="X29" s="78"/>
      <c r="Y29" s="78"/>
      <c r="Z29" s="78"/>
      <c r="AA29" s="80">
        <v>16</v>
      </c>
      <c r="AB29" s="80">
        <v>15</v>
      </c>
      <c r="AC29" s="80">
        <v>15</v>
      </c>
      <c r="AD29" s="79" t="s">
        <v>11</v>
      </c>
      <c r="AE29" s="81">
        <f t="shared" si="0"/>
        <v>80</v>
      </c>
      <c r="AF29" s="81">
        <f>100*(E29+J29+O29+T29+Y29)/'S1'!$I$14</f>
        <v>83.333333333333329</v>
      </c>
      <c r="AG29" s="81">
        <f>100*(F29+K29+P29+U29+Z29)/'S1'!$I$15</f>
        <v>82.692307692307693</v>
      </c>
      <c r="AH29" s="81">
        <f>100*(G29+L29+Q29+V29+AA29)/'S1'!$I$16</f>
        <v>68</v>
      </c>
      <c r="AI29" s="81">
        <f>100*(H29+M29+R29+W29+AB29)/'S1'!$I$17</f>
        <v>82</v>
      </c>
      <c r="AJ29" s="81">
        <f>100*(I29+N29+S29+X29+AC29)/'S1'!$I$18</f>
        <v>78</v>
      </c>
    </row>
    <row r="30" spans="1:36" ht="23.25" customHeight="1">
      <c r="A30" s="74">
        <v>18</v>
      </c>
      <c r="B30" s="75">
        <v>921320104021</v>
      </c>
      <c r="C30" s="76" t="s">
        <v>11</v>
      </c>
      <c r="D30" s="77" t="s">
        <v>79</v>
      </c>
      <c r="E30" s="78">
        <v>15</v>
      </c>
      <c r="F30" s="78">
        <v>24</v>
      </c>
      <c r="G30" s="78"/>
      <c r="H30" s="78"/>
      <c r="I30" s="78"/>
      <c r="J30" s="78"/>
      <c r="K30" s="78"/>
      <c r="L30" s="82">
        <v>28</v>
      </c>
      <c r="M30" s="82">
        <v>13</v>
      </c>
      <c r="N30" s="78"/>
      <c r="O30" s="78"/>
      <c r="P30" s="78"/>
      <c r="Q30" s="78"/>
      <c r="R30" s="82">
        <v>13</v>
      </c>
      <c r="S30" s="82">
        <v>29</v>
      </c>
      <c r="T30" s="79">
        <v>25</v>
      </c>
      <c r="U30" s="79">
        <v>23</v>
      </c>
      <c r="V30" s="79"/>
      <c r="W30" s="78"/>
      <c r="X30" s="78"/>
      <c r="Y30" s="78"/>
      <c r="Z30" s="78"/>
      <c r="AA30" s="80">
        <v>17</v>
      </c>
      <c r="AB30" s="80">
        <v>15</v>
      </c>
      <c r="AC30" s="80">
        <v>15</v>
      </c>
      <c r="AD30" s="79" t="s">
        <v>66</v>
      </c>
      <c r="AE30" s="81">
        <f t="shared" si="0"/>
        <v>90</v>
      </c>
      <c r="AF30" s="81">
        <f>100*(E30+J30+O30+T30+Y30)/'S1'!$I$14</f>
        <v>83.333333333333329</v>
      </c>
      <c r="AG30" s="81">
        <f>100*(F30+K30+P30+U30+Z30)/'S1'!$I$15</f>
        <v>90.384615384615387</v>
      </c>
      <c r="AH30" s="81">
        <f>100*(G30+L30+Q30+V30+AA30)/'S1'!$I$16</f>
        <v>90</v>
      </c>
      <c r="AI30" s="81">
        <f>100*(H30+M30+R30+W30+AB30)/'S1'!$I$17</f>
        <v>82</v>
      </c>
      <c r="AJ30" s="81">
        <f>100*(I30+N30+S30+X30+AC30)/'S1'!$I$18</f>
        <v>88</v>
      </c>
    </row>
    <row r="31" spans="1:36" ht="23.25" customHeight="1">
      <c r="A31" s="74">
        <v>19</v>
      </c>
      <c r="B31" s="75">
        <v>921320104023</v>
      </c>
      <c r="C31" s="76" t="s">
        <v>11</v>
      </c>
      <c r="D31" s="77" t="s">
        <v>80</v>
      </c>
      <c r="E31" s="78">
        <v>16</v>
      </c>
      <c r="F31" s="78">
        <v>27</v>
      </c>
      <c r="G31" s="78"/>
      <c r="H31" s="78"/>
      <c r="I31" s="78"/>
      <c r="J31" s="78"/>
      <c r="K31" s="78"/>
      <c r="L31" s="82">
        <v>24</v>
      </c>
      <c r="M31" s="82">
        <v>13</v>
      </c>
      <c r="N31" s="78"/>
      <c r="O31" s="78"/>
      <c r="P31" s="78"/>
      <c r="Q31" s="78"/>
      <c r="R31" s="82">
        <v>12</v>
      </c>
      <c r="S31" s="82">
        <v>27</v>
      </c>
      <c r="T31" s="79">
        <v>25</v>
      </c>
      <c r="U31" s="79">
        <v>22</v>
      </c>
      <c r="V31" s="79"/>
      <c r="W31" s="78"/>
      <c r="X31" s="78"/>
      <c r="Y31" s="78"/>
      <c r="Z31" s="78"/>
      <c r="AA31" s="80">
        <v>17</v>
      </c>
      <c r="AB31" s="80">
        <v>16</v>
      </c>
      <c r="AC31" s="80">
        <v>15</v>
      </c>
      <c r="AD31" s="79" t="s">
        <v>66</v>
      </c>
      <c r="AE31" s="81">
        <f t="shared" si="0"/>
        <v>90</v>
      </c>
      <c r="AF31" s="81">
        <f>100*(E31+J31+O31+T31+Y31)/'S1'!$I$14</f>
        <v>85.416666666666671</v>
      </c>
      <c r="AG31" s="81">
        <f>100*(F31+K31+P31+U31+Z31)/'S1'!$I$15</f>
        <v>94.230769230769226</v>
      </c>
      <c r="AH31" s="81">
        <f>100*(G31+L31+Q31+V31+AA31)/'S1'!$I$16</f>
        <v>82</v>
      </c>
      <c r="AI31" s="81">
        <f>100*(H31+M31+R31+W31+AB31)/'S1'!$I$17</f>
        <v>82</v>
      </c>
      <c r="AJ31" s="81">
        <f>100*(I31+N31+S31+X31+AC31)/'S1'!$I$18</f>
        <v>84</v>
      </c>
    </row>
    <row r="32" spans="1:36" ht="23.25" customHeight="1">
      <c r="A32" s="74">
        <v>20</v>
      </c>
      <c r="B32" s="75">
        <v>921320104024</v>
      </c>
      <c r="C32" s="76" t="s">
        <v>11</v>
      </c>
      <c r="D32" s="77" t="s">
        <v>81</v>
      </c>
      <c r="E32" s="78">
        <v>16</v>
      </c>
      <c r="F32" s="78">
        <v>26</v>
      </c>
      <c r="G32" s="78"/>
      <c r="H32" s="78"/>
      <c r="I32" s="78"/>
      <c r="J32" s="78"/>
      <c r="K32" s="78"/>
      <c r="L32" s="82">
        <v>21</v>
      </c>
      <c r="M32" s="82">
        <v>15</v>
      </c>
      <c r="N32" s="78"/>
      <c r="O32" s="78"/>
      <c r="P32" s="78"/>
      <c r="Q32" s="78"/>
      <c r="R32" s="82">
        <v>10</v>
      </c>
      <c r="S32" s="82">
        <v>25</v>
      </c>
      <c r="T32" s="82">
        <v>25</v>
      </c>
      <c r="U32" s="82">
        <v>21</v>
      </c>
      <c r="V32" s="82"/>
      <c r="W32" s="78"/>
      <c r="X32" s="78"/>
      <c r="Y32" s="78"/>
      <c r="Z32" s="78"/>
      <c r="AA32" s="80">
        <v>17</v>
      </c>
      <c r="AB32" s="80">
        <v>14</v>
      </c>
      <c r="AC32" s="80">
        <v>15</v>
      </c>
      <c r="AD32" s="79" t="s">
        <v>66</v>
      </c>
      <c r="AE32" s="81">
        <f t="shared" si="0"/>
        <v>90</v>
      </c>
      <c r="AF32" s="81">
        <f>100*(E32+J32+O32+T32+Y32)/'S1'!$I$14</f>
        <v>85.416666666666671</v>
      </c>
      <c r="AG32" s="81">
        <f>100*(F32+K32+P32+U32+Z32)/'S1'!$I$15</f>
        <v>90.384615384615387</v>
      </c>
      <c r="AH32" s="81">
        <f>100*(G32+L32+Q32+V32+AA32)/'S1'!$I$16</f>
        <v>76</v>
      </c>
      <c r="AI32" s="81">
        <f>100*(H32+M32+R32+W32+AB32)/'S1'!$I$17</f>
        <v>78</v>
      </c>
      <c r="AJ32" s="81">
        <f>100*(I32+N32+S32+X32+AC32)/'S1'!$I$18</f>
        <v>80</v>
      </c>
    </row>
    <row r="33" spans="1:36" ht="23.25" customHeight="1">
      <c r="A33" s="74">
        <v>21</v>
      </c>
      <c r="B33" s="75">
        <v>921320104025</v>
      </c>
      <c r="C33" s="76" t="s">
        <v>11</v>
      </c>
      <c r="D33" s="77" t="s">
        <v>82</v>
      </c>
      <c r="E33" s="78">
        <v>15</v>
      </c>
      <c r="F33" s="78">
        <v>18</v>
      </c>
      <c r="G33" s="78"/>
      <c r="H33" s="78"/>
      <c r="I33" s="78"/>
      <c r="J33" s="78"/>
      <c r="K33" s="78"/>
      <c r="L33" s="79">
        <v>21</v>
      </c>
      <c r="M33" s="79">
        <v>12</v>
      </c>
      <c r="N33" s="78"/>
      <c r="O33" s="78"/>
      <c r="P33" s="78"/>
      <c r="Q33" s="78"/>
      <c r="R33" s="79">
        <v>10</v>
      </c>
      <c r="S33" s="79">
        <v>29</v>
      </c>
      <c r="T33" s="82">
        <v>24</v>
      </c>
      <c r="U33" s="82">
        <v>23</v>
      </c>
      <c r="V33" s="82"/>
      <c r="W33" s="78"/>
      <c r="X33" s="78"/>
      <c r="Y33" s="78"/>
      <c r="Z33" s="78"/>
      <c r="AA33" s="80">
        <v>17</v>
      </c>
      <c r="AB33" s="80">
        <v>15</v>
      </c>
      <c r="AC33" s="80">
        <v>15</v>
      </c>
      <c r="AD33" s="79" t="s">
        <v>11</v>
      </c>
      <c r="AE33" s="81">
        <f t="shared" si="0"/>
        <v>80</v>
      </c>
      <c r="AF33" s="81">
        <f>100*(E33+J33+O33+T33+Y33)/'S1'!$I$14</f>
        <v>81.25</v>
      </c>
      <c r="AG33" s="81">
        <f>100*(F33+K33+P33+U33+Z33)/'S1'!$I$15</f>
        <v>78.84615384615384</v>
      </c>
      <c r="AH33" s="81">
        <f>100*(G33+L33+Q33+V33+AA33)/'S1'!$I$16</f>
        <v>76</v>
      </c>
      <c r="AI33" s="81">
        <f>100*(H33+M33+R33+W33+AB33)/'S1'!$I$17</f>
        <v>74</v>
      </c>
      <c r="AJ33" s="81">
        <f>100*(I33+N33+S33+X33+AC33)/'S1'!$I$18</f>
        <v>88</v>
      </c>
    </row>
    <row r="34" spans="1:36" ht="23.25" customHeight="1">
      <c r="A34" s="74">
        <v>22</v>
      </c>
      <c r="B34" s="75">
        <v>921320104026</v>
      </c>
      <c r="C34" s="76" t="s">
        <v>11</v>
      </c>
      <c r="D34" s="77" t="s">
        <v>83</v>
      </c>
      <c r="E34" s="78">
        <v>15</v>
      </c>
      <c r="F34" s="78">
        <v>28</v>
      </c>
      <c r="G34" s="78"/>
      <c r="H34" s="78"/>
      <c r="I34" s="78"/>
      <c r="J34" s="78"/>
      <c r="K34" s="78"/>
      <c r="L34" s="79">
        <v>28</v>
      </c>
      <c r="M34" s="79">
        <v>11</v>
      </c>
      <c r="N34" s="78"/>
      <c r="O34" s="78"/>
      <c r="P34" s="78"/>
      <c r="Q34" s="78"/>
      <c r="R34" s="82">
        <v>10</v>
      </c>
      <c r="S34" s="82">
        <v>29</v>
      </c>
      <c r="T34" s="79">
        <v>24</v>
      </c>
      <c r="U34" s="79">
        <v>22</v>
      </c>
      <c r="V34" s="79"/>
      <c r="W34" s="78"/>
      <c r="X34" s="78"/>
      <c r="Y34" s="78"/>
      <c r="Z34" s="78"/>
      <c r="AA34" s="80">
        <v>18</v>
      </c>
      <c r="AB34" s="80">
        <v>16</v>
      </c>
      <c r="AC34" s="80">
        <v>14</v>
      </c>
      <c r="AD34" s="79" t="s">
        <v>66</v>
      </c>
      <c r="AE34" s="81">
        <f t="shared" si="0"/>
        <v>90</v>
      </c>
      <c r="AF34" s="81">
        <f>100*(E34+J34+O34+T34+Y34)/'S1'!$I$14</f>
        <v>81.25</v>
      </c>
      <c r="AG34" s="81">
        <f>100*(F34+K34+P34+U34+Z34)/'S1'!$I$15</f>
        <v>96.15384615384616</v>
      </c>
      <c r="AH34" s="81">
        <f>100*(G34+L34+Q34+V34+AA34)/'S1'!$I$16</f>
        <v>92</v>
      </c>
      <c r="AI34" s="81">
        <f>100*(H34+M34+R34+W34+AB34)/'S1'!$I$17</f>
        <v>74</v>
      </c>
      <c r="AJ34" s="81">
        <f>100*(I34+N34+S34+X34+AC34)/'S1'!$I$18</f>
        <v>86</v>
      </c>
    </row>
    <row r="35" spans="1:36" ht="23.25" customHeight="1">
      <c r="A35" s="74">
        <v>23</v>
      </c>
      <c r="B35" s="75">
        <v>921320104027</v>
      </c>
      <c r="C35" s="76" t="s">
        <v>11</v>
      </c>
      <c r="D35" s="77" t="s">
        <v>84</v>
      </c>
      <c r="E35" s="78">
        <v>18</v>
      </c>
      <c r="F35" s="78">
        <v>23</v>
      </c>
      <c r="G35" s="78"/>
      <c r="H35" s="78"/>
      <c r="I35" s="78"/>
      <c r="J35" s="78"/>
      <c r="K35" s="78"/>
      <c r="L35" s="82">
        <v>27</v>
      </c>
      <c r="M35" s="82">
        <v>13</v>
      </c>
      <c r="N35" s="78"/>
      <c r="O35" s="78"/>
      <c r="P35" s="78"/>
      <c r="Q35" s="78"/>
      <c r="R35" s="82">
        <v>14</v>
      </c>
      <c r="S35" s="82">
        <v>26</v>
      </c>
      <c r="T35" s="79">
        <v>25</v>
      </c>
      <c r="U35" s="79">
        <v>22</v>
      </c>
      <c r="V35" s="79"/>
      <c r="W35" s="78"/>
      <c r="X35" s="78"/>
      <c r="Y35" s="78"/>
      <c r="Z35" s="78"/>
      <c r="AA35" s="80">
        <v>17</v>
      </c>
      <c r="AB35" s="80">
        <v>14</v>
      </c>
      <c r="AC35" s="80">
        <v>15</v>
      </c>
      <c r="AD35" s="79" t="s">
        <v>66</v>
      </c>
      <c r="AE35" s="81">
        <f t="shared" si="0"/>
        <v>90</v>
      </c>
      <c r="AF35" s="81">
        <f>100*(E35+J35+O35+T35+Y35)/'S1'!$I$14</f>
        <v>89.583333333333329</v>
      </c>
      <c r="AG35" s="81">
        <f>100*(F35+K35+P35+U35+Z35)/'S1'!$I$15</f>
        <v>86.538461538461533</v>
      </c>
      <c r="AH35" s="81">
        <f>100*(G35+L35+Q35+V35+AA35)/'S1'!$I$16</f>
        <v>88</v>
      </c>
      <c r="AI35" s="81">
        <f>100*(H35+M35+R35+W35+AB35)/'S1'!$I$17</f>
        <v>82</v>
      </c>
      <c r="AJ35" s="81">
        <f>100*(I35+N35+S35+X35+AC35)/'S1'!$I$18</f>
        <v>82</v>
      </c>
    </row>
    <row r="36" spans="1:36" ht="23.25" customHeight="1">
      <c r="A36" s="74">
        <v>24</v>
      </c>
      <c r="B36" s="75">
        <v>921320104028</v>
      </c>
      <c r="C36" s="76" t="s">
        <v>11</v>
      </c>
      <c r="D36" s="77" t="s">
        <v>85</v>
      </c>
      <c r="E36" s="78">
        <v>14</v>
      </c>
      <c r="F36" s="78">
        <v>21</v>
      </c>
      <c r="G36" s="78"/>
      <c r="H36" s="78"/>
      <c r="I36" s="78"/>
      <c r="J36" s="78"/>
      <c r="K36" s="78"/>
      <c r="L36" s="79">
        <v>30</v>
      </c>
      <c r="M36" s="79">
        <v>11</v>
      </c>
      <c r="N36" s="78"/>
      <c r="O36" s="78"/>
      <c r="P36" s="78"/>
      <c r="Q36" s="78"/>
      <c r="R36" s="79">
        <v>13</v>
      </c>
      <c r="S36" s="79">
        <v>24</v>
      </c>
      <c r="T36" s="79">
        <v>26</v>
      </c>
      <c r="U36" s="79">
        <v>21</v>
      </c>
      <c r="V36" s="79"/>
      <c r="W36" s="78"/>
      <c r="X36" s="78"/>
      <c r="Y36" s="78"/>
      <c r="Z36" s="78"/>
      <c r="AA36" s="80">
        <v>18</v>
      </c>
      <c r="AB36" s="80">
        <v>15</v>
      </c>
      <c r="AC36" s="80">
        <v>14</v>
      </c>
      <c r="AD36" s="79" t="s">
        <v>66</v>
      </c>
      <c r="AE36" s="81">
        <f t="shared" si="0"/>
        <v>90</v>
      </c>
      <c r="AF36" s="81">
        <f>100*(E36+J36+O36+T36+Y36)/'S1'!$I$14</f>
        <v>83.333333333333329</v>
      </c>
      <c r="AG36" s="81">
        <f>100*(F36+K36+P36+U36+Z36)/'S1'!$I$15</f>
        <v>80.769230769230774</v>
      </c>
      <c r="AH36" s="81">
        <f>100*(G36+L36+Q36+V36+AA36)/'S1'!$I$16</f>
        <v>96</v>
      </c>
      <c r="AI36" s="81">
        <f>100*(H36+M36+R36+W36+AB36)/'S1'!$I$17</f>
        <v>78</v>
      </c>
      <c r="AJ36" s="81">
        <f>100*(I36+N36+S36+X36+AC36)/'S1'!$I$18</f>
        <v>76</v>
      </c>
    </row>
    <row r="37" spans="1:36" ht="23.25" customHeight="1">
      <c r="A37" s="74">
        <v>25</v>
      </c>
      <c r="B37" s="75">
        <v>921320104029</v>
      </c>
      <c r="C37" s="76" t="s">
        <v>11</v>
      </c>
      <c r="D37" s="77" t="s">
        <v>86</v>
      </c>
      <c r="E37" s="78">
        <v>18</v>
      </c>
      <c r="F37" s="78">
        <v>23</v>
      </c>
      <c r="G37" s="78"/>
      <c r="H37" s="78"/>
      <c r="I37" s="78"/>
      <c r="J37" s="78"/>
      <c r="K37" s="78"/>
      <c r="L37" s="79">
        <v>28</v>
      </c>
      <c r="M37" s="79">
        <v>16</v>
      </c>
      <c r="N37" s="78"/>
      <c r="O37" s="78"/>
      <c r="P37" s="78"/>
      <c r="Q37" s="78"/>
      <c r="R37" s="79">
        <v>13</v>
      </c>
      <c r="S37" s="79">
        <v>31</v>
      </c>
      <c r="T37" s="82">
        <v>25</v>
      </c>
      <c r="U37" s="82">
        <v>22</v>
      </c>
      <c r="V37" s="82"/>
      <c r="W37" s="78"/>
      <c r="X37" s="78"/>
      <c r="Y37" s="78"/>
      <c r="Z37" s="78"/>
      <c r="AA37" s="80">
        <v>18</v>
      </c>
      <c r="AB37" s="80">
        <v>14</v>
      </c>
      <c r="AC37" s="80">
        <v>14</v>
      </c>
      <c r="AD37" s="79" t="s">
        <v>66</v>
      </c>
      <c r="AE37" s="81">
        <f t="shared" si="0"/>
        <v>90</v>
      </c>
      <c r="AF37" s="81">
        <f>100*(E37+J37+O37+T37+Y37)/'S1'!$I$14</f>
        <v>89.583333333333329</v>
      </c>
      <c r="AG37" s="81">
        <f>100*(F37+K37+P37+U37+Z37)/'S1'!$I$15</f>
        <v>86.538461538461533</v>
      </c>
      <c r="AH37" s="81">
        <f>100*(G37+L37+Q37+V37+AA37)/'S1'!$I$16</f>
        <v>92</v>
      </c>
      <c r="AI37" s="81">
        <f>100*(H37+M37+R37+W37+AB37)/'S1'!$I$17</f>
        <v>86</v>
      </c>
      <c r="AJ37" s="81">
        <f>100*(I37+N37+S37+X37+AC37)/'S1'!$I$18</f>
        <v>90</v>
      </c>
    </row>
    <row r="38" spans="1:36" ht="23.25" customHeight="1">
      <c r="A38" s="74">
        <v>26</v>
      </c>
      <c r="B38" s="75">
        <v>921320104030</v>
      </c>
      <c r="C38" s="76" t="s">
        <v>11</v>
      </c>
      <c r="D38" s="77" t="s">
        <v>87</v>
      </c>
      <c r="E38" s="78">
        <v>16</v>
      </c>
      <c r="F38" s="78">
        <v>27</v>
      </c>
      <c r="G38" s="78"/>
      <c r="H38" s="78"/>
      <c r="I38" s="78"/>
      <c r="J38" s="78"/>
      <c r="K38" s="78"/>
      <c r="L38" s="79">
        <v>26</v>
      </c>
      <c r="M38" s="79">
        <v>14</v>
      </c>
      <c r="N38" s="78"/>
      <c r="O38" s="78"/>
      <c r="P38" s="78"/>
      <c r="Q38" s="78"/>
      <c r="R38" s="79">
        <v>15</v>
      </c>
      <c r="S38" s="79">
        <v>27</v>
      </c>
      <c r="T38" s="82">
        <v>25</v>
      </c>
      <c r="U38" s="82">
        <v>23</v>
      </c>
      <c r="V38" s="82"/>
      <c r="W38" s="78"/>
      <c r="X38" s="78"/>
      <c r="Y38" s="78"/>
      <c r="Z38" s="78"/>
      <c r="AA38" s="80">
        <v>18</v>
      </c>
      <c r="AB38" s="80">
        <v>14</v>
      </c>
      <c r="AC38" s="80">
        <v>14</v>
      </c>
      <c r="AD38" s="79" t="s">
        <v>11</v>
      </c>
      <c r="AE38" s="81">
        <f t="shared" si="0"/>
        <v>80</v>
      </c>
      <c r="AF38" s="81">
        <f>100*(E38+J38+O38+T38+Y38)/'S1'!$I$14</f>
        <v>85.416666666666671</v>
      </c>
      <c r="AG38" s="81">
        <f>100*(F38+K38+P38+U38+Z38)/'S1'!$I$15</f>
        <v>96.15384615384616</v>
      </c>
      <c r="AH38" s="81">
        <f>100*(G38+L38+Q38+V38+AA38)/'S1'!$I$16</f>
        <v>88</v>
      </c>
      <c r="AI38" s="81">
        <f>100*(H38+M38+R38+W38+AB38)/'S1'!$I$17</f>
        <v>86</v>
      </c>
      <c r="AJ38" s="81">
        <f>100*(I38+N38+S38+X38+AC38)/'S1'!$I$18</f>
        <v>82</v>
      </c>
    </row>
    <row r="39" spans="1:36" ht="23.25" customHeight="1">
      <c r="A39" s="74">
        <v>27</v>
      </c>
      <c r="B39" s="75">
        <v>921320104032</v>
      </c>
      <c r="C39" s="76" t="s">
        <v>11</v>
      </c>
      <c r="D39" s="77" t="s">
        <v>88</v>
      </c>
      <c r="E39" s="78">
        <v>10</v>
      </c>
      <c r="F39" s="78">
        <v>17</v>
      </c>
      <c r="G39" s="78"/>
      <c r="H39" s="78"/>
      <c r="I39" s="78"/>
      <c r="J39" s="78"/>
      <c r="K39" s="78"/>
      <c r="L39" s="82">
        <v>19</v>
      </c>
      <c r="M39" s="82">
        <v>14</v>
      </c>
      <c r="N39" s="78"/>
      <c r="O39" s="78"/>
      <c r="P39" s="78"/>
      <c r="Q39" s="78"/>
      <c r="R39" s="82">
        <v>14</v>
      </c>
      <c r="S39" s="82">
        <v>28</v>
      </c>
      <c r="T39" s="79">
        <v>24</v>
      </c>
      <c r="U39" s="79">
        <v>22</v>
      </c>
      <c r="V39" s="79"/>
      <c r="W39" s="78"/>
      <c r="X39" s="78"/>
      <c r="Y39" s="78"/>
      <c r="Z39" s="78"/>
      <c r="AA39" s="80">
        <v>17</v>
      </c>
      <c r="AB39" s="80">
        <v>15</v>
      </c>
      <c r="AC39" s="80">
        <v>15</v>
      </c>
      <c r="AD39" s="79" t="s">
        <v>11</v>
      </c>
      <c r="AE39" s="81">
        <f t="shared" si="0"/>
        <v>80</v>
      </c>
      <c r="AF39" s="81">
        <f>100*(E39+J39+O39+T39+Y39)/'S1'!$I$14</f>
        <v>70.833333333333329</v>
      </c>
      <c r="AG39" s="81">
        <f>100*(F39+K39+P39+U39+Z39)/'S1'!$I$15</f>
        <v>75</v>
      </c>
      <c r="AH39" s="81">
        <f>100*(G39+L39+Q39+V39+AA39)/'S1'!$I$16</f>
        <v>72</v>
      </c>
      <c r="AI39" s="81">
        <f>100*(H39+M39+R39+W39+AB39)/'S1'!$I$17</f>
        <v>86</v>
      </c>
      <c r="AJ39" s="81">
        <f>100*(I39+N39+S39+X39+AC39)/'S1'!$I$18</f>
        <v>86</v>
      </c>
    </row>
    <row r="40" spans="1:36" ht="23.25" customHeight="1">
      <c r="A40" s="74">
        <v>28</v>
      </c>
      <c r="B40" s="75">
        <v>921320104033</v>
      </c>
      <c r="C40" s="76" t="s">
        <v>11</v>
      </c>
      <c r="D40" s="77" t="s">
        <v>89</v>
      </c>
      <c r="E40" s="78">
        <v>16</v>
      </c>
      <c r="F40" s="78">
        <v>26</v>
      </c>
      <c r="G40" s="78"/>
      <c r="H40" s="78"/>
      <c r="I40" s="78"/>
      <c r="J40" s="78"/>
      <c r="K40" s="78"/>
      <c r="L40" s="82">
        <v>27</v>
      </c>
      <c r="M40" s="82">
        <v>17</v>
      </c>
      <c r="N40" s="78"/>
      <c r="O40" s="78"/>
      <c r="P40" s="78"/>
      <c r="Q40" s="78"/>
      <c r="R40" s="79">
        <v>15</v>
      </c>
      <c r="S40" s="79">
        <v>28</v>
      </c>
      <c r="T40" s="79">
        <v>25</v>
      </c>
      <c r="U40" s="79">
        <v>22</v>
      </c>
      <c r="V40" s="79"/>
      <c r="W40" s="78"/>
      <c r="X40" s="78"/>
      <c r="Y40" s="78"/>
      <c r="Z40" s="78"/>
      <c r="AA40" s="80">
        <v>18</v>
      </c>
      <c r="AB40" s="80">
        <v>15</v>
      </c>
      <c r="AC40" s="80">
        <v>14</v>
      </c>
      <c r="AD40" s="79" t="s">
        <v>11</v>
      </c>
      <c r="AE40" s="81">
        <f t="shared" si="0"/>
        <v>80</v>
      </c>
      <c r="AF40" s="81">
        <f>100*(E40+J40+O40+T40+Y40)/'S1'!$I$14</f>
        <v>85.416666666666671</v>
      </c>
      <c r="AG40" s="81">
        <f>100*(F40+K40+P40+U40+Z40)/'S1'!$I$15</f>
        <v>92.307692307692307</v>
      </c>
      <c r="AH40" s="81">
        <f>100*(G40+L40+Q40+V40+AA40)/'S1'!$I$16</f>
        <v>90</v>
      </c>
      <c r="AI40" s="81">
        <f>100*(H40+M40+R40+W40+AB40)/'S1'!$I$17</f>
        <v>94</v>
      </c>
      <c r="AJ40" s="81">
        <f>100*(I40+N40+S40+X40+AC40)/'S1'!$I$18</f>
        <v>84</v>
      </c>
    </row>
    <row r="41" spans="1:36" ht="23.25" customHeight="1">
      <c r="A41" s="74">
        <v>29</v>
      </c>
      <c r="B41" s="75">
        <v>921320104034</v>
      </c>
      <c r="C41" s="76" t="s">
        <v>11</v>
      </c>
      <c r="D41" s="77" t="s">
        <v>90</v>
      </c>
      <c r="E41" s="78">
        <v>18</v>
      </c>
      <c r="F41" s="78">
        <v>12</v>
      </c>
      <c r="G41" s="78"/>
      <c r="H41" s="78"/>
      <c r="I41" s="78"/>
      <c r="J41" s="78"/>
      <c r="K41" s="78"/>
      <c r="L41" s="79">
        <v>26</v>
      </c>
      <c r="M41" s="79">
        <v>15</v>
      </c>
      <c r="N41" s="78"/>
      <c r="O41" s="78"/>
      <c r="P41" s="78"/>
      <c r="Q41" s="78"/>
      <c r="R41" s="79">
        <v>13</v>
      </c>
      <c r="S41" s="79">
        <v>22</v>
      </c>
      <c r="T41" s="79">
        <v>25</v>
      </c>
      <c r="U41" s="79">
        <v>22</v>
      </c>
      <c r="V41" s="79"/>
      <c r="W41" s="78"/>
      <c r="X41" s="78"/>
      <c r="Y41" s="78"/>
      <c r="Z41" s="78"/>
      <c r="AA41" s="80">
        <v>18</v>
      </c>
      <c r="AB41" s="80">
        <v>16</v>
      </c>
      <c r="AC41" s="80">
        <v>14</v>
      </c>
      <c r="AD41" s="79" t="s">
        <v>66</v>
      </c>
      <c r="AE41" s="81">
        <f t="shared" si="0"/>
        <v>90</v>
      </c>
      <c r="AF41" s="81">
        <f>100*(E41+J41+O41+T41+Y41)/'S1'!$I$14</f>
        <v>89.583333333333329</v>
      </c>
      <c r="AG41" s="81">
        <f>100*(F41+K41+P41+U41+Z41)/'S1'!$I$15</f>
        <v>65.384615384615387</v>
      </c>
      <c r="AH41" s="81">
        <f>100*(G41+L41+Q41+V41+AA41)/'S1'!$I$16</f>
        <v>88</v>
      </c>
      <c r="AI41" s="81">
        <f>100*(H41+M41+R41+W41+AB41)/'S1'!$I$17</f>
        <v>88</v>
      </c>
      <c r="AJ41" s="81">
        <f>100*(I41+N41+S41+X41+AC41)/'S1'!$I$18</f>
        <v>72</v>
      </c>
    </row>
    <row r="42" spans="1:36" ht="23.25" customHeight="1">
      <c r="A42" s="74">
        <v>30</v>
      </c>
      <c r="B42" s="75">
        <v>921320104035</v>
      </c>
      <c r="C42" s="76" t="s">
        <v>11</v>
      </c>
      <c r="D42" s="77" t="s">
        <v>91</v>
      </c>
      <c r="E42" s="78">
        <v>15</v>
      </c>
      <c r="F42" s="78">
        <v>20</v>
      </c>
      <c r="G42" s="78"/>
      <c r="H42" s="78"/>
      <c r="I42" s="78"/>
      <c r="J42" s="78"/>
      <c r="K42" s="78"/>
      <c r="L42" s="79">
        <v>25</v>
      </c>
      <c r="M42" s="79">
        <v>11</v>
      </c>
      <c r="N42" s="78"/>
      <c r="O42" s="78"/>
      <c r="P42" s="78"/>
      <c r="Q42" s="78"/>
      <c r="R42" s="79">
        <v>12</v>
      </c>
      <c r="S42" s="79">
        <v>28</v>
      </c>
      <c r="T42" s="82">
        <v>24</v>
      </c>
      <c r="U42" s="82">
        <v>24</v>
      </c>
      <c r="V42" s="82"/>
      <c r="W42" s="78"/>
      <c r="X42" s="78"/>
      <c r="Y42" s="78"/>
      <c r="Z42" s="78"/>
      <c r="AA42" s="80">
        <v>17</v>
      </c>
      <c r="AB42" s="80">
        <v>15</v>
      </c>
      <c r="AC42" s="80">
        <v>15</v>
      </c>
      <c r="AD42" s="79" t="s">
        <v>92</v>
      </c>
      <c r="AE42" s="81">
        <f t="shared" si="0"/>
        <v>70</v>
      </c>
      <c r="AF42" s="81">
        <f>100*(E42+J42+O42+T42+Y42)/'S1'!$I$14</f>
        <v>81.25</v>
      </c>
      <c r="AG42" s="81">
        <f>100*(F42+K42+P42+U42+Z42)/'S1'!$I$15</f>
        <v>84.615384615384613</v>
      </c>
      <c r="AH42" s="81">
        <f>100*(G42+L42+Q42+V42+AA42)/'S1'!$I$16</f>
        <v>84</v>
      </c>
      <c r="AI42" s="81">
        <f>100*(H42+M42+R42+W42+AB42)/'S1'!$I$17</f>
        <v>76</v>
      </c>
      <c r="AJ42" s="81">
        <f>100*(I42+N42+S42+X42+AC42)/'S1'!$I$18</f>
        <v>86</v>
      </c>
    </row>
    <row r="43" spans="1:36" ht="23.25" customHeight="1">
      <c r="A43" s="74">
        <v>31</v>
      </c>
      <c r="B43" s="75">
        <v>921320104036</v>
      </c>
      <c r="C43" s="76" t="s">
        <v>11</v>
      </c>
      <c r="D43" s="77" t="s">
        <v>93</v>
      </c>
      <c r="E43" s="78">
        <v>17</v>
      </c>
      <c r="F43" s="78">
        <v>24</v>
      </c>
      <c r="G43" s="78"/>
      <c r="H43" s="78"/>
      <c r="I43" s="78"/>
      <c r="J43" s="78"/>
      <c r="K43" s="78"/>
      <c r="L43" s="82">
        <v>27</v>
      </c>
      <c r="M43" s="82">
        <v>13</v>
      </c>
      <c r="N43" s="78"/>
      <c r="O43" s="78"/>
      <c r="P43" s="78"/>
      <c r="Q43" s="78"/>
      <c r="R43" s="82">
        <v>14</v>
      </c>
      <c r="S43" s="82">
        <v>24</v>
      </c>
      <c r="T43" s="82">
        <v>25</v>
      </c>
      <c r="U43" s="82">
        <v>21</v>
      </c>
      <c r="V43" s="82"/>
      <c r="W43" s="78"/>
      <c r="X43" s="78"/>
      <c r="Y43" s="78"/>
      <c r="Z43" s="78"/>
      <c r="AA43" s="80">
        <v>16</v>
      </c>
      <c r="AB43" s="80">
        <v>15</v>
      </c>
      <c r="AC43" s="80">
        <v>15</v>
      </c>
      <c r="AD43" s="79" t="s">
        <v>11</v>
      </c>
      <c r="AE43" s="81">
        <f t="shared" si="0"/>
        <v>80</v>
      </c>
      <c r="AF43" s="81">
        <f>100*(E43+J43+O43+T43+Y43)/'S1'!$I$14</f>
        <v>87.5</v>
      </c>
      <c r="AG43" s="81">
        <f>100*(F43+K43+P43+U43+Z43)/'S1'!$I$15</f>
        <v>86.538461538461533</v>
      </c>
      <c r="AH43" s="81">
        <f>100*(G43+L43+Q43+V43+AA43)/'S1'!$I$16</f>
        <v>86</v>
      </c>
      <c r="AI43" s="81">
        <f>100*(H43+M43+R43+W43+AB43)/'S1'!$I$17</f>
        <v>84</v>
      </c>
      <c r="AJ43" s="81">
        <f>100*(I43+N43+S43+X43+AC43)/'S1'!$I$18</f>
        <v>78</v>
      </c>
    </row>
    <row r="44" spans="1:36" ht="23.25" customHeight="1">
      <c r="A44" s="74">
        <v>32</v>
      </c>
      <c r="B44" s="75">
        <v>921320104037</v>
      </c>
      <c r="C44" s="76" t="s">
        <v>11</v>
      </c>
      <c r="D44" s="77" t="s">
        <v>94</v>
      </c>
      <c r="E44" s="78">
        <v>17</v>
      </c>
      <c r="F44" s="78">
        <v>20</v>
      </c>
      <c r="G44" s="78"/>
      <c r="H44" s="78"/>
      <c r="I44" s="78"/>
      <c r="J44" s="78"/>
      <c r="K44" s="78"/>
      <c r="L44" s="79">
        <v>29</v>
      </c>
      <c r="M44" s="79">
        <v>12</v>
      </c>
      <c r="N44" s="78"/>
      <c r="O44" s="78"/>
      <c r="P44" s="78"/>
      <c r="Q44" s="78"/>
      <c r="R44" s="79">
        <v>15</v>
      </c>
      <c r="S44" s="79">
        <v>29</v>
      </c>
      <c r="T44" s="79">
        <v>24</v>
      </c>
      <c r="U44" s="79">
        <v>23</v>
      </c>
      <c r="V44" s="79"/>
      <c r="W44" s="78"/>
      <c r="X44" s="78"/>
      <c r="Y44" s="78"/>
      <c r="Z44" s="78"/>
      <c r="AA44" s="80">
        <v>17</v>
      </c>
      <c r="AB44" s="80">
        <v>14</v>
      </c>
      <c r="AC44" s="80">
        <v>16</v>
      </c>
      <c r="AD44" s="79" t="s">
        <v>66</v>
      </c>
      <c r="AE44" s="81">
        <f t="shared" si="0"/>
        <v>90</v>
      </c>
      <c r="AF44" s="81">
        <f>100*(E44+J44+O44+T44+Y44)/'S1'!$I$14</f>
        <v>85.416666666666671</v>
      </c>
      <c r="AG44" s="81">
        <f>100*(F44+K44+P44+U44+Z44)/'S1'!$I$15</f>
        <v>82.692307692307693</v>
      </c>
      <c r="AH44" s="81">
        <f>100*(G44+L44+Q44+V44+AA44)/'S1'!$I$16</f>
        <v>92</v>
      </c>
      <c r="AI44" s="81">
        <f>100*(H44+M44+R44+W44+AB44)/'S1'!$I$17</f>
        <v>82</v>
      </c>
      <c r="AJ44" s="81">
        <f>100*(I44+N44+S44+X44+AC44)/'S1'!$I$18</f>
        <v>90</v>
      </c>
    </row>
    <row r="45" spans="1:36" ht="23.25" customHeight="1">
      <c r="A45" s="74">
        <v>33</v>
      </c>
      <c r="B45" s="75">
        <v>921320104040</v>
      </c>
      <c r="C45" s="76" t="s">
        <v>11</v>
      </c>
      <c r="D45" s="77" t="s">
        <v>95</v>
      </c>
      <c r="E45" s="78">
        <v>19</v>
      </c>
      <c r="F45" s="78">
        <v>25</v>
      </c>
      <c r="G45" s="78"/>
      <c r="H45" s="78"/>
      <c r="I45" s="78"/>
      <c r="J45" s="78"/>
      <c r="K45" s="78" t="s">
        <v>96</v>
      </c>
      <c r="L45" s="82">
        <v>31</v>
      </c>
      <c r="M45" s="82">
        <v>15</v>
      </c>
      <c r="N45" s="78"/>
      <c r="O45" s="78"/>
      <c r="P45" s="78"/>
      <c r="Q45" s="78"/>
      <c r="R45" s="82">
        <v>11</v>
      </c>
      <c r="S45" s="82">
        <v>31</v>
      </c>
      <c r="T45" s="79">
        <v>25</v>
      </c>
      <c r="U45" s="79">
        <v>21</v>
      </c>
      <c r="V45" s="79"/>
      <c r="W45" s="78"/>
      <c r="X45" s="78"/>
      <c r="Y45" s="78"/>
      <c r="Z45" s="78"/>
      <c r="AA45" s="80">
        <v>17</v>
      </c>
      <c r="AB45" s="80">
        <v>16</v>
      </c>
      <c r="AC45" s="80">
        <v>15</v>
      </c>
      <c r="AD45" s="79" t="s">
        <v>97</v>
      </c>
      <c r="AE45" s="81">
        <f t="shared" si="0"/>
        <v>100</v>
      </c>
      <c r="AF45" s="81">
        <f>100*(E45+J45+O45+T45+Y45)/'S1'!$I$14</f>
        <v>91.666666666666671</v>
      </c>
      <c r="AG45" s="81">
        <v>100</v>
      </c>
      <c r="AH45" s="81">
        <f>100*(G45+L45+Q45+V45+AA45)/'S1'!$I$16</f>
        <v>96</v>
      </c>
      <c r="AI45" s="81">
        <f>100*(H45+M45+R45+W45+AB45)/'S1'!$I$17</f>
        <v>84</v>
      </c>
      <c r="AJ45" s="81">
        <f>100*(I45+N45+S45+X45+AC45)/'S1'!$I$18</f>
        <v>92</v>
      </c>
    </row>
    <row r="46" spans="1:36" ht="23.25" customHeight="1">
      <c r="A46" s="74">
        <v>34</v>
      </c>
      <c r="B46" s="75">
        <v>921320104041</v>
      </c>
      <c r="C46" s="76" t="s">
        <v>11</v>
      </c>
      <c r="D46" s="77" t="s">
        <v>98</v>
      </c>
      <c r="E46" s="78">
        <v>21</v>
      </c>
      <c r="F46" s="78">
        <v>20</v>
      </c>
      <c r="G46" s="78"/>
      <c r="H46" s="78"/>
      <c r="I46" s="78"/>
      <c r="J46" s="78"/>
      <c r="K46" s="78"/>
      <c r="L46" s="79">
        <v>29</v>
      </c>
      <c r="M46" s="79">
        <v>14</v>
      </c>
      <c r="N46" s="78"/>
      <c r="O46" s="78"/>
      <c r="P46" s="78"/>
      <c r="Q46" s="78"/>
      <c r="R46" s="82">
        <v>13</v>
      </c>
      <c r="S46" s="82">
        <v>28</v>
      </c>
      <c r="T46" s="79">
        <v>24</v>
      </c>
      <c r="U46" s="79">
        <v>23</v>
      </c>
      <c r="V46" s="79"/>
      <c r="W46" s="78"/>
      <c r="X46" s="78"/>
      <c r="Y46" s="78"/>
      <c r="Z46" s="78"/>
      <c r="AA46" s="80">
        <v>17</v>
      </c>
      <c r="AB46" s="80">
        <v>15</v>
      </c>
      <c r="AC46" s="80">
        <v>15</v>
      </c>
      <c r="AD46" s="79" t="s">
        <v>66</v>
      </c>
      <c r="AE46" s="81">
        <f t="shared" si="0"/>
        <v>90</v>
      </c>
      <c r="AF46" s="81">
        <f>100*(E46+J46+O46+T46+Y46)/'S1'!$I$14</f>
        <v>93.75</v>
      </c>
      <c r="AG46" s="81">
        <f>100*(F46+K46+P46+U46+Z46)/'S1'!$I$15</f>
        <v>82.692307692307693</v>
      </c>
      <c r="AH46" s="81">
        <f>100*(G46+L46+Q46+V46+AA46)/'S1'!$I$16</f>
        <v>92</v>
      </c>
      <c r="AI46" s="81">
        <f>100*(H46+M46+R46+W46+AB46)/'S1'!$I$17</f>
        <v>84</v>
      </c>
      <c r="AJ46" s="81">
        <f>100*(I46+N46+S46+X46+AC46)/'S1'!$I$18</f>
        <v>86</v>
      </c>
    </row>
    <row r="47" spans="1:36" ht="23.25" customHeight="1">
      <c r="A47" s="74">
        <v>35</v>
      </c>
      <c r="B47" s="75">
        <v>921320104042</v>
      </c>
      <c r="C47" s="76" t="s">
        <v>11</v>
      </c>
      <c r="D47" s="77" t="s">
        <v>99</v>
      </c>
      <c r="E47" s="78">
        <v>18</v>
      </c>
      <c r="F47" s="78">
        <v>24</v>
      </c>
      <c r="G47" s="78"/>
      <c r="H47" s="78"/>
      <c r="I47" s="78"/>
      <c r="J47" s="78"/>
      <c r="K47" s="78"/>
      <c r="L47" s="82">
        <v>30</v>
      </c>
      <c r="M47" s="82">
        <v>10</v>
      </c>
      <c r="N47" s="78"/>
      <c r="O47" s="78"/>
      <c r="P47" s="78"/>
      <c r="Q47" s="78"/>
      <c r="R47" s="79">
        <v>14</v>
      </c>
      <c r="S47" s="79">
        <v>24</v>
      </c>
      <c r="T47" s="82">
        <v>24</v>
      </c>
      <c r="U47" s="82">
        <v>23</v>
      </c>
      <c r="V47" s="82"/>
      <c r="W47" s="78"/>
      <c r="X47" s="78"/>
      <c r="Y47" s="78"/>
      <c r="Z47" s="78"/>
      <c r="AA47" s="80">
        <v>17</v>
      </c>
      <c r="AB47" s="80">
        <v>15</v>
      </c>
      <c r="AC47" s="80">
        <v>14</v>
      </c>
      <c r="AD47" s="79" t="s">
        <v>66</v>
      </c>
      <c r="AE47" s="81">
        <f t="shared" si="0"/>
        <v>90</v>
      </c>
      <c r="AF47" s="81">
        <f>100*(E47+J47+O47+T47+Y47)/'S1'!$I$14</f>
        <v>87.5</v>
      </c>
      <c r="AG47" s="81">
        <f>100*(F47+K47+P47+U47+Z47)/'S1'!$I$15</f>
        <v>90.384615384615387</v>
      </c>
      <c r="AH47" s="81">
        <f>100*(G47+L47+Q47+V47+AA47)/'S1'!$I$16</f>
        <v>94</v>
      </c>
      <c r="AI47" s="81">
        <f>100*(H47+M47+R47+W47+AB47)/'S1'!$I$17</f>
        <v>78</v>
      </c>
      <c r="AJ47" s="81">
        <f>100*(I47+N47+S47+X47+AC47)/'S1'!$I$18</f>
        <v>76</v>
      </c>
    </row>
    <row r="48" spans="1:36" ht="23.25" customHeight="1">
      <c r="A48" s="74">
        <v>36</v>
      </c>
      <c r="B48" s="75">
        <v>921320104043</v>
      </c>
      <c r="C48" s="76" t="s">
        <v>11</v>
      </c>
      <c r="D48" s="77" t="s">
        <v>100</v>
      </c>
      <c r="E48" s="78">
        <v>20</v>
      </c>
      <c r="F48" s="78">
        <v>23</v>
      </c>
      <c r="G48" s="78"/>
      <c r="H48" s="78"/>
      <c r="I48" s="78"/>
      <c r="J48" s="78"/>
      <c r="K48" s="78"/>
      <c r="L48" s="82">
        <v>23</v>
      </c>
      <c r="M48" s="82">
        <v>10</v>
      </c>
      <c r="N48" s="78"/>
      <c r="O48" s="78"/>
      <c r="P48" s="78"/>
      <c r="Q48" s="78"/>
      <c r="R48" s="82">
        <v>11</v>
      </c>
      <c r="S48" s="82">
        <v>24</v>
      </c>
      <c r="T48" s="82">
        <v>25</v>
      </c>
      <c r="U48" s="82">
        <v>22</v>
      </c>
      <c r="V48" s="82"/>
      <c r="W48" s="78"/>
      <c r="X48" s="78"/>
      <c r="Y48" s="78"/>
      <c r="Z48" s="78"/>
      <c r="AA48" s="80">
        <v>18</v>
      </c>
      <c r="AB48" s="80">
        <v>14</v>
      </c>
      <c r="AC48" s="80">
        <v>15</v>
      </c>
      <c r="AD48" s="79" t="s">
        <v>66</v>
      </c>
      <c r="AE48" s="81">
        <f t="shared" si="0"/>
        <v>90</v>
      </c>
      <c r="AF48" s="81">
        <f>100*(E48+J48+O48+T48+Y48)/'S1'!$I$14</f>
        <v>93.75</v>
      </c>
      <c r="AG48" s="81">
        <f>100*(F48+K48+P48+U48+Z48)/'S1'!$I$15</f>
        <v>86.538461538461533</v>
      </c>
      <c r="AH48" s="81">
        <f>100*(G48+L48+Q48+V48+AA48)/'S1'!$I$16</f>
        <v>82</v>
      </c>
      <c r="AI48" s="81">
        <f>100*(H48+M48+R48+W48+AB48)/'S1'!$I$17</f>
        <v>70</v>
      </c>
      <c r="AJ48" s="81">
        <f>100*(I48+N48+S48+X48+AC48)/'S1'!$I$18</f>
        <v>78</v>
      </c>
    </row>
    <row r="49" spans="1:36" ht="23.25" customHeight="1">
      <c r="A49" s="74">
        <v>37</v>
      </c>
      <c r="B49" s="75">
        <v>921320104044</v>
      </c>
      <c r="C49" s="76" t="s">
        <v>11</v>
      </c>
      <c r="D49" s="77" t="s">
        <v>101</v>
      </c>
      <c r="E49" s="78">
        <v>16</v>
      </c>
      <c r="F49" s="78">
        <v>25</v>
      </c>
      <c r="G49" s="78"/>
      <c r="H49" s="78"/>
      <c r="I49" s="78"/>
      <c r="J49" s="78"/>
      <c r="K49" s="78"/>
      <c r="L49" s="79">
        <v>25</v>
      </c>
      <c r="M49" s="79">
        <v>11</v>
      </c>
      <c r="N49" s="78"/>
      <c r="O49" s="78"/>
      <c r="P49" s="78"/>
      <c r="Q49" s="78"/>
      <c r="R49" s="79">
        <v>13</v>
      </c>
      <c r="S49" s="79">
        <v>21</v>
      </c>
      <c r="T49" s="79">
        <v>25</v>
      </c>
      <c r="U49" s="79">
        <v>23</v>
      </c>
      <c r="V49" s="79"/>
      <c r="W49" s="78"/>
      <c r="X49" s="78"/>
      <c r="Y49" s="78"/>
      <c r="Z49" s="78"/>
      <c r="AA49" s="80">
        <v>18</v>
      </c>
      <c r="AB49" s="80">
        <v>15</v>
      </c>
      <c r="AC49" s="80">
        <v>15</v>
      </c>
      <c r="AD49" s="79" t="s">
        <v>11</v>
      </c>
      <c r="AE49" s="81">
        <f t="shared" si="0"/>
        <v>80</v>
      </c>
      <c r="AF49" s="81">
        <f>100*(E49+J49+O49+T49+Y49)/'S1'!$I$14</f>
        <v>85.416666666666671</v>
      </c>
      <c r="AG49" s="81">
        <f>100*(F49+K49+P49+U49+Z49)/'S1'!$I$15</f>
        <v>92.307692307692307</v>
      </c>
      <c r="AH49" s="81">
        <f>100*(G49+L49+Q49+V49+AA49)/'S1'!$I$16</f>
        <v>86</v>
      </c>
      <c r="AI49" s="81">
        <f>100*(H49+M49+R49+W49+AB49)/'S1'!$I$17</f>
        <v>78</v>
      </c>
      <c r="AJ49" s="81">
        <f>100*(I49+N49+S49+X49+AC49)/'S1'!$I$18</f>
        <v>72</v>
      </c>
    </row>
    <row r="50" spans="1:36" ht="23.25" customHeight="1">
      <c r="A50" s="74">
        <v>38</v>
      </c>
      <c r="B50" s="75">
        <v>921320104045</v>
      </c>
      <c r="C50" s="76" t="s">
        <v>11</v>
      </c>
      <c r="D50" s="77" t="s">
        <v>102</v>
      </c>
      <c r="E50" s="78">
        <v>18</v>
      </c>
      <c r="F50" s="78">
        <v>17</v>
      </c>
      <c r="G50" s="78"/>
      <c r="H50" s="78"/>
      <c r="I50" s="78"/>
      <c r="J50" s="78"/>
      <c r="K50" s="78"/>
      <c r="L50" s="82">
        <v>24</v>
      </c>
      <c r="M50" s="82">
        <v>11</v>
      </c>
      <c r="N50" s="78"/>
      <c r="O50" s="78"/>
      <c r="P50" s="78"/>
      <c r="Q50" s="78"/>
      <c r="R50" s="79">
        <v>10</v>
      </c>
      <c r="S50" s="79">
        <v>26</v>
      </c>
      <c r="T50" s="79">
        <v>24</v>
      </c>
      <c r="U50" s="79">
        <v>22</v>
      </c>
      <c r="V50" s="79"/>
      <c r="W50" s="78"/>
      <c r="X50" s="78"/>
      <c r="Y50" s="78"/>
      <c r="Z50" s="78"/>
      <c r="AA50" s="80">
        <v>17</v>
      </c>
      <c r="AB50" s="80">
        <v>15</v>
      </c>
      <c r="AC50" s="80">
        <v>14</v>
      </c>
      <c r="AD50" s="79" t="s">
        <v>11</v>
      </c>
      <c r="AE50" s="81">
        <f t="shared" si="0"/>
        <v>80</v>
      </c>
      <c r="AF50" s="81">
        <f>100*(E50+J50+O50+T50+Y50)/'S1'!$I$14</f>
        <v>87.5</v>
      </c>
      <c r="AG50" s="81">
        <f>100*(F50+K50+P50+U50+Z50)/'S1'!$I$15</f>
        <v>75</v>
      </c>
      <c r="AH50" s="81">
        <f>100*(G50+L50+Q50+V50+AA50)/'S1'!$I$16</f>
        <v>82</v>
      </c>
      <c r="AI50" s="81">
        <f>100*(H50+M50+R50+W50+AB50)/'S1'!$I$17</f>
        <v>72</v>
      </c>
      <c r="AJ50" s="81">
        <f>100*(I50+N50+S50+X50+AC50)/'S1'!$I$18</f>
        <v>80</v>
      </c>
    </row>
    <row r="51" spans="1:36" ht="23.25" customHeight="1">
      <c r="A51" s="74">
        <v>39</v>
      </c>
      <c r="B51" s="75">
        <v>921320104047</v>
      </c>
      <c r="C51" s="76" t="s">
        <v>11</v>
      </c>
      <c r="D51" s="77" t="s">
        <v>103</v>
      </c>
      <c r="E51" s="78">
        <v>17</v>
      </c>
      <c r="F51" s="78">
        <v>26</v>
      </c>
      <c r="G51" s="78"/>
      <c r="H51" s="78"/>
      <c r="I51" s="78"/>
      <c r="J51" s="78" t="s">
        <v>104</v>
      </c>
      <c r="K51" s="78"/>
      <c r="L51" s="79">
        <v>30</v>
      </c>
      <c r="M51" s="79">
        <v>14</v>
      </c>
      <c r="N51" s="78"/>
      <c r="O51" s="78"/>
      <c r="P51" s="78"/>
      <c r="Q51" s="78"/>
      <c r="R51" s="79">
        <v>12</v>
      </c>
      <c r="S51" s="79">
        <v>22</v>
      </c>
      <c r="T51" s="79">
        <v>25</v>
      </c>
      <c r="U51" s="79">
        <v>22</v>
      </c>
      <c r="V51" s="79"/>
      <c r="W51" s="78"/>
      <c r="X51" s="78"/>
      <c r="Y51" s="78"/>
      <c r="Z51" s="78"/>
      <c r="AA51" s="80">
        <v>16</v>
      </c>
      <c r="AB51" s="80">
        <v>15</v>
      </c>
      <c r="AC51" s="80">
        <v>15</v>
      </c>
      <c r="AD51" s="79" t="s">
        <v>66</v>
      </c>
      <c r="AE51" s="81">
        <f t="shared" si="0"/>
        <v>90</v>
      </c>
      <c r="AF51" s="81">
        <v>100</v>
      </c>
      <c r="AG51" s="81">
        <f>100*(F51+K51+P51+U51+Z51)/'S1'!$I$15</f>
        <v>92.307692307692307</v>
      </c>
      <c r="AH51" s="81">
        <f>100*(G51+L51+Q51+V51+AA51)/'S1'!$I$16</f>
        <v>92</v>
      </c>
      <c r="AI51" s="81">
        <f>100*(H51+M51+R51+W51+AB51)/'S1'!$I$17</f>
        <v>82</v>
      </c>
      <c r="AJ51" s="81">
        <f>100*(I51+N51+S51+X51+AC51)/'S1'!$I$18</f>
        <v>74</v>
      </c>
    </row>
    <row r="52" spans="1:36" ht="23.25" customHeight="1">
      <c r="A52" s="74">
        <v>40</v>
      </c>
      <c r="B52" s="75">
        <v>921320104048</v>
      </c>
      <c r="C52" s="76" t="s">
        <v>11</v>
      </c>
      <c r="D52" s="77" t="s">
        <v>105</v>
      </c>
      <c r="E52" s="78">
        <v>17</v>
      </c>
      <c r="F52" s="78">
        <v>19</v>
      </c>
      <c r="G52" s="78"/>
      <c r="H52" s="78"/>
      <c r="I52" s="78"/>
      <c r="J52" s="78"/>
      <c r="K52" s="78"/>
      <c r="L52" s="79">
        <v>17</v>
      </c>
      <c r="M52" s="79">
        <v>13</v>
      </c>
      <c r="N52" s="78"/>
      <c r="O52" s="78"/>
      <c r="P52" s="78"/>
      <c r="Q52" s="78"/>
      <c r="R52" s="82">
        <v>12</v>
      </c>
      <c r="S52" s="82">
        <v>28</v>
      </c>
      <c r="T52" s="82">
        <v>24</v>
      </c>
      <c r="U52" s="82">
        <v>23</v>
      </c>
      <c r="V52" s="82"/>
      <c r="W52" s="78"/>
      <c r="X52" s="78"/>
      <c r="Y52" s="78"/>
      <c r="Z52" s="78"/>
      <c r="AA52" s="80">
        <v>17</v>
      </c>
      <c r="AB52" s="80">
        <v>15</v>
      </c>
      <c r="AC52" s="80">
        <v>14</v>
      </c>
      <c r="AD52" s="79" t="s">
        <v>11</v>
      </c>
      <c r="AE52" s="81">
        <f t="shared" si="0"/>
        <v>80</v>
      </c>
      <c r="AF52" s="81">
        <f>100*(E52+J52+O52+T52+Y52)/'S1'!$I$14</f>
        <v>85.416666666666671</v>
      </c>
      <c r="AG52" s="81">
        <f>100*(F52+K52+P52+U52+Z52)/'S1'!$I$15</f>
        <v>80.769230769230774</v>
      </c>
      <c r="AH52" s="81">
        <f>100*(G52+L52+Q52+V52+AA52)/'S1'!$I$16</f>
        <v>68</v>
      </c>
      <c r="AI52" s="81">
        <f>100*(H52+M52+R52+W52+AB52)/'S1'!$I$17</f>
        <v>80</v>
      </c>
      <c r="AJ52" s="81">
        <f>100*(I52+N52+S52+X52+AC52)/'S1'!$I$18</f>
        <v>84</v>
      </c>
    </row>
    <row r="53" spans="1:36" ht="23.25" customHeight="1">
      <c r="A53" s="74">
        <v>41</v>
      </c>
      <c r="B53" s="75">
        <v>921320104049</v>
      </c>
      <c r="C53" s="76" t="s">
        <v>11</v>
      </c>
      <c r="D53" s="77" t="s">
        <v>106</v>
      </c>
      <c r="E53" s="78">
        <v>10</v>
      </c>
      <c r="F53" s="78">
        <v>15</v>
      </c>
      <c r="G53" s="78"/>
      <c r="H53" s="78"/>
      <c r="I53" s="78"/>
      <c r="J53" s="78"/>
      <c r="K53" s="78"/>
      <c r="L53" s="82">
        <v>12</v>
      </c>
      <c r="M53" s="82">
        <v>13</v>
      </c>
      <c r="N53" s="78"/>
      <c r="O53" s="78"/>
      <c r="P53" s="78"/>
      <c r="Q53" s="78"/>
      <c r="R53" s="79">
        <v>15</v>
      </c>
      <c r="S53" s="79">
        <v>29</v>
      </c>
      <c r="T53" s="82">
        <v>25</v>
      </c>
      <c r="U53" s="82">
        <v>21</v>
      </c>
      <c r="V53" s="82"/>
      <c r="W53" s="78"/>
      <c r="X53" s="78"/>
      <c r="Y53" s="78"/>
      <c r="Z53" s="78"/>
      <c r="AA53" s="80">
        <v>16</v>
      </c>
      <c r="AB53" s="80">
        <v>14</v>
      </c>
      <c r="AC53" s="80">
        <v>15</v>
      </c>
      <c r="AD53" s="79" t="s">
        <v>11</v>
      </c>
      <c r="AE53" s="81">
        <f t="shared" si="0"/>
        <v>80</v>
      </c>
      <c r="AF53" s="81">
        <f>100*(E53+J53+O53+T53+Y53)/'S1'!$I$14</f>
        <v>72.916666666666671</v>
      </c>
      <c r="AG53" s="81">
        <f>100*(F53+K53+P53+U53+Z53)/'S1'!$I$15</f>
        <v>69.230769230769226</v>
      </c>
      <c r="AH53" s="81">
        <f>100*(G53+L53+Q53+V53+AA53)/'S1'!$I$16</f>
        <v>56</v>
      </c>
      <c r="AI53" s="81">
        <f>100*(H53+M53+R53+W53+AB53)/'S1'!$I$17</f>
        <v>84</v>
      </c>
      <c r="AJ53" s="81">
        <f>100*(I53+N53+S53+X53+AC53)/'S1'!$I$18</f>
        <v>88</v>
      </c>
    </row>
    <row r="54" spans="1:36" ht="23.25" customHeight="1">
      <c r="A54" s="74">
        <v>42</v>
      </c>
      <c r="B54" s="75">
        <v>921320104050</v>
      </c>
      <c r="C54" s="76" t="s">
        <v>11</v>
      </c>
      <c r="D54" s="77" t="s">
        <v>107</v>
      </c>
      <c r="E54" s="78">
        <v>12</v>
      </c>
      <c r="F54" s="78">
        <v>18</v>
      </c>
      <c r="G54" s="78"/>
      <c r="H54" s="78"/>
      <c r="I54" s="78"/>
      <c r="J54" s="78"/>
      <c r="K54" s="78"/>
      <c r="L54" s="82">
        <v>21</v>
      </c>
      <c r="M54" s="82">
        <v>10</v>
      </c>
      <c r="N54" s="78"/>
      <c r="O54" s="78"/>
      <c r="P54" s="78"/>
      <c r="Q54" s="78"/>
      <c r="R54" s="79">
        <v>11</v>
      </c>
      <c r="S54" s="79">
        <v>30</v>
      </c>
      <c r="T54" s="82">
        <v>25</v>
      </c>
      <c r="U54" s="82">
        <v>21</v>
      </c>
      <c r="V54" s="82"/>
      <c r="W54" s="78"/>
      <c r="X54" s="78"/>
      <c r="Y54" s="78"/>
      <c r="Z54" s="78"/>
      <c r="AA54" s="80">
        <v>17</v>
      </c>
      <c r="AB54" s="80">
        <v>15</v>
      </c>
      <c r="AC54" s="80">
        <v>14</v>
      </c>
      <c r="AD54" s="79" t="s">
        <v>11</v>
      </c>
      <c r="AE54" s="81">
        <f t="shared" si="0"/>
        <v>80</v>
      </c>
      <c r="AF54" s="81">
        <f>100*(E54+J54+O54+T54+Y54)/'S1'!$I$14</f>
        <v>77.083333333333329</v>
      </c>
      <c r="AG54" s="81">
        <f>100*(F54+K54+P54+U54+Z54)/'S1'!$I$15</f>
        <v>75</v>
      </c>
      <c r="AH54" s="81">
        <f>100*(G54+L54+Q54+V54+AA54)/'S1'!$I$16</f>
        <v>76</v>
      </c>
      <c r="AI54" s="81">
        <f>100*(H54+M54+R54+W54+AB54)/'S1'!$I$17</f>
        <v>72</v>
      </c>
      <c r="AJ54" s="81">
        <f>100*(I54+N54+S54+X54+AC54)/'S1'!$I$18</f>
        <v>88</v>
      </c>
    </row>
    <row r="55" spans="1:36" ht="23.25" customHeight="1">
      <c r="A55" s="74">
        <v>43</v>
      </c>
      <c r="B55" s="75">
        <v>921320104051</v>
      </c>
      <c r="C55" s="76" t="s">
        <v>11</v>
      </c>
      <c r="D55" s="77" t="s">
        <v>108</v>
      </c>
      <c r="E55" s="78">
        <v>16</v>
      </c>
      <c r="F55" s="78">
        <v>20</v>
      </c>
      <c r="G55" s="78"/>
      <c r="H55" s="78"/>
      <c r="I55" s="78"/>
      <c r="J55" s="78"/>
      <c r="K55" s="78"/>
      <c r="L55" s="79">
        <v>20</v>
      </c>
      <c r="M55" s="79">
        <v>13</v>
      </c>
      <c r="N55" s="78"/>
      <c r="O55" s="78"/>
      <c r="P55" s="78"/>
      <c r="Q55" s="78"/>
      <c r="R55" s="79">
        <v>10</v>
      </c>
      <c r="S55" s="79">
        <v>25</v>
      </c>
      <c r="T55" s="79">
        <v>25</v>
      </c>
      <c r="U55" s="79">
        <v>22</v>
      </c>
      <c r="V55" s="79"/>
      <c r="W55" s="78"/>
      <c r="X55" s="78"/>
      <c r="Y55" s="78"/>
      <c r="Z55" s="78"/>
      <c r="AA55" s="80">
        <v>18</v>
      </c>
      <c r="AB55" s="80">
        <v>15</v>
      </c>
      <c r="AC55" s="80">
        <v>14</v>
      </c>
      <c r="AD55" s="79" t="s">
        <v>11</v>
      </c>
      <c r="AE55" s="81">
        <f t="shared" si="0"/>
        <v>80</v>
      </c>
      <c r="AF55" s="81">
        <f>100*(E55+J55+O55+T55+Y55)/'S1'!$I$14</f>
        <v>85.416666666666671</v>
      </c>
      <c r="AG55" s="81">
        <f>100*(F55+K55+P55+U55+Z55)/'S1'!$I$15</f>
        <v>80.769230769230774</v>
      </c>
      <c r="AH55" s="81">
        <f>100*(G55+L55+Q55+V55+AA55)/'S1'!$I$16</f>
        <v>76</v>
      </c>
      <c r="AI55" s="81">
        <f>100*(H55+M55+R55+W55+AB55)/'S1'!$I$17</f>
        <v>76</v>
      </c>
      <c r="AJ55" s="81">
        <f>100*(I55+N55+S55+X55+AC55)/'S1'!$I$18</f>
        <v>78</v>
      </c>
    </row>
    <row r="56" spans="1:36" ht="23.25" customHeight="1">
      <c r="A56" s="74">
        <v>44</v>
      </c>
      <c r="B56" s="75">
        <v>921320104053</v>
      </c>
      <c r="C56" s="76" t="s">
        <v>11</v>
      </c>
      <c r="D56" s="77" t="s">
        <v>109</v>
      </c>
      <c r="E56" s="78">
        <v>17</v>
      </c>
      <c r="F56" s="78">
        <v>25</v>
      </c>
      <c r="G56" s="78"/>
      <c r="H56" s="78"/>
      <c r="I56" s="78"/>
      <c r="J56" s="78"/>
      <c r="K56" s="78"/>
      <c r="L56" s="79">
        <v>27</v>
      </c>
      <c r="M56" s="79">
        <v>14</v>
      </c>
      <c r="N56" s="78"/>
      <c r="O56" s="78"/>
      <c r="P56" s="78"/>
      <c r="Q56" s="78"/>
      <c r="R56" s="79">
        <v>14</v>
      </c>
      <c r="S56" s="79">
        <v>26</v>
      </c>
      <c r="T56" s="79">
        <v>25</v>
      </c>
      <c r="U56" s="79">
        <v>21</v>
      </c>
      <c r="V56" s="79"/>
      <c r="W56" s="78"/>
      <c r="X56" s="78"/>
      <c r="Y56" s="78"/>
      <c r="Z56" s="78"/>
      <c r="AA56" s="80">
        <v>17</v>
      </c>
      <c r="AB56" s="80">
        <v>14</v>
      </c>
      <c r="AC56" s="80">
        <v>15</v>
      </c>
      <c r="AD56" s="79" t="s">
        <v>66</v>
      </c>
      <c r="AE56" s="81">
        <f t="shared" si="0"/>
        <v>90</v>
      </c>
      <c r="AF56" s="81">
        <f>100*(E56+J56+O56+T56+Y56)/'S1'!$I$14</f>
        <v>87.5</v>
      </c>
      <c r="AG56" s="81">
        <f>100*(F56+K56+P56+U56+Z56)/'S1'!$I$15</f>
        <v>88.461538461538467</v>
      </c>
      <c r="AH56" s="81">
        <f>100*(G56+L56+Q56+V56+AA56)/'S1'!$I$16</f>
        <v>88</v>
      </c>
      <c r="AI56" s="81">
        <f>100*(H56+M56+R56+W56+AB56)/'S1'!$I$17</f>
        <v>84</v>
      </c>
      <c r="AJ56" s="81">
        <f>100*(I56+N56+S56+X56+AC56)/'S1'!$I$18</f>
        <v>82</v>
      </c>
    </row>
    <row r="57" spans="1:36" ht="23.25" customHeight="1">
      <c r="A57" s="74">
        <v>45</v>
      </c>
      <c r="B57" s="75">
        <v>921320104055</v>
      </c>
      <c r="C57" s="76" t="s">
        <v>11</v>
      </c>
      <c r="D57" s="77" t="s">
        <v>110</v>
      </c>
      <c r="E57" s="78">
        <v>10</v>
      </c>
      <c r="F57" s="78">
        <v>18</v>
      </c>
      <c r="G57" s="78"/>
      <c r="H57" s="78"/>
      <c r="I57" s="78"/>
      <c r="J57" s="78"/>
      <c r="K57" s="78"/>
      <c r="L57" s="82">
        <v>22</v>
      </c>
      <c r="M57" s="82">
        <v>11</v>
      </c>
      <c r="N57" s="78"/>
      <c r="O57" s="78"/>
      <c r="P57" s="78"/>
      <c r="Q57" s="78"/>
      <c r="R57" s="82">
        <v>14</v>
      </c>
      <c r="S57" s="82">
        <v>27</v>
      </c>
      <c r="T57" s="79">
        <v>25</v>
      </c>
      <c r="U57" s="79">
        <v>21</v>
      </c>
      <c r="V57" s="79"/>
      <c r="W57" s="78"/>
      <c r="X57" s="78"/>
      <c r="Y57" s="78"/>
      <c r="Z57" s="78"/>
      <c r="AA57" s="80">
        <v>17</v>
      </c>
      <c r="AB57" s="80">
        <v>15</v>
      </c>
      <c r="AC57" s="80">
        <v>14</v>
      </c>
      <c r="AD57" s="79" t="s">
        <v>11</v>
      </c>
      <c r="AE57" s="81">
        <f t="shared" si="0"/>
        <v>80</v>
      </c>
      <c r="AF57" s="81">
        <f>100*(E57+J57+O57+T57+Y57)/'S1'!$I$14</f>
        <v>72.916666666666671</v>
      </c>
      <c r="AG57" s="81">
        <f>100*(F57+K57+P57+U57+Z57)/'S1'!$I$15</f>
        <v>75</v>
      </c>
      <c r="AH57" s="81">
        <f>100*(G57+L57+Q57+V57+AA57)/'S1'!$I$16</f>
        <v>78</v>
      </c>
      <c r="AI57" s="81">
        <f>100*(H57+M57+R57+W57+AB57)/'S1'!$I$17</f>
        <v>80</v>
      </c>
      <c r="AJ57" s="81">
        <f>100*(I57+N57+S57+X57+AC57)/'S1'!$I$18</f>
        <v>82</v>
      </c>
    </row>
    <row r="58" spans="1:36" ht="23.25" customHeight="1">
      <c r="A58" s="74">
        <v>46</v>
      </c>
      <c r="B58" s="75">
        <v>921320104056</v>
      </c>
      <c r="C58" s="76" t="s">
        <v>11</v>
      </c>
      <c r="D58" s="77" t="s">
        <v>111</v>
      </c>
      <c r="E58" s="78">
        <v>18</v>
      </c>
      <c r="F58" s="78">
        <v>24</v>
      </c>
      <c r="G58" s="78"/>
      <c r="H58" s="78"/>
      <c r="I58" s="78"/>
      <c r="J58" s="78"/>
      <c r="K58" s="78"/>
      <c r="L58" s="79">
        <v>23</v>
      </c>
      <c r="M58" s="79">
        <v>11</v>
      </c>
      <c r="N58" s="78"/>
      <c r="O58" s="78"/>
      <c r="P58" s="78"/>
      <c r="Q58" s="78"/>
      <c r="R58" s="79">
        <v>14</v>
      </c>
      <c r="S58" s="79">
        <v>24</v>
      </c>
      <c r="T58" s="82">
        <v>24</v>
      </c>
      <c r="U58" s="82">
        <v>23</v>
      </c>
      <c r="V58" s="82"/>
      <c r="W58" s="78"/>
      <c r="X58" s="78"/>
      <c r="Y58" s="78"/>
      <c r="Z58" s="78"/>
      <c r="AA58" s="80">
        <v>17</v>
      </c>
      <c r="AB58" s="80">
        <v>15</v>
      </c>
      <c r="AC58" s="80">
        <v>15</v>
      </c>
      <c r="AD58" s="79" t="s">
        <v>66</v>
      </c>
      <c r="AE58" s="81">
        <f t="shared" si="0"/>
        <v>90</v>
      </c>
      <c r="AF58" s="81">
        <f>100*(E58+J58+O58+T58+Y58)/'S1'!$I$14</f>
        <v>87.5</v>
      </c>
      <c r="AG58" s="81">
        <f>100*(F58+K58+P58+U58+Z58)/'S1'!$I$15</f>
        <v>90.384615384615387</v>
      </c>
      <c r="AH58" s="81">
        <f>100*(G58+L58+Q58+V58+AA58)/'S1'!$I$16</f>
        <v>80</v>
      </c>
      <c r="AI58" s="81">
        <f>100*(H58+M58+R58+W58+AB58)/'S1'!$I$17</f>
        <v>80</v>
      </c>
      <c r="AJ58" s="81">
        <f>100*(I58+N58+S58+X58+AC58)/'S1'!$I$18</f>
        <v>78</v>
      </c>
    </row>
    <row r="59" spans="1:36" ht="23.25" customHeight="1">
      <c r="A59" s="74">
        <v>47</v>
      </c>
      <c r="B59" s="75">
        <v>921320104057</v>
      </c>
      <c r="C59" s="76" t="s">
        <v>11</v>
      </c>
      <c r="D59" s="77" t="s">
        <v>112</v>
      </c>
      <c r="E59" s="78">
        <v>15</v>
      </c>
      <c r="F59" s="78">
        <v>26</v>
      </c>
      <c r="G59" s="78"/>
      <c r="H59" s="78"/>
      <c r="I59" s="78"/>
      <c r="J59" s="78"/>
      <c r="K59" s="78"/>
      <c r="L59" s="79">
        <v>25</v>
      </c>
      <c r="M59" s="79">
        <v>15</v>
      </c>
      <c r="N59" s="78"/>
      <c r="O59" s="78"/>
      <c r="P59" s="78"/>
      <c r="Q59" s="78"/>
      <c r="R59" s="79">
        <v>14</v>
      </c>
      <c r="S59" s="79">
        <v>26</v>
      </c>
      <c r="T59" s="82">
        <v>24</v>
      </c>
      <c r="U59" s="82">
        <v>23</v>
      </c>
      <c r="V59" s="82"/>
      <c r="W59" s="78"/>
      <c r="X59" s="78"/>
      <c r="Y59" s="78"/>
      <c r="Z59" s="78"/>
      <c r="AA59" s="80">
        <v>18</v>
      </c>
      <c r="AB59" s="80">
        <v>14</v>
      </c>
      <c r="AC59" s="80">
        <v>15</v>
      </c>
      <c r="AD59" s="79" t="s">
        <v>66</v>
      </c>
      <c r="AE59" s="81">
        <f t="shared" si="0"/>
        <v>90</v>
      </c>
      <c r="AF59" s="81">
        <f>100*(E59+J59+O59+T59+Y59)/'S1'!$I$14</f>
        <v>81.25</v>
      </c>
      <c r="AG59" s="81">
        <f>100*(F59+K59+P59+U59+Z59)/'S1'!$I$15</f>
        <v>94.230769230769226</v>
      </c>
      <c r="AH59" s="81">
        <f>100*(G59+L59+Q59+V59+AA59)/'S1'!$I$16</f>
        <v>86</v>
      </c>
      <c r="AI59" s="81">
        <f>100*(H59+M59+R59+W59+AB59)/'S1'!$I$17</f>
        <v>86</v>
      </c>
      <c r="AJ59" s="81">
        <f>100*(I59+N59+S59+X59+AC59)/'S1'!$I$18</f>
        <v>82</v>
      </c>
    </row>
    <row r="60" spans="1:36" ht="23.25" customHeight="1">
      <c r="A60" s="74">
        <v>48</v>
      </c>
      <c r="B60" s="75">
        <v>921320104058</v>
      </c>
      <c r="C60" s="76" t="s">
        <v>11</v>
      </c>
      <c r="D60" s="77" t="s">
        <v>113</v>
      </c>
      <c r="E60" s="78">
        <v>16</v>
      </c>
      <c r="F60" s="78">
        <v>25</v>
      </c>
      <c r="G60" s="78"/>
      <c r="H60" s="78"/>
      <c r="I60" s="78"/>
      <c r="J60" s="78"/>
      <c r="K60" s="78"/>
      <c r="L60" s="82">
        <v>11</v>
      </c>
      <c r="M60" s="82">
        <v>14</v>
      </c>
      <c r="N60" s="78"/>
      <c r="O60" s="78"/>
      <c r="P60" s="78"/>
      <c r="Q60" s="78"/>
      <c r="R60" s="82">
        <v>12</v>
      </c>
      <c r="S60" s="82">
        <v>24</v>
      </c>
      <c r="T60" s="79">
        <v>24</v>
      </c>
      <c r="U60" s="79">
        <v>23</v>
      </c>
      <c r="V60" s="79"/>
      <c r="W60" s="78"/>
      <c r="X60" s="78"/>
      <c r="Y60" s="78"/>
      <c r="Z60" s="78"/>
      <c r="AA60" s="83">
        <v>16</v>
      </c>
      <c r="AB60" s="83">
        <v>16</v>
      </c>
      <c r="AC60" s="80">
        <v>15</v>
      </c>
      <c r="AD60" s="79" t="s">
        <v>11</v>
      </c>
      <c r="AE60" s="81">
        <f t="shared" si="0"/>
        <v>80</v>
      </c>
      <c r="AF60" s="81">
        <f>100*(E60+J60+O60+T60+Y60)/'S1'!$I$14</f>
        <v>83.333333333333329</v>
      </c>
      <c r="AG60" s="81">
        <f>100*(F60+K60+P60+U60+Z60)/'S1'!$I$15</f>
        <v>92.307692307692307</v>
      </c>
      <c r="AH60" s="81">
        <f>100*(G60+L60+Q60+V60+AA60)/'S1'!$I$16</f>
        <v>54</v>
      </c>
      <c r="AI60" s="81">
        <f>100*(H60+M60+R60+W60+AB60)/'S1'!$I$17</f>
        <v>84</v>
      </c>
      <c r="AJ60" s="81">
        <f>100*(I60+N60+S60+X60+AC60)/'S1'!$I$18</f>
        <v>78</v>
      </c>
    </row>
    <row r="61" spans="1:36" ht="23.25" customHeight="1">
      <c r="A61" s="74">
        <v>49</v>
      </c>
      <c r="B61" s="75">
        <v>921320104061</v>
      </c>
      <c r="C61" s="76" t="s">
        <v>13</v>
      </c>
      <c r="D61" s="84" t="s">
        <v>114</v>
      </c>
      <c r="E61" s="85">
        <v>18</v>
      </c>
      <c r="F61" s="85">
        <v>23</v>
      </c>
      <c r="G61" s="86"/>
      <c r="H61" s="87"/>
      <c r="I61" s="87"/>
      <c r="J61" s="87"/>
      <c r="K61" s="87"/>
      <c r="L61" s="85">
        <v>29</v>
      </c>
      <c r="M61" s="85">
        <v>16</v>
      </c>
      <c r="N61" s="86"/>
      <c r="O61" s="87"/>
      <c r="P61" s="87"/>
      <c r="Q61" s="87"/>
      <c r="R61" s="85">
        <v>15</v>
      </c>
      <c r="S61" s="85">
        <v>31</v>
      </c>
      <c r="T61" s="85">
        <v>26</v>
      </c>
      <c r="U61" s="85">
        <v>24</v>
      </c>
      <c r="V61" s="86"/>
      <c r="W61" s="87"/>
      <c r="X61" s="87"/>
      <c r="Y61" s="88"/>
      <c r="Z61" s="85"/>
      <c r="AA61" s="85">
        <v>18</v>
      </c>
      <c r="AB61" s="85">
        <v>16</v>
      </c>
      <c r="AC61" s="86">
        <v>16</v>
      </c>
      <c r="AD61" s="79" t="s">
        <v>66</v>
      </c>
      <c r="AE61" s="81">
        <f t="shared" si="0"/>
        <v>90</v>
      </c>
      <c r="AF61" s="81">
        <f>100*(E61+J61+O61+T61+Y61)/'S1'!$I$14</f>
        <v>91.666666666666671</v>
      </c>
      <c r="AG61" s="81">
        <f>100*(F61+K61+P61+U61+Z61)/'S1'!$I$15</f>
        <v>90.384615384615387</v>
      </c>
      <c r="AH61" s="81">
        <f>100*(G61+L61+Q61+V61+AA61)/'S1'!$I$16</f>
        <v>94</v>
      </c>
      <c r="AI61" s="81">
        <f>100*(H61+M61+R61+W61+AB61)/'S1'!$I$17</f>
        <v>94</v>
      </c>
      <c r="AJ61" s="81">
        <f>100*(I61+N61+S61+X61+AC61)/'S1'!$I$18</f>
        <v>94</v>
      </c>
    </row>
    <row r="62" spans="1:36" ht="23.25" customHeight="1">
      <c r="A62" s="74">
        <v>50</v>
      </c>
      <c r="B62" s="75">
        <v>921320104062</v>
      </c>
      <c r="C62" s="76" t="s">
        <v>13</v>
      </c>
      <c r="D62" s="84" t="s">
        <v>115</v>
      </c>
      <c r="E62" s="85">
        <v>16</v>
      </c>
      <c r="F62" s="85">
        <v>20</v>
      </c>
      <c r="G62" s="89"/>
      <c r="H62" s="90"/>
      <c r="I62" s="90"/>
      <c r="J62" s="90"/>
      <c r="K62" s="90"/>
      <c r="L62" s="85">
        <v>27</v>
      </c>
      <c r="M62" s="85">
        <v>15</v>
      </c>
      <c r="N62" s="89"/>
      <c r="O62" s="90"/>
      <c r="P62" s="90"/>
      <c r="Q62" s="90"/>
      <c r="R62" s="85">
        <v>11</v>
      </c>
      <c r="S62" s="85">
        <v>24</v>
      </c>
      <c r="T62" s="85">
        <v>25</v>
      </c>
      <c r="U62" s="85">
        <v>23</v>
      </c>
      <c r="V62" s="91"/>
      <c r="W62" s="90"/>
      <c r="X62" s="90"/>
      <c r="Y62" s="92"/>
      <c r="Z62" s="85"/>
      <c r="AA62" s="85">
        <v>18</v>
      </c>
      <c r="AB62" s="85">
        <v>16</v>
      </c>
      <c r="AC62" s="89">
        <v>16</v>
      </c>
      <c r="AD62" s="79" t="s">
        <v>66</v>
      </c>
      <c r="AE62" s="81">
        <f t="shared" si="0"/>
        <v>90</v>
      </c>
      <c r="AF62" s="81">
        <f>100*(E62+J62+O62+T62+Y62)/'S1'!$I$14</f>
        <v>85.416666666666671</v>
      </c>
      <c r="AG62" s="81">
        <f>100*(F62+K62+P62+U62+Z62)/'S1'!$I$15</f>
        <v>82.692307692307693</v>
      </c>
      <c r="AH62" s="81">
        <f>100*(G62+L62+Q62+V62+AA62)/'S1'!$I$16</f>
        <v>90</v>
      </c>
      <c r="AI62" s="81">
        <f>100*(H62+M62+R62+W62+AB62)/'S1'!$I$17</f>
        <v>84</v>
      </c>
      <c r="AJ62" s="81">
        <f>100*(I62+N62+S62+X62+AC62)/'S1'!$I$18</f>
        <v>80</v>
      </c>
    </row>
    <row r="63" spans="1:36" ht="23.25" customHeight="1">
      <c r="A63" s="74">
        <v>51</v>
      </c>
      <c r="B63" s="75">
        <v>921320104065</v>
      </c>
      <c r="C63" s="76" t="s">
        <v>13</v>
      </c>
      <c r="D63" s="84" t="s">
        <v>116</v>
      </c>
      <c r="E63" s="85">
        <v>13</v>
      </c>
      <c r="F63" s="85">
        <v>17</v>
      </c>
      <c r="G63" s="93"/>
      <c r="H63" s="94"/>
      <c r="I63" s="94"/>
      <c r="J63" s="94"/>
      <c r="K63" s="94"/>
      <c r="L63" s="85">
        <v>28</v>
      </c>
      <c r="M63" s="85">
        <v>15</v>
      </c>
      <c r="N63" s="93"/>
      <c r="O63" s="94"/>
      <c r="P63" s="94"/>
      <c r="Q63" s="94"/>
      <c r="R63" s="85">
        <v>14</v>
      </c>
      <c r="S63" s="85">
        <v>31</v>
      </c>
      <c r="T63" s="85">
        <v>25</v>
      </c>
      <c r="U63" s="85">
        <v>24</v>
      </c>
      <c r="V63" s="95"/>
      <c r="W63" s="94"/>
      <c r="X63" s="94"/>
      <c r="Y63" s="92"/>
      <c r="Z63" s="85"/>
      <c r="AA63" s="85">
        <v>17</v>
      </c>
      <c r="AB63" s="85">
        <v>15</v>
      </c>
      <c r="AC63" s="93">
        <v>15</v>
      </c>
      <c r="AD63" s="96" t="s">
        <v>11</v>
      </c>
      <c r="AE63" s="81">
        <f t="shared" si="0"/>
        <v>80</v>
      </c>
      <c r="AF63" s="81">
        <f>100*(E63+J63+O63+T63+Y63)/'S1'!$I$14</f>
        <v>79.166666666666671</v>
      </c>
      <c r="AG63" s="81">
        <f>100*(F63+K63+P63+U63+Z63)/'S1'!$I$15</f>
        <v>78.84615384615384</v>
      </c>
      <c r="AH63" s="81">
        <f>100*(G63+L63+Q63+V63+AA63)/'S1'!$I$16</f>
        <v>90</v>
      </c>
      <c r="AI63" s="81">
        <f>100*(H63+M63+R63+W63+AB63)/'S1'!$I$17</f>
        <v>88</v>
      </c>
      <c r="AJ63" s="81">
        <f>100*(I63+N63+S63+X63+AC63)/'S1'!$I$18</f>
        <v>92</v>
      </c>
    </row>
    <row r="64" spans="1:36" ht="23.25" customHeight="1">
      <c r="A64" s="74">
        <v>52</v>
      </c>
      <c r="B64" s="75">
        <v>921320104066</v>
      </c>
      <c r="C64" s="76" t="s">
        <v>13</v>
      </c>
      <c r="D64" s="84" t="s">
        <v>117</v>
      </c>
      <c r="E64" s="85">
        <v>18</v>
      </c>
      <c r="F64" s="85">
        <v>22</v>
      </c>
      <c r="G64" s="89"/>
      <c r="H64" s="90"/>
      <c r="I64" s="90"/>
      <c r="J64" s="90"/>
      <c r="K64" s="90"/>
      <c r="L64" s="85">
        <v>23</v>
      </c>
      <c r="M64" s="85">
        <v>13</v>
      </c>
      <c r="N64" s="89"/>
      <c r="O64" s="90"/>
      <c r="P64" s="90"/>
      <c r="Q64" s="90"/>
      <c r="R64" s="85">
        <v>12</v>
      </c>
      <c r="S64" s="85">
        <v>24</v>
      </c>
      <c r="T64" s="85">
        <v>24</v>
      </c>
      <c r="U64" s="85">
        <v>23</v>
      </c>
      <c r="V64" s="89"/>
      <c r="W64" s="90"/>
      <c r="X64" s="90"/>
      <c r="Y64" s="92"/>
      <c r="Z64" s="85"/>
      <c r="AA64" s="85">
        <v>17</v>
      </c>
      <c r="AB64" s="85">
        <v>15</v>
      </c>
      <c r="AC64" s="89">
        <v>15</v>
      </c>
      <c r="AD64" s="79" t="s">
        <v>92</v>
      </c>
      <c r="AE64" s="81">
        <f t="shared" si="0"/>
        <v>70</v>
      </c>
      <c r="AF64" s="81">
        <f>100*(E64+J64+O64+T64+Y64)/'S1'!$I$14</f>
        <v>87.5</v>
      </c>
      <c r="AG64" s="81">
        <f>100*(F64+K64+P64+U64+Z64)/'S1'!$I$15</f>
        <v>86.538461538461533</v>
      </c>
      <c r="AH64" s="81">
        <f>100*(G64+L64+Q64+V64+AA64)/'S1'!$I$16</f>
        <v>80</v>
      </c>
      <c r="AI64" s="81">
        <f>100*(H64+M64+R64+W64+AB64)/'S1'!$I$17</f>
        <v>80</v>
      </c>
      <c r="AJ64" s="81">
        <f>100*(I64+N64+S64+X64+AC64)/'S1'!$I$18</f>
        <v>78</v>
      </c>
    </row>
    <row r="65" spans="1:36" ht="23.25" customHeight="1">
      <c r="A65" s="74">
        <v>53</v>
      </c>
      <c r="B65" s="75">
        <v>921320104068</v>
      </c>
      <c r="C65" s="76" t="s">
        <v>13</v>
      </c>
      <c r="D65" s="84" t="s">
        <v>118</v>
      </c>
      <c r="E65" s="85">
        <v>15</v>
      </c>
      <c r="F65" s="85">
        <v>18</v>
      </c>
      <c r="G65" s="89"/>
      <c r="H65" s="90"/>
      <c r="I65" s="90"/>
      <c r="J65" s="90"/>
      <c r="K65" s="90"/>
      <c r="L65" s="85">
        <v>25</v>
      </c>
      <c r="M65" s="85">
        <v>14</v>
      </c>
      <c r="N65" s="89"/>
      <c r="O65" s="90"/>
      <c r="P65" s="90"/>
      <c r="Q65" s="90"/>
      <c r="R65" s="85">
        <v>14</v>
      </c>
      <c r="S65" s="85">
        <v>30</v>
      </c>
      <c r="T65" s="85">
        <v>25</v>
      </c>
      <c r="U65" s="85">
        <v>23</v>
      </c>
      <c r="V65" s="89"/>
      <c r="W65" s="90"/>
      <c r="X65" s="90"/>
      <c r="Y65" s="92"/>
      <c r="Z65" s="85"/>
      <c r="AA65" s="85">
        <v>18</v>
      </c>
      <c r="AB65" s="85">
        <v>16</v>
      </c>
      <c r="AC65" s="89">
        <v>16</v>
      </c>
      <c r="AD65" s="79" t="s">
        <v>66</v>
      </c>
      <c r="AE65" s="81">
        <f t="shared" si="0"/>
        <v>90</v>
      </c>
      <c r="AF65" s="81">
        <f>100*(E65+J65+O65+T65+Y65)/'S1'!$I$14</f>
        <v>83.333333333333329</v>
      </c>
      <c r="AG65" s="81">
        <f>100*(F65+K65+P65+U65+Z65)/'S1'!$I$15</f>
        <v>78.84615384615384</v>
      </c>
      <c r="AH65" s="81">
        <f>100*(G65+L65+Q65+V65+AA65)/'S1'!$I$16</f>
        <v>86</v>
      </c>
      <c r="AI65" s="81">
        <f>100*(H65+M65+R65+W65+AB65)/'S1'!$I$17</f>
        <v>88</v>
      </c>
      <c r="AJ65" s="81">
        <f>100*(I65+N65+S65+X65+AC65)/'S1'!$I$18</f>
        <v>92</v>
      </c>
    </row>
    <row r="66" spans="1:36" ht="23.25" customHeight="1">
      <c r="A66" s="74">
        <v>54</v>
      </c>
      <c r="B66" s="75">
        <v>921320104069</v>
      </c>
      <c r="C66" s="76" t="s">
        <v>13</v>
      </c>
      <c r="D66" s="84" t="s">
        <v>119</v>
      </c>
      <c r="E66" s="85">
        <v>17</v>
      </c>
      <c r="F66" s="85">
        <v>22</v>
      </c>
      <c r="G66" s="89"/>
      <c r="H66" s="90"/>
      <c r="I66" s="90"/>
      <c r="J66" s="90"/>
      <c r="K66" s="90"/>
      <c r="L66" s="85">
        <v>29</v>
      </c>
      <c r="M66" s="85">
        <v>17</v>
      </c>
      <c r="N66" s="89"/>
      <c r="O66" s="90"/>
      <c r="P66" s="90"/>
      <c r="Q66" s="90"/>
      <c r="R66" s="85">
        <v>15</v>
      </c>
      <c r="S66" s="85">
        <v>32</v>
      </c>
      <c r="T66" s="85">
        <v>25</v>
      </c>
      <c r="U66" s="85">
        <v>24</v>
      </c>
      <c r="V66" s="89"/>
      <c r="W66" s="90"/>
      <c r="X66" s="90"/>
      <c r="Y66" s="92"/>
      <c r="Z66" s="85"/>
      <c r="AA66" s="85">
        <v>18</v>
      </c>
      <c r="AB66" s="85">
        <v>16</v>
      </c>
      <c r="AC66" s="89">
        <v>16</v>
      </c>
      <c r="AD66" s="79" t="s">
        <v>66</v>
      </c>
      <c r="AE66" s="81">
        <f t="shared" si="0"/>
        <v>90</v>
      </c>
      <c r="AF66" s="81">
        <f>100*(E66+J66+O66+T66+Y66)/'S1'!$I$14</f>
        <v>87.5</v>
      </c>
      <c r="AG66" s="81">
        <f>100*(F66+K66+P66+U66+Z66)/'S1'!$I$15</f>
        <v>88.461538461538467</v>
      </c>
      <c r="AH66" s="81">
        <f>100*(G66+L66+Q66+V66+AA66)/'S1'!$I$16</f>
        <v>94</v>
      </c>
      <c r="AI66" s="81">
        <f>100*(H66+M66+R66+W66+AB66)/'S1'!$I$17</f>
        <v>96</v>
      </c>
      <c r="AJ66" s="81">
        <f>100*(I66+N66+S66+X66+AC66)/'S1'!$I$18</f>
        <v>96</v>
      </c>
    </row>
    <row r="67" spans="1:36" ht="23.25" customHeight="1">
      <c r="A67" s="74">
        <v>55</v>
      </c>
      <c r="B67" s="75">
        <v>921320104070</v>
      </c>
      <c r="C67" s="76" t="s">
        <v>13</v>
      </c>
      <c r="D67" s="84" t="s">
        <v>120</v>
      </c>
      <c r="E67" s="85">
        <v>19</v>
      </c>
      <c r="F67" s="85">
        <v>25</v>
      </c>
      <c r="G67" s="89"/>
      <c r="H67" s="90"/>
      <c r="I67" s="90"/>
      <c r="J67" s="90"/>
      <c r="K67" s="90"/>
      <c r="L67" s="85">
        <v>22</v>
      </c>
      <c r="M67" s="85">
        <v>13</v>
      </c>
      <c r="N67" s="89"/>
      <c r="O67" s="90"/>
      <c r="P67" s="90"/>
      <c r="Q67" s="90"/>
      <c r="R67" s="85">
        <v>10</v>
      </c>
      <c r="S67" s="85">
        <v>21</v>
      </c>
      <c r="T67" s="85">
        <v>24</v>
      </c>
      <c r="U67" s="85">
        <v>22</v>
      </c>
      <c r="V67" s="91"/>
      <c r="W67" s="90"/>
      <c r="X67" s="90"/>
      <c r="Y67" s="92"/>
      <c r="Z67" s="85"/>
      <c r="AA67" s="85">
        <v>18</v>
      </c>
      <c r="AB67" s="85">
        <v>16</v>
      </c>
      <c r="AC67" s="89">
        <v>16</v>
      </c>
      <c r="AD67" s="79" t="s">
        <v>66</v>
      </c>
      <c r="AE67" s="81">
        <f t="shared" si="0"/>
        <v>90</v>
      </c>
      <c r="AF67" s="81">
        <f>100*(E67+J67+O67+T67+Y67)/'S1'!$I$14</f>
        <v>89.583333333333329</v>
      </c>
      <c r="AG67" s="81">
        <f>100*(F67+K67+P67+U67+Z67)/'S1'!$I$15</f>
        <v>90.384615384615387</v>
      </c>
      <c r="AH67" s="81">
        <f>100*(G67+L67+Q67+V67+AA67)/'S1'!$I$16</f>
        <v>80</v>
      </c>
      <c r="AI67" s="81">
        <f>100*(H67+M67+R67+W67+AB67)/'S1'!$I$17</f>
        <v>78</v>
      </c>
      <c r="AJ67" s="81">
        <f>100*(I67+N67+S67+X67+AC67)/'S1'!$I$18</f>
        <v>74</v>
      </c>
    </row>
    <row r="68" spans="1:36" ht="23.25" customHeight="1">
      <c r="A68" s="74">
        <v>56</v>
      </c>
      <c r="B68" s="75">
        <v>921320104071</v>
      </c>
      <c r="C68" s="76" t="s">
        <v>13</v>
      </c>
      <c r="D68" s="84" t="s">
        <v>121</v>
      </c>
      <c r="E68" s="85">
        <v>15</v>
      </c>
      <c r="F68" s="85">
        <v>18</v>
      </c>
      <c r="G68" s="89"/>
      <c r="H68" s="90"/>
      <c r="I68" s="90"/>
      <c r="J68" s="90"/>
      <c r="K68" s="90"/>
      <c r="L68" s="85">
        <v>26</v>
      </c>
      <c r="M68" s="85">
        <v>15</v>
      </c>
      <c r="N68" s="89"/>
      <c r="O68" s="90"/>
      <c r="P68" s="90"/>
      <c r="Q68" s="90"/>
      <c r="R68" s="85">
        <v>14</v>
      </c>
      <c r="S68" s="85">
        <v>31</v>
      </c>
      <c r="T68" s="85">
        <v>25</v>
      </c>
      <c r="U68" s="85">
        <v>23</v>
      </c>
      <c r="V68" s="91"/>
      <c r="W68" s="90"/>
      <c r="X68" s="90"/>
      <c r="Y68" s="92"/>
      <c r="Z68" s="85"/>
      <c r="AA68" s="85">
        <v>17</v>
      </c>
      <c r="AB68" s="85">
        <v>15</v>
      </c>
      <c r="AC68" s="89">
        <v>15</v>
      </c>
      <c r="AD68" s="79" t="s">
        <v>66</v>
      </c>
      <c r="AE68" s="81">
        <f t="shared" si="0"/>
        <v>90</v>
      </c>
      <c r="AF68" s="81">
        <f>100*(E68+J68+O68+T68+Y68)/'S1'!$I$14</f>
        <v>83.333333333333329</v>
      </c>
      <c r="AG68" s="81">
        <f>100*(F68+K68+P68+U68+Z68)/'S1'!$I$15</f>
        <v>78.84615384615384</v>
      </c>
      <c r="AH68" s="81">
        <f>100*(G68+L68+Q68+V68+AA68)/'S1'!$I$16</f>
        <v>86</v>
      </c>
      <c r="AI68" s="81">
        <f>100*(H68+M68+R68+W68+AB68)/'S1'!$I$17</f>
        <v>88</v>
      </c>
      <c r="AJ68" s="81">
        <f>100*(I68+N68+S68+X68+AC68)/'S1'!$I$18</f>
        <v>92</v>
      </c>
    </row>
    <row r="69" spans="1:36" ht="23.25" customHeight="1">
      <c r="A69" s="74">
        <v>57</v>
      </c>
      <c r="B69" s="75">
        <v>921320104072</v>
      </c>
      <c r="C69" s="76" t="s">
        <v>13</v>
      </c>
      <c r="D69" s="84" t="s">
        <v>122</v>
      </c>
      <c r="E69" s="85">
        <v>15</v>
      </c>
      <c r="F69" s="85">
        <v>19</v>
      </c>
      <c r="G69" s="89"/>
      <c r="H69" s="90"/>
      <c r="I69" s="90"/>
      <c r="J69" s="90"/>
      <c r="K69" s="90"/>
      <c r="L69" s="85">
        <v>26</v>
      </c>
      <c r="M69" s="85">
        <v>15</v>
      </c>
      <c r="N69" s="89"/>
      <c r="O69" s="90"/>
      <c r="P69" s="90"/>
      <c r="Q69" s="90"/>
      <c r="R69" s="85">
        <v>14</v>
      </c>
      <c r="S69" s="85">
        <v>30</v>
      </c>
      <c r="T69" s="85">
        <v>26</v>
      </c>
      <c r="U69" s="85">
        <v>24</v>
      </c>
      <c r="V69" s="89"/>
      <c r="W69" s="90"/>
      <c r="X69" s="90"/>
      <c r="Y69" s="92"/>
      <c r="Z69" s="85"/>
      <c r="AA69" s="85">
        <v>18</v>
      </c>
      <c r="AB69" s="85">
        <v>16</v>
      </c>
      <c r="AC69" s="89">
        <v>16</v>
      </c>
      <c r="AD69" s="79" t="s">
        <v>66</v>
      </c>
      <c r="AE69" s="81">
        <f t="shared" si="0"/>
        <v>90</v>
      </c>
      <c r="AF69" s="81">
        <f>100*(E69+J69+O69+T69+Y69)/'S1'!$I$14</f>
        <v>85.416666666666671</v>
      </c>
      <c r="AG69" s="81">
        <f>100*(F69+K69+P69+U69+Z69)/'S1'!$I$15</f>
        <v>82.692307692307693</v>
      </c>
      <c r="AH69" s="81">
        <f>100*(G69+L69+Q69+V69+AA69)/'S1'!$I$16</f>
        <v>88</v>
      </c>
      <c r="AI69" s="81">
        <f>100*(H69+M69+R69+W69+AB69)/'S1'!$I$17</f>
        <v>90</v>
      </c>
      <c r="AJ69" s="81">
        <f>100*(I69+N69+S69+X69+AC69)/'S1'!$I$18</f>
        <v>92</v>
      </c>
    </row>
    <row r="70" spans="1:36" ht="23.25" customHeight="1">
      <c r="A70" s="74">
        <v>58</v>
      </c>
      <c r="B70" s="75">
        <v>921320104074</v>
      </c>
      <c r="C70" s="76" t="s">
        <v>13</v>
      </c>
      <c r="D70" s="84" t="s">
        <v>123</v>
      </c>
      <c r="E70" s="85">
        <v>18</v>
      </c>
      <c r="F70" s="85">
        <v>22</v>
      </c>
      <c r="G70" s="89"/>
      <c r="H70" s="90"/>
      <c r="I70" s="90"/>
      <c r="J70" s="90"/>
      <c r="K70" s="90"/>
      <c r="L70" s="85">
        <v>23</v>
      </c>
      <c r="M70" s="85">
        <v>13</v>
      </c>
      <c r="N70" s="89"/>
      <c r="O70" s="90"/>
      <c r="P70" s="90"/>
      <c r="Q70" s="90"/>
      <c r="R70" s="85">
        <v>10</v>
      </c>
      <c r="S70" s="85">
        <v>20</v>
      </c>
      <c r="T70" s="85">
        <v>25</v>
      </c>
      <c r="U70" s="85">
        <v>23</v>
      </c>
      <c r="V70" s="89"/>
      <c r="W70" s="90"/>
      <c r="X70" s="90"/>
      <c r="Y70" s="92"/>
      <c r="Z70" s="85"/>
      <c r="AA70" s="85">
        <v>17</v>
      </c>
      <c r="AB70" s="85">
        <v>15</v>
      </c>
      <c r="AC70" s="89">
        <v>15</v>
      </c>
      <c r="AD70" s="79" t="s">
        <v>11</v>
      </c>
      <c r="AE70" s="81">
        <f t="shared" si="0"/>
        <v>80</v>
      </c>
      <c r="AF70" s="81">
        <f>100*(E70+J70+O70+T70+Y70)/'S1'!$I$14</f>
        <v>89.583333333333329</v>
      </c>
      <c r="AG70" s="81">
        <f>100*(F70+K70+P70+U70+Z70)/'S1'!$I$15</f>
        <v>86.538461538461533</v>
      </c>
      <c r="AH70" s="81">
        <f>100*(G70+L70+Q70+V70+AA70)/'S1'!$I$16</f>
        <v>80</v>
      </c>
      <c r="AI70" s="81">
        <f>100*(H70+M70+R70+W70+AB70)/'S1'!$I$17</f>
        <v>76</v>
      </c>
      <c r="AJ70" s="81">
        <f>100*(I70+N70+S70+X70+AC70)/'S1'!$I$18</f>
        <v>70</v>
      </c>
    </row>
    <row r="71" spans="1:36" ht="23.25" customHeight="1">
      <c r="A71" s="74">
        <v>59</v>
      </c>
      <c r="B71" s="75">
        <v>921320104075</v>
      </c>
      <c r="C71" s="76" t="s">
        <v>13</v>
      </c>
      <c r="D71" s="84" t="s">
        <v>124</v>
      </c>
      <c r="E71" s="85">
        <v>15</v>
      </c>
      <c r="F71" s="85">
        <v>20</v>
      </c>
      <c r="G71" s="89"/>
      <c r="H71" s="90"/>
      <c r="I71" s="90"/>
      <c r="J71" s="90"/>
      <c r="K71" s="90"/>
      <c r="L71" s="85">
        <v>22</v>
      </c>
      <c r="M71" s="85">
        <v>13</v>
      </c>
      <c r="N71" s="89"/>
      <c r="O71" s="90"/>
      <c r="P71" s="90"/>
      <c r="Q71" s="90"/>
      <c r="R71" s="85">
        <v>12</v>
      </c>
      <c r="S71" s="85">
        <v>24</v>
      </c>
      <c r="T71" s="85">
        <v>24</v>
      </c>
      <c r="U71" s="85">
        <v>23</v>
      </c>
      <c r="V71" s="89"/>
      <c r="W71" s="90"/>
      <c r="X71" s="90"/>
      <c r="Y71" s="92"/>
      <c r="Z71" s="85"/>
      <c r="AA71" s="85">
        <v>17</v>
      </c>
      <c r="AB71" s="85">
        <v>15</v>
      </c>
      <c r="AC71" s="89">
        <v>15</v>
      </c>
      <c r="AD71" s="79" t="s">
        <v>66</v>
      </c>
      <c r="AE71" s="81">
        <f t="shared" si="0"/>
        <v>90</v>
      </c>
      <c r="AF71" s="81">
        <f>100*(E71+J71+O71+T71+Y71)/'S1'!$I$14</f>
        <v>81.25</v>
      </c>
      <c r="AG71" s="81">
        <f>100*(F71+K71+P71+U71+Z71)/'S1'!$I$15</f>
        <v>82.692307692307693</v>
      </c>
      <c r="AH71" s="81">
        <f>100*(G71+L71+Q71+V71+AA71)/'S1'!$I$16</f>
        <v>78</v>
      </c>
      <c r="AI71" s="81">
        <f>100*(H71+M71+R71+W71+AB71)/'S1'!$I$17</f>
        <v>80</v>
      </c>
      <c r="AJ71" s="81">
        <f>100*(I71+N71+S71+X71+AC71)/'S1'!$I$18</f>
        <v>78</v>
      </c>
    </row>
    <row r="72" spans="1:36" ht="23.25" customHeight="1">
      <c r="A72" s="74">
        <v>60</v>
      </c>
      <c r="B72" s="97">
        <v>921320104076</v>
      </c>
      <c r="C72" s="76" t="s">
        <v>13</v>
      </c>
      <c r="D72" s="84" t="s">
        <v>125</v>
      </c>
      <c r="E72" s="85">
        <v>15</v>
      </c>
      <c r="F72" s="85">
        <v>19</v>
      </c>
      <c r="G72" s="93"/>
      <c r="H72" s="94"/>
      <c r="I72" s="94"/>
      <c r="J72" s="94"/>
      <c r="K72" s="94"/>
      <c r="L72" s="85">
        <v>26</v>
      </c>
      <c r="M72" s="85">
        <v>15</v>
      </c>
      <c r="N72" s="93"/>
      <c r="O72" s="94"/>
      <c r="P72" s="94"/>
      <c r="Q72" s="94"/>
      <c r="R72" s="85">
        <v>14</v>
      </c>
      <c r="S72" s="85">
        <v>29</v>
      </c>
      <c r="T72" s="85">
        <v>25</v>
      </c>
      <c r="U72" s="85">
        <v>23</v>
      </c>
      <c r="V72" s="95"/>
      <c r="W72" s="94"/>
      <c r="X72" s="94"/>
      <c r="Y72" s="94"/>
      <c r="Z72" s="85"/>
      <c r="AA72" s="85">
        <v>17</v>
      </c>
      <c r="AB72" s="98">
        <v>15</v>
      </c>
      <c r="AC72" s="99">
        <v>15</v>
      </c>
      <c r="AD72" s="96" t="s">
        <v>66</v>
      </c>
      <c r="AE72" s="81">
        <f t="shared" si="0"/>
        <v>90</v>
      </c>
      <c r="AF72" s="81">
        <f>100*(E72+J72+O72+T72+Y72)/'S1'!$I$14</f>
        <v>83.333333333333329</v>
      </c>
      <c r="AG72" s="81">
        <f>100*(F72+K72+P72+U72+Z72)/'S1'!$I$15</f>
        <v>80.769230769230774</v>
      </c>
      <c r="AH72" s="81">
        <f>100*(G72+L72+Q72+V72+AA72)/'S1'!$I$16</f>
        <v>86</v>
      </c>
      <c r="AI72" s="81">
        <f>100*(H72+M72+R72+W72+AB72)/'S1'!$I$17</f>
        <v>88</v>
      </c>
      <c r="AJ72" s="81">
        <f>100*(I72+N72+S72+X72+AC72)/'S1'!$I$18</f>
        <v>88</v>
      </c>
    </row>
    <row r="73" spans="1:36" ht="23.25" customHeight="1">
      <c r="A73" s="74">
        <v>61</v>
      </c>
      <c r="B73" s="97">
        <v>921320104078</v>
      </c>
      <c r="C73" s="76" t="s">
        <v>13</v>
      </c>
      <c r="D73" s="84" t="s">
        <v>126</v>
      </c>
      <c r="E73" s="85">
        <v>15</v>
      </c>
      <c r="F73" s="85">
        <v>19</v>
      </c>
      <c r="G73" s="93"/>
      <c r="H73" s="94"/>
      <c r="I73" s="94"/>
      <c r="J73" s="94"/>
      <c r="K73" s="94"/>
      <c r="L73" s="85">
        <v>28</v>
      </c>
      <c r="M73" s="85">
        <v>16</v>
      </c>
      <c r="N73" s="93"/>
      <c r="O73" s="94"/>
      <c r="P73" s="94"/>
      <c r="Q73" s="94"/>
      <c r="R73" s="85">
        <v>15</v>
      </c>
      <c r="S73" s="85">
        <v>31</v>
      </c>
      <c r="T73" s="85">
        <v>25</v>
      </c>
      <c r="U73" s="85">
        <v>23</v>
      </c>
      <c r="V73" s="95"/>
      <c r="W73" s="94"/>
      <c r="X73" s="94"/>
      <c r="Y73" s="94"/>
      <c r="Z73" s="85"/>
      <c r="AA73" s="85">
        <v>18</v>
      </c>
      <c r="AB73" s="98">
        <v>16</v>
      </c>
      <c r="AC73" s="100">
        <v>16</v>
      </c>
      <c r="AD73" s="96" t="s">
        <v>66</v>
      </c>
      <c r="AE73" s="81">
        <f t="shared" si="0"/>
        <v>90</v>
      </c>
      <c r="AF73" s="81">
        <f>100*(E73+J73+O73+T73+Y73)/'S1'!$I$14</f>
        <v>83.333333333333329</v>
      </c>
      <c r="AG73" s="81">
        <f>100*(F73+K73+P73+U73+Z73)/'S1'!$I$15</f>
        <v>80.769230769230774</v>
      </c>
      <c r="AH73" s="81">
        <f>100*(G73+L73+Q73+V73+AA73)/'S1'!$I$16</f>
        <v>92</v>
      </c>
      <c r="AI73" s="81">
        <f>100*(H73+M73+R73+W73+AB73)/'S1'!$I$17</f>
        <v>94</v>
      </c>
      <c r="AJ73" s="81">
        <f>100*(I73+N73+S73+X73+AC73)/'S1'!$I$18</f>
        <v>94</v>
      </c>
    </row>
    <row r="74" spans="1:36" ht="23.25" customHeight="1">
      <c r="A74" s="74">
        <v>62</v>
      </c>
      <c r="B74" s="75">
        <v>921320104080</v>
      </c>
      <c r="C74" s="76" t="s">
        <v>13</v>
      </c>
      <c r="D74" s="84" t="s">
        <v>127</v>
      </c>
      <c r="E74" s="85">
        <v>18</v>
      </c>
      <c r="F74" s="85">
        <v>22</v>
      </c>
      <c r="G74" s="89"/>
      <c r="H74" s="90"/>
      <c r="I74" s="90"/>
      <c r="J74" s="90"/>
      <c r="K74" s="90"/>
      <c r="L74" s="85">
        <v>26</v>
      </c>
      <c r="M74" s="85">
        <v>14</v>
      </c>
      <c r="N74" s="89"/>
      <c r="O74" s="90"/>
      <c r="P74" s="90"/>
      <c r="Q74" s="90"/>
      <c r="R74" s="85">
        <v>11</v>
      </c>
      <c r="S74" s="85">
        <v>23</v>
      </c>
      <c r="T74" s="85">
        <v>24</v>
      </c>
      <c r="U74" s="85">
        <v>23</v>
      </c>
      <c r="V74" s="89"/>
      <c r="W74" s="90"/>
      <c r="X74" s="90"/>
      <c r="Y74" s="92"/>
      <c r="Z74" s="85"/>
      <c r="AA74" s="85">
        <v>17</v>
      </c>
      <c r="AB74" s="85">
        <v>15</v>
      </c>
      <c r="AC74" s="89">
        <v>15</v>
      </c>
      <c r="AD74" s="79" t="s">
        <v>66</v>
      </c>
      <c r="AE74" s="81">
        <f t="shared" si="0"/>
        <v>90</v>
      </c>
      <c r="AF74" s="81">
        <f>100*(E74+J74+O74+T74+Y74)/'S1'!$I$14</f>
        <v>87.5</v>
      </c>
      <c r="AG74" s="81">
        <f>100*(F74+K74+P74+U74+Z74)/'S1'!$I$15</f>
        <v>86.538461538461533</v>
      </c>
      <c r="AH74" s="81">
        <f>100*(G74+L74+Q74+V74+AA74)/'S1'!$I$16</f>
        <v>86</v>
      </c>
      <c r="AI74" s="81">
        <f>100*(H74+M74+R74+W74+AB74)/'S1'!$I$17</f>
        <v>80</v>
      </c>
      <c r="AJ74" s="81">
        <f>100*(I74+N74+S74+X74+AC74)/'S1'!$I$18</f>
        <v>76</v>
      </c>
    </row>
    <row r="75" spans="1:36" ht="23.25" customHeight="1">
      <c r="A75" s="74">
        <v>63</v>
      </c>
      <c r="B75" s="97">
        <v>921320104081</v>
      </c>
      <c r="C75" s="76" t="s">
        <v>13</v>
      </c>
      <c r="D75" s="84" t="s">
        <v>128</v>
      </c>
      <c r="E75" s="85">
        <v>17</v>
      </c>
      <c r="F75" s="85">
        <v>21</v>
      </c>
      <c r="G75" s="93"/>
      <c r="H75" s="94"/>
      <c r="I75" s="94"/>
      <c r="J75" s="94"/>
      <c r="K75" s="94"/>
      <c r="L75" s="85">
        <v>27</v>
      </c>
      <c r="M75" s="85">
        <v>15</v>
      </c>
      <c r="N75" s="93"/>
      <c r="O75" s="94"/>
      <c r="P75" s="94"/>
      <c r="Q75" s="94"/>
      <c r="R75" s="85">
        <v>14</v>
      </c>
      <c r="S75" s="85">
        <v>30</v>
      </c>
      <c r="T75" s="85">
        <v>25</v>
      </c>
      <c r="U75" s="85">
        <v>23</v>
      </c>
      <c r="V75" s="93"/>
      <c r="W75" s="94"/>
      <c r="X75" s="94"/>
      <c r="Y75" s="94"/>
      <c r="Z75" s="85"/>
      <c r="AA75" s="85">
        <v>18</v>
      </c>
      <c r="AB75" s="85">
        <v>16</v>
      </c>
      <c r="AC75" s="89">
        <v>16</v>
      </c>
      <c r="AD75" s="96" t="s">
        <v>66</v>
      </c>
      <c r="AE75" s="81">
        <f t="shared" si="0"/>
        <v>90</v>
      </c>
      <c r="AF75" s="81">
        <f>100*(E75+J75+O75+T75+Y75)/'S1'!$I$14</f>
        <v>87.5</v>
      </c>
      <c r="AG75" s="81">
        <f>100*(F75+K75+P75+U75+Z75)/'S1'!$I$15</f>
        <v>84.615384615384613</v>
      </c>
      <c r="AH75" s="81">
        <f>100*(G75+L75+Q75+V75+AA75)/'S1'!$I$16</f>
        <v>90</v>
      </c>
      <c r="AI75" s="81">
        <f>100*(H75+M75+R75+W75+AB75)/'S1'!$I$17</f>
        <v>90</v>
      </c>
      <c r="AJ75" s="81">
        <f>100*(I75+N75+S75+X75+AC75)/'S1'!$I$18</f>
        <v>92</v>
      </c>
    </row>
    <row r="76" spans="1:36" ht="23.25" customHeight="1">
      <c r="A76" s="74">
        <v>64</v>
      </c>
      <c r="B76" s="75">
        <v>921320104082</v>
      </c>
      <c r="C76" s="76" t="s">
        <v>13</v>
      </c>
      <c r="D76" s="84" t="s">
        <v>129</v>
      </c>
      <c r="E76" s="85">
        <v>19</v>
      </c>
      <c r="F76" s="85">
        <v>25</v>
      </c>
      <c r="G76" s="89"/>
      <c r="H76" s="90"/>
      <c r="I76" s="90"/>
      <c r="J76" s="90"/>
      <c r="K76" s="90"/>
      <c r="L76" s="85">
        <v>26</v>
      </c>
      <c r="M76" s="85">
        <v>14</v>
      </c>
      <c r="N76" s="89"/>
      <c r="O76" s="90"/>
      <c r="P76" s="90"/>
      <c r="Q76" s="90"/>
      <c r="R76" s="85">
        <v>12</v>
      </c>
      <c r="S76" s="85">
        <v>27</v>
      </c>
      <c r="T76" s="85">
        <v>26</v>
      </c>
      <c r="U76" s="85">
        <v>24</v>
      </c>
      <c r="V76" s="89"/>
      <c r="W76" s="90"/>
      <c r="X76" s="90"/>
      <c r="Y76" s="92"/>
      <c r="Z76" s="85"/>
      <c r="AA76" s="85">
        <v>18</v>
      </c>
      <c r="AB76" s="85">
        <v>16</v>
      </c>
      <c r="AC76" s="89">
        <v>16</v>
      </c>
      <c r="AD76" s="79" t="s">
        <v>66</v>
      </c>
      <c r="AE76" s="81">
        <f t="shared" si="0"/>
        <v>90</v>
      </c>
      <c r="AF76" s="81">
        <f>100*(E76+J76+O76+T76+Y76)/'S1'!$I$14</f>
        <v>93.75</v>
      </c>
      <c r="AG76" s="81">
        <f>100*(F76+K76+P76+U76+Z76)/'S1'!$I$15</f>
        <v>94.230769230769226</v>
      </c>
      <c r="AH76" s="81">
        <f>100*(G76+L76+Q76+V76+AA76)/'S1'!$I$16</f>
        <v>88</v>
      </c>
      <c r="AI76" s="81">
        <f>100*(H76+M76+R76+W76+AB76)/'S1'!$I$17</f>
        <v>84</v>
      </c>
      <c r="AJ76" s="81">
        <f>100*(I76+N76+S76+X76+AC76)/'S1'!$I$18</f>
        <v>86</v>
      </c>
    </row>
    <row r="77" spans="1:36" ht="23.25" customHeight="1">
      <c r="A77" s="74">
        <v>65</v>
      </c>
      <c r="B77" s="75">
        <v>921320104083</v>
      </c>
      <c r="C77" s="76" t="s">
        <v>13</v>
      </c>
      <c r="D77" s="84" t="s">
        <v>130</v>
      </c>
      <c r="E77" s="85">
        <v>18</v>
      </c>
      <c r="F77" s="85">
        <v>23</v>
      </c>
      <c r="G77" s="89"/>
      <c r="H77" s="90"/>
      <c r="I77" s="90"/>
      <c r="J77" s="90"/>
      <c r="K77" s="90"/>
      <c r="L77" s="85">
        <v>24</v>
      </c>
      <c r="M77" s="85">
        <v>13</v>
      </c>
      <c r="N77" s="89"/>
      <c r="O77" s="90"/>
      <c r="P77" s="90"/>
      <c r="Q77" s="90"/>
      <c r="R77" s="85">
        <v>11</v>
      </c>
      <c r="S77" s="85">
        <v>24</v>
      </c>
      <c r="T77" s="85">
        <v>24</v>
      </c>
      <c r="U77" s="85">
        <v>23</v>
      </c>
      <c r="V77" s="91"/>
      <c r="W77" s="90"/>
      <c r="X77" s="90"/>
      <c r="Y77" s="92"/>
      <c r="Z77" s="85"/>
      <c r="AA77" s="85">
        <v>17</v>
      </c>
      <c r="AB77" s="85">
        <v>15</v>
      </c>
      <c r="AC77" s="89">
        <v>15</v>
      </c>
      <c r="AD77" s="79" t="s">
        <v>11</v>
      </c>
      <c r="AE77" s="81">
        <f t="shared" si="0"/>
        <v>80</v>
      </c>
      <c r="AF77" s="81">
        <f>100*(E77+J77+O77+T77+Y77)/'S1'!$I$14</f>
        <v>87.5</v>
      </c>
      <c r="AG77" s="81">
        <f>100*(F77+K77+P77+U77+Z77)/'S1'!$I$15</f>
        <v>88.461538461538467</v>
      </c>
      <c r="AH77" s="81">
        <f>100*(G77+L77+Q77+V77+AA77)/'S1'!$I$16</f>
        <v>82</v>
      </c>
      <c r="AI77" s="81">
        <f>100*(H77+M77+R77+W77+AB77)/'S1'!$I$17</f>
        <v>78</v>
      </c>
      <c r="AJ77" s="81">
        <f>100*(I77+N77+S77+X77+AC77)/'S1'!$I$18</f>
        <v>78</v>
      </c>
    </row>
    <row r="78" spans="1:36" ht="23.25" customHeight="1">
      <c r="A78" s="74">
        <v>66</v>
      </c>
      <c r="B78" s="75">
        <v>921320104084</v>
      </c>
      <c r="C78" s="76" t="s">
        <v>13</v>
      </c>
      <c r="D78" s="84" t="s">
        <v>131</v>
      </c>
      <c r="E78" s="85">
        <v>17</v>
      </c>
      <c r="F78" s="85">
        <v>22</v>
      </c>
      <c r="G78" s="89"/>
      <c r="H78" s="90"/>
      <c r="I78" s="90"/>
      <c r="J78" s="90"/>
      <c r="K78" s="90"/>
      <c r="L78" s="85">
        <v>22</v>
      </c>
      <c r="M78" s="85">
        <v>13</v>
      </c>
      <c r="N78" s="89"/>
      <c r="O78" s="90"/>
      <c r="P78" s="90"/>
      <c r="Q78" s="90"/>
      <c r="R78" s="85">
        <v>11</v>
      </c>
      <c r="S78" s="85">
        <v>22</v>
      </c>
      <c r="T78" s="85">
        <v>25</v>
      </c>
      <c r="U78" s="85">
        <v>23</v>
      </c>
      <c r="V78" s="91"/>
      <c r="W78" s="90"/>
      <c r="X78" s="90"/>
      <c r="Y78" s="92"/>
      <c r="Z78" s="85"/>
      <c r="AA78" s="85">
        <v>18</v>
      </c>
      <c r="AB78" s="85">
        <v>16</v>
      </c>
      <c r="AC78" s="89">
        <v>16</v>
      </c>
      <c r="AD78" s="79" t="s">
        <v>66</v>
      </c>
      <c r="AE78" s="81">
        <f t="shared" si="0"/>
        <v>90</v>
      </c>
      <c r="AF78" s="81">
        <f>100*(E78+J78+O78+T78+Y78)/'S1'!$I$14</f>
        <v>87.5</v>
      </c>
      <c r="AG78" s="81">
        <f>100*(F78+K78+P78+U78+Z78)/'S1'!$I$15</f>
        <v>86.538461538461533</v>
      </c>
      <c r="AH78" s="81">
        <f>100*(G78+L78+Q78+V78+AA78)/'S1'!$I$16</f>
        <v>80</v>
      </c>
      <c r="AI78" s="81">
        <f>100*(H78+M78+R78+W78+AB78)/'S1'!$I$17</f>
        <v>80</v>
      </c>
      <c r="AJ78" s="81">
        <f>100*(I78+N78+S78+X78+AC78)/'S1'!$I$18</f>
        <v>76</v>
      </c>
    </row>
    <row r="79" spans="1:36" ht="23.25" customHeight="1">
      <c r="A79" s="74">
        <v>67</v>
      </c>
      <c r="B79" s="97">
        <v>921320104086</v>
      </c>
      <c r="C79" s="76" t="s">
        <v>13</v>
      </c>
      <c r="D79" s="84" t="s">
        <v>132</v>
      </c>
      <c r="E79" s="85">
        <v>18</v>
      </c>
      <c r="F79" s="85">
        <v>22</v>
      </c>
      <c r="G79" s="93"/>
      <c r="H79" s="94"/>
      <c r="I79" s="94"/>
      <c r="J79" s="94"/>
      <c r="K79" s="94"/>
      <c r="L79" s="85">
        <v>26</v>
      </c>
      <c r="M79" s="85">
        <v>15</v>
      </c>
      <c r="N79" s="93"/>
      <c r="O79" s="94"/>
      <c r="P79" s="94"/>
      <c r="Q79" s="94"/>
      <c r="R79" s="85">
        <v>11</v>
      </c>
      <c r="S79" s="85">
        <v>23</v>
      </c>
      <c r="T79" s="85">
        <v>24</v>
      </c>
      <c r="U79" s="85">
        <v>23</v>
      </c>
      <c r="V79" s="93"/>
      <c r="W79" s="94"/>
      <c r="X79" s="94"/>
      <c r="Y79" s="94"/>
      <c r="Z79" s="85"/>
      <c r="AA79" s="85">
        <v>18</v>
      </c>
      <c r="AB79" s="85">
        <v>16</v>
      </c>
      <c r="AC79" s="89">
        <v>16</v>
      </c>
      <c r="AD79" s="96" t="s">
        <v>66</v>
      </c>
      <c r="AE79" s="81">
        <f t="shared" si="0"/>
        <v>90</v>
      </c>
      <c r="AF79" s="81">
        <f>100*(E79+J79+O79+T79+Y79)/'S1'!$I$14</f>
        <v>87.5</v>
      </c>
      <c r="AG79" s="81">
        <f>100*(F79+K79+P79+U79+Z79)/'S1'!$I$15</f>
        <v>86.538461538461533</v>
      </c>
      <c r="AH79" s="81">
        <f>100*(G79+L79+Q79+V79+AA79)/'S1'!$I$16</f>
        <v>88</v>
      </c>
      <c r="AI79" s="81">
        <f>100*(H79+M79+R79+W79+AB79)/'S1'!$I$17</f>
        <v>84</v>
      </c>
      <c r="AJ79" s="81">
        <f>100*(I79+N79+S79+X79+AC79)/'S1'!$I$18</f>
        <v>78</v>
      </c>
    </row>
    <row r="80" spans="1:36" ht="23.25" customHeight="1">
      <c r="A80" s="74">
        <v>68</v>
      </c>
      <c r="B80" s="75">
        <v>921320104087</v>
      </c>
      <c r="C80" s="76" t="s">
        <v>13</v>
      </c>
      <c r="D80" s="84" t="s">
        <v>133</v>
      </c>
      <c r="E80" s="85">
        <v>16</v>
      </c>
      <c r="F80" s="85">
        <v>21</v>
      </c>
      <c r="G80" s="89"/>
      <c r="H80" s="90"/>
      <c r="I80" s="90"/>
      <c r="J80" s="90"/>
      <c r="K80" s="90"/>
      <c r="L80" s="85">
        <v>30</v>
      </c>
      <c r="M80" s="85">
        <v>17</v>
      </c>
      <c r="N80" s="89"/>
      <c r="O80" s="90"/>
      <c r="P80" s="90"/>
      <c r="Q80" s="90"/>
      <c r="R80" s="85">
        <v>15</v>
      </c>
      <c r="S80" s="85">
        <v>33</v>
      </c>
      <c r="T80" s="85">
        <v>26</v>
      </c>
      <c r="U80" s="85">
        <v>24</v>
      </c>
      <c r="V80" s="89"/>
      <c r="W80" s="90"/>
      <c r="X80" s="90"/>
      <c r="Y80" s="92"/>
      <c r="Z80" s="85"/>
      <c r="AA80" s="85">
        <v>18</v>
      </c>
      <c r="AB80" s="85">
        <v>16</v>
      </c>
      <c r="AC80" s="89">
        <v>16</v>
      </c>
      <c r="AD80" s="79" t="s">
        <v>66</v>
      </c>
      <c r="AE80" s="81">
        <f t="shared" si="0"/>
        <v>90</v>
      </c>
      <c r="AF80" s="81">
        <f>100*(E80+J80+O80+T80+Y80)/'S1'!$I$14</f>
        <v>87.5</v>
      </c>
      <c r="AG80" s="81">
        <f>100*(F80+K80+P80+U80+Z80)/'S1'!$I$15</f>
        <v>86.538461538461533</v>
      </c>
      <c r="AH80" s="81">
        <f>100*(G80+L80+Q80+V80+AA80)/'S1'!$I$16</f>
        <v>96</v>
      </c>
      <c r="AI80" s="81">
        <f>100*(H80+M80+R80+W80+AB80)/'S1'!$I$17</f>
        <v>96</v>
      </c>
      <c r="AJ80" s="81">
        <f>100*(I80+N80+S80+X80+AC80)/'S1'!$I$18</f>
        <v>98</v>
      </c>
    </row>
    <row r="81" spans="1:36" ht="23.25" customHeight="1">
      <c r="A81" s="74">
        <v>69</v>
      </c>
      <c r="B81" s="75">
        <v>921320104088</v>
      </c>
      <c r="C81" s="76" t="s">
        <v>13</v>
      </c>
      <c r="D81" s="84" t="s">
        <v>134</v>
      </c>
      <c r="E81" s="85">
        <v>19</v>
      </c>
      <c r="F81" s="85">
        <v>25</v>
      </c>
      <c r="G81" s="89"/>
      <c r="H81" s="90"/>
      <c r="I81" s="90"/>
      <c r="J81" s="90"/>
      <c r="K81" s="90"/>
      <c r="L81" s="85">
        <v>23</v>
      </c>
      <c r="M81" s="85">
        <v>13</v>
      </c>
      <c r="N81" s="89"/>
      <c r="O81" s="90"/>
      <c r="P81" s="90"/>
      <c r="Q81" s="90"/>
      <c r="R81" s="85">
        <v>14</v>
      </c>
      <c r="S81" s="85">
        <v>30</v>
      </c>
      <c r="T81" s="85">
        <v>25</v>
      </c>
      <c r="U81" s="85">
        <v>23</v>
      </c>
      <c r="V81" s="89"/>
      <c r="W81" s="90"/>
      <c r="X81" s="90"/>
      <c r="Y81" s="92"/>
      <c r="Z81" s="85"/>
      <c r="AA81" s="85">
        <v>17</v>
      </c>
      <c r="AB81" s="85">
        <v>15</v>
      </c>
      <c r="AC81" s="89">
        <v>15</v>
      </c>
      <c r="AD81" s="79" t="s">
        <v>11</v>
      </c>
      <c r="AE81" s="81">
        <f t="shared" si="0"/>
        <v>80</v>
      </c>
      <c r="AF81" s="81">
        <f>100*(E81+J81+O81+T81+Y81)/'S1'!$I$14</f>
        <v>91.666666666666671</v>
      </c>
      <c r="AG81" s="81">
        <f>100*(F81+K81+P81+U81+Z81)/'S1'!$I$15</f>
        <v>92.307692307692307</v>
      </c>
      <c r="AH81" s="81">
        <f>100*(G81+L81+Q81+V81+AA81)/'S1'!$I$16</f>
        <v>80</v>
      </c>
      <c r="AI81" s="81">
        <f>100*(H81+M81+R81+W81+AB81)/'S1'!$I$17</f>
        <v>84</v>
      </c>
      <c r="AJ81" s="81">
        <f>100*(I81+N81+S81+X81+AC81)/'S1'!$I$18</f>
        <v>90</v>
      </c>
    </row>
    <row r="82" spans="1:36" ht="23.25" customHeight="1">
      <c r="A82" s="74">
        <v>70</v>
      </c>
      <c r="B82" s="97">
        <v>921320104089</v>
      </c>
      <c r="C82" s="76" t="s">
        <v>13</v>
      </c>
      <c r="D82" s="84" t="s">
        <v>135</v>
      </c>
      <c r="E82" s="85">
        <v>16</v>
      </c>
      <c r="F82" s="85">
        <v>20</v>
      </c>
      <c r="G82" s="93"/>
      <c r="H82" s="94"/>
      <c r="I82" s="94"/>
      <c r="J82" s="94"/>
      <c r="K82" s="94"/>
      <c r="L82" s="85">
        <v>26</v>
      </c>
      <c r="M82" s="85">
        <v>14</v>
      </c>
      <c r="N82" s="93"/>
      <c r="O82" s="94"/>
      <c r="P82" s="94"/>
      <c r="Q82" s="94"/>
      <c r="R82" s="85">
        <v>11</v>
      </c>
      <c r="S82" s="85">
        <v>24</v>
      </c>
      <c r="T82" s="85">
        <v>26</v>
      </c>
      <c r="U82" s="85">
        <v>24</v>
      </c>
      <c r="V82" s="95"/>
      <c r="W82" s="94"/>
      <c r="X82" s="94"/>
      <c r="Y82" s="94"/>
      <c r="Z82" s="85"/>
      <c r="AA82" s="85">
        <v>18</v>
      </c>
      <c r="AB82" s="85">
        <v>16</v>
      </c>
      <c r="AC82" s="93">
        <v>16</v>
      </c>
      <c r="AD82" s="96" t="s">
        <v>66</v>
      </c>
      <c r="AE82" s="81">
        <f t="shared" si="0"/>
        <v>90</v>
      </c>
      <c r="AF82" s="81">
        <f>100*(E82+J82+O82+T82+Y82)/'S1'!$I$14</f>
        <v>87.5</v>
      </c>
      <c r="AG82" s="81">
        <f>100*(F82+K82+P82+U82+Z82)/'S1'!$I$15</f>
        <v>84.615384615384613</v>
      </c>
      <c r="AH82" s="81">
        <f>100*(G82+L82+Q82+V82+AA82)/'S1'!$I$16</f>
        <v>88</v>
      </c>
      <c r="AI82" s="81">
        <f>100*(H82+M82+R82+W82+AB82)/'S1'!$I$17</f>
        <v>82</v>
      </c>
      <c r="AJ82" s="81">
        <f>100*(I82+N82+S82+X82+AC82)/'S1'!$I$18</f>
        <v>80</v>
      </c>
    </row>
    <row r="83" spans="1:36" ht="23.25" customHeight="1">
      <c r="A83" s="74">
        <v>71</v>
      </c>
      <c r="B83" s="75">
        <v>921320104091</v>
      </c>
      <c r="C83" s="76" t="s">
        <v>13</v>
      </c>
      <c r="D83" s="84" t="s">
        <v>136</v>
      </c>
      <c r="E83" s="85">
        <v>16</v>
      </c>
      <c r="F83" s="85">
        <v>21</v>
      </c>
      <c r="G83" s="89"/>
      <c r="H83" s="90"/>
      <c r="I83" s="90"/>
      <c r="J83" s="90"/>
      <c r="K83" s="90"/>
      <c r="L83" s="85">
        <v>26</v>
      </c>
      <c r="M83" s="85">
        <v>14</v>
      </c>
      <c r="N83" s="89"/>
      <c r="O83" s="90"/>
      <c r="P83" s="90"/>
      <c r="Q83" s="90"/>
      <c r="R83" s="85">
        <v>13</v>
      </c>
      <c r="S83" s="85">
        <v>29</v>
      </c>
      <c r="T83" s="85">
        <v>25</v>
      </c>
      <c r="U83" s="85">
        <v>23</v>
      </c>
      <c r="V83" s="91"/>
      <c r="W83" s="90"/>
      <c r="X83" s="90"/>
      <c r="Y83" s="92"/>
      <c r="Z83" s="85"/>
      <c r="AA83" s="85">
        <v>17</v>
      </c>
      <c r="AB83" s="85">
        <v>15</v>
      </c>
      <c r="AC83" s="89">
        <v>15</v>
      </c>
      <c r="AD83" s="79" t="s">
        <v>66</v>
      </c>
      <c r="AE83" s="81">
        <f t="shared" si="0"/>
        <v>90</v>
      </c>
      <c r="AF83" s="81">
        <f>100*(E83+J83+O83+T83+Y83)/'S1'!$I$14</f>
        <v>85.416666666666671</v>
      </c>
      <c r="AG83" s="81">
        <f>100*(F83+K83+P83+U83+Z83)/'S1'!$I$15</f>
        <v>84.615384615384613</v>
      </c>
      <c r="AH83" s="81">
        <f>100*(G83+L83+Q83+V83+AA83)/'S1'!$I$16</f>
        <v>86</v>
      </c>
      <c r="AI83" s="81">
        <f>100*(H83+M83+R83+W83+AB83)/'S1'!$I$17</f>
        <v>84</v>
      </c>
      <c r="AJ83" s="81">
        <f>100*(I83+N83+S83+X83+AC83)/'S1'!$I$18</f>
        <v>88</v>
      </c>
    </row>
    <row r="84" spans="1:36" ht="23.25" customHeight="1">
      <c r="A84" s="74">
        <v>72</v>
      </c>
      <c r="B84" s="97">
        <v>921320104093</v>
      </c>
      <c r="C84" s="76" t="s">
        <v>13</v>
      </c>
      <c r="D84" s="84" t="s">
        <v>137</v>
      </c>
      <c r="E84" s="85">
        <v>18</v>
      </c>
      <c r="F84" s="85">
        <v>22</v>
      </c>
      <c r="G84" s="93"/>
      <c r="H84" s="94"/>
      <c r="I84" s="94"/>
      <c r="J84" s="94"/>
      <c r="K84" s="94"/>
      <c r="L84" s="85">
        <v>25</v>
      </c>
      <c r="M84" s="85">
        <v>14</v>
      </c>
      <c r="N84" s="93"/>
      <c r="O84" s="94"/>
      <c r="P84" s="94"/>
      <c r="Q84" s="94"/>
      <c r="R84" s="85">
        <v>11</v>
      </c>
      <c r="S84" s="85">
        <v>22</v>
      </c>
      <c r="T84" s="85">
        <v>25</v>
      </c>
      <c r="U84" s="85">
        <v>24</v>
      </c>
      <c r="V84" s="93"/>
      <c r="W84" s="94"/>
      <c r="X84" s="94"/>
      <c r="Y84" s="94"/>
      <c r="Z84" s="85"/>
      <c r="AA84" s="85">
        <v>18</v>
      </c>
      <c r="AB84" s="85">
        <v>16</v>
      </c>
      <c r="AC84" s="93">
        <v>16</v>
      </c>
      <c r="AD84" s="96" t="s">
        <v>66</v>
      </c>
      <c r="AE84" s="81">
        <f t="shared" si="0"/>
        <v>90</v>
      </c>
      <c r="AF84" s="81">
        <f>100*(E84+J84+O84+T84+Y84)/'S1'!$I$14</f>
        <v>89.583333333333329</v>
      </c>
      <c r="AG84" s="81">
        <f>100*(F84+K84+P84+U84+Z84)/'S1'!$I$15</f>
        <v>88.461538461538467</v>
      </c>
      <c r="AH84" s="81">
        <f>100*(G84+L84+Q84+V84+AA84)/'S1'!$I$16</f>
        <v>86</v>
      </c>
      <c r="AI84" s="81">
        <f>100*(H84+M84+R84+W84+AB84)/'S1'!$I$17</f>
        <v>82</v>
      </c>
      <c r="AJ84" s="81">
        <f>100*(I84+N84+S84+X84+AC84)/'S1'!$I$18</f>
        <v>76</v>
      </c>
    </row>
    <row r="85" spans="1:36" ht="23.25" customHeight="1">
      <c r="A85" s="74">
        <v>73</v>
      </c>
      <c r="B85" s="75">
        <v>921320104095</v>
      </c>
      <c r="C85" s="76" t="s">
        <v>13</v>
      </c>
      <c r="D85" s="84" t="s">
        <v>138</v>
      </c>
      <c r="E85" s="85">
        <v>15</v>
      </c>
      <c r="F85" s="85">
        <v>19</v>
      </c>
      <c r="G85" s="89"/>
      <c r="H85" s="90"/>
      <c r="I85" s="90"/>
      <c r="J85" s="90"/>
      <c r="K85" s="90"/>
      <c r="L85" s="85">
        <v>29</v>
      </c>
      <c r="M85" s="85">
        <v>16</v>
      </c>
      <c r="N85" s="89"/>
      <c r="O85" s="90"/>
      <c r="P85" s="90"/>
      <c r="Q85" s="90"/>
      <c r="R85" s="85">
        <v>14</v>
      </c>
      <c r="S85" s="85">
        <v>31</v>
      </c>
      <c r="T85" s="85">
        <v>26</v>
      </c>
      <c r="U85" s="85">
        <v>24</v>
      </c>
      <c r="V85" s="89"/>
      <c r="W85" s="90"/>
      <c r="X85" s="90"/>
      <c r="Y85" s="92"/>
      <c r="Z85" s="85"/>
      <c r="AA85" s="85">
        <v>18</v>
      </c>
      <c r="AB85" s="85">
        <v>16</v>
      </c>
      <c r="AC85" s="89">
        <v>16</v>
      </c>
      <c r="AD85" s="79" t="s">
        <v>66</v>
      </c>
      <c r="AE85" s="81">
        <f t="shared" si="0"/>
        <v>90</v>
      </c>
      <c r="AF85" s="81">
        <f>100*(E85+J85+O85+T85+Y85)/'S1'!$I$14</f>
        <v>85.416666666666671</v>
      </c>
      <c r="AG85" s="81">
        <f>100*(F85+K85+P85+U85+Z85)/'S1'!$I$15</f>
        <v>82.692307692307693</v>
      </c>
      <c r="AH85" s="81">
        <f>100*(G85+L85+Q85+V85+AA85)/'S1'!$I$16</f>
        <v>94</v>
      </c>
      <c r="AI85" s="81">
        <f>100*(H85+M85+R85+W85+AB85)/'S1'!$I$17</f>
        <v>92</v>
      </c>
      <c r="AJ85" s="81">
        <f>100*(I85+N85+S85+X85+AC85)/'S1'!$I$18</f>
        <v>94</v>
      </c>
    </row>
    <row r="86" spans="1:36" ht="23.25" customHeight="1">
      <c r="A86" s="74">
        <v>74</v>
      </c>
      <c r="B86" s="97">
        <v>921320104096</v>
      </c>
      <c r="C86" s="76" t="s">
        <v>13</v>
      </c>
      <c r="D86" s="84" t="s">
        <v>139</v>
      </c>
      <c r="E86" s="85">
        <v>18</v>
      </c>
      <c r="F86" s="85">
        <v>24</v>
      </c>
      <c r="G86" s="93"/>
      <c r="H86" s="94"/>
      <c r="I86" s="94"/>
      <c r="J86" s="94"/>
      <c r="K86" s="94"/>
      <c r="L86" s="85">
        <v>19</v>
      </c>
      <c r="M86" s="85">
        <v>11</v>
      </c>
      <c r="N86" s="93"/>
      <c r="O86" s="94"/>
      <c r="P86" s="94"/>
      <c r="Q86" s="94"/>
      <c r="R86" s="85">
        <v>12</v>
      </c>
      <c r="S86" s="85">
        <v>24</v>
      </c>
      <c r="T86" s="85">
        <v>24</v>
      </c>
      <c r="U86" s="85">
        <v>23</v>
      </c>
      <c r="V86" s="93"/>
      <c r="W86" s="94"/>
      <c r="X86" s="94"/>
      <c r="Y86" s="94"/>
      <c r="Z86" s="85"/>
      <c r="AA86" s="85">
        <v>17</v>
      </c>
      <c r="AB86" s="85">
        <v>15</v>
      </c>
      <c r="AC86" s="93">
        <v>15</v>
      </c>
      <c r="AD86" s="96" t="s">
        <v>11</v>
      </c>
      <c r="AE86" s="81">
        <f t="shared" si="0"/>
        <v>80</v>
      </c>
      <c r="AF86" s="81">
        <f>100*(E86+J86+O86+T86+Y86)/'S1'!$I$14</f>
        <v>87.5</v>
      </c>
      <c r="AG86" s="81">
        <f>100*(F86+K86+P86+U86+Z86)/'S1'!$I$15</f>
        <v>90.384615384615387</v>
      </c>
      <c r="AH86" s="81">
        <f>100*(G86+L86+Q86+V86+AA86)/'S1'!$I$16</f>
        <v>72</v>
      </c>
      <c r="AI86" s="81">
        <f>100*(H86+M86+R86+W86+AB86)/'S1'!$I$17</f>
        <v>76</v>
      </c>
      <c r="AJ86" s="81">
        <f>100*(I86+N86+S86+X86+AC86)/'S1'!$I$18</f>
        <v>78</v>
      </c>
    </row>
    <row r="87" spans="1:36" ht="23.25" customHeight="1">
      <c r="A87" s="74">
        <v>75</v>
      </c>
      <c r="B87" s="75">
        <v>921320104098</v>
      </c>
      <c r="C87" s="76" t="s">
        <v>13</v>
      </c>
      <c r="D87" s="84" t="s">
        <v>140</v>
      </c>
      <c r="E87" s="85">
        <v>13</v>
      </c>
      <c r="F87" s="85">
        <v>17</v>
      </c>
      <c r="G87" s="89"/>
      <c r="H87" s="90"/>
      <c r="I87" s="90"/>
      <c r="J87" s="90"/>
      <c r="K87" s="90"/>
      <c r="L87" s="85">
        <v>23</v>
      </c>
      <c r="M87" s="85">
        <v>13</v>
      </c>
      <c r="N87" s="89"/>
      <c r="O87" s="90"/>
      <c r="P87" s="90"/>
      <c r="Q87" s="90"/>
      <c r="R87" s="85">
        <v>12</v>
      </c>
      <c r="S87" s="85">
        <v>24</v>
      </c>
      <c r="T87" s="85">
        <v>25</v>
      </c>
      <c r="U87" s="85">
        <v>23</v>
      </c>
      <c r="V87" s="91"/>
      <c r="W87" s="90"/>
      <c r="X87" s="90"/>
      <c r="Y87" s="92"/>
      <c r="Z87" s="85"/>
      <c r="AA87" s="85">
        <v>17</v>
      </c>
      <c r="AB87" s="85">
        <v>15</v>
      </c>
      <c r="AC87" s="89">
        <v>15</v>
      </c>
      <c r="AD87" s="79" t="s">
        <v>66</v>
      </c>
      <c r="AE87" s="81">
        <f t="shared" si="0"/>
        <v>90</v>
      </c>
      <c r="AF87" s="81">
        <f>100*(E87+J87+O87+T87+Y87)/'S1'!$I$14</f>
        <v>79.166666666666671</v>
      </c>
      <c r="AG87" s="81">
        <f>100*(F87+K87+P87+U87+Z87)/'S1'!$I$15</f>
        <v>76.92307692307692</v>
      </c>
      <c r="AH87" s="81">
        <f>100*(G87+L87+Q87+V87+AA87)/'S1'!$I$16</f>
        <v>80</v>
      </c>
      <c r="AI87" s="81">
        <f>100*(H87+M87+R87+W87+AB87)/'S1'!$I$17</f>
        <v>80</v>
      </c>
      <c r="AJ87" s="81">
        <f>100*(I87+N87+S87+X87+AC87)/'S1'!$I$18</f>
        <v>78</v>
      </c>
    </row>
    <row r="88" spans="1:36" ht="23.25" customHeight="1">
      <c r="A88" s="74">
        <v>76</v>
      </c>
      <c r="B88" s="75">
        <v>921320104099</v>
      </c>
      <c r="C88" s="76" t="s">
        <v>13</v>
      </c>
      <c r="D88" s="84" t="s">
        <v>141</v>
      </c>
      <c r="E88" s="85">
        <v>16</v>
      </c>
      <c r="F88" s="85">
        <v>20</v>
      </c>
      <c r="G88" s="89"/>
      <c r="H88" s="90"/>
      <c r="I88" s="90"/>
      <c r="J88" s="90"/>
      <c r="K88" s="90"/>
      <c r="L88" s="85">
        <v>24</v>
      </c>
      <c r="M88" s="85">
        <v>14</v>
      </c>
      <c r="N88" s="89"/>
      <c r="O88" s="90"/>
      <c r="P88" s="90"/>
      <c r="Q88" s="90"/>
      <c r="R88" s="85">
        <v>12</v>
      </c>
      <c r="S88" s="85">
        <v>27</v>
      </c>
      <c r="T88" s="85">
        <v>24</v>
      </c>
      <c r="U88" s="85">
        <v>23</v>
      </c>
      <c r="V88" s="91"/>
      <c r="W88" s="90"/>
      <c r="X88" s="90"/>
      <c r="Y88" s="92"/>
      <c r="Z88" s="85"/>
      <c r="AA88" s="85">
        <v>17</v>
      </c>
      <c r="AB88" s="85">
        <v>15</v>
      </c>
      <c r="AC88" s="89">
        <v>15</v>
      </c>
      <c r="AD88" s="79" t="s">
        <v>66</v>
      </c>
      <c r="AE88" s="81">
        <f t="shared" si="0"/>
        <v>90</v>
      </c>
      <c r="AF88" s="81">
        <f>100*(E88+J88+O88+T88+Y88)/'S1'!$I$14</f>
        <v>83.333333333333329</v>
      </c>
      <c r="AG88" s="81">
        <f>100*(F88+K88+P88+U88+Z88)/'S1'!$I$15</f>
        <v>82.692307692307693</v>
      </c>
      <c r="AH88" s="81">
        <f>100*(G88+L88+Q88+V88+AA88)/'S1'!$I$16</f>
        <v>82</v>
      </c>
      <c r="AI88" s="81">
        <f>100*(H88+M88+R88+W88+AB88)/'S1'!$I$17</f>
        <v>82</v>
      </c>
      <c r="AJ88" s="81">
        <f>100*(I88+N88+S88+X88+AC88)/'S1'!$I$18</f>
        <v>84</v>
      </c>
    </row>
    <row r="89" spans="1:36" ht="23.25" customHeight="1">
      <c r="A89" s="74">
        <v>77</v>
      </c>
      <c r="B89" s="75">
        <v>921320104101</v>
      </c>
      <c r="C89" s="76" t="s">
        <v>13</v>
      </c>
      <c r="D89" s="84" t="s">
        <v>142</v>
      </c>
      <c r="E89" s="85">
        <v>15</v>
      </c>
      <c r="F89" s="85">
        <v>20</v>
      </c>
      <c r="G89" s="89"/>
      <c r="H89" s="90"/>
      <c r="I89" s="90"/>
      <c r="J89" s="90"/>
      <c r="K89" s="90"/>
      <c r="L89" s="85">
        <v>28</v>
      </c>
      <c r="M89" s="85">
        <v>16</v>
      </c>
      <c r="N89" s="89"/>
      <c r="O89" s="90"/>
      <c r="P89" s="90"/>
      <c r="Q89" s="90"/>
      <c r="R89" s="85">
        <v>14</v>
      </c>
      <c r="S89" s="85">
        <v>31</v>
      </c>
      <c r="T89" s="85">
        <v>25</v>
      </c>
      <c r="U89" s="85">
        <v>23</v>
      </c>
      <c r="V89" s="89"/>
      <c r="W89" s="90"/>
      <c r="X89" s="90"/>
      <c r="Y89" s="92"/>
      <c r="Z89" s="85"/>
      <c r="AA89" s="85">
        <v>17</v>
      </c>
      <c r="AB89" s="85">
        <v>15</v>
      </c>
      <c r="AC89" s="89">
        <v>15</v>
      </c>
      <c r="AD89" s="79" t="s">
        <v>11</v>
      </c>
      <c r="AE89" s="81">
        <f t="shared" si="0"/>
        <v>80</v>
      </c>
      <c r="AF89" s="81">
        <f>100*(E89+J89+O89+T89+Y89)/'S1'!$I$14</f>
        <v>83.333333333333329</v>
      </c>
      <c r="AG89" s="81">
        <f>100*(F89+K89+P89+U89+Z89)/'S1'!$I$15</f>
        <v>82.692307692307693</v>
      </c>
      <c r="AH89" s="81">
        <f>100*(G89+L89+Q89+V89+AA89)/'S1'!$I$16</f>
        <v>90</v>
      </c>
      <c r="AI89" s="81">
        <f>100*(H89+M89+R89+W89+AB89)/'S1'!$I$17</f>
        <v>90</v>
      </c>
      <c r="AJ89" s="81">
        <f>100*(I89+N89+S89+X89+AC89)/'S1'!$I$18</f>
        <v>92</v>
      </c>
    </row>
    <row r="90" spans="1:36" ht="23.25" customHeight="1">
      <c r="A90" s="74">
        <v>78</v>
      </c>
      <c r="B90" s="75">
        <v>921320104102</v>
      </c>
      <c r="C90" s="76" t="s">
        <v>13</v>
      </c>
      <c r="D90" s="84" t="s">
        <v>143</v>
      </c>
      <c r="E90" s="85">
        <v>18</v>
      </c>
      <c r="F90" s="85">
        <v>23</v>
      </c>
      <c r="G90" s="89"/>
      <c r="H90" s="90"/>
      <c r="I90" s="90"/>
      <c r="J90" s="90"/>
      <c r="K90" s="90"/>
      <c r="L90" s="85">
        <v>28</v>
      </c>
      <c r="M90" s="85">
        <v>16</v>
      </c>
      <c r="N90" s="89"/>
      <c r="O90" s="90"/>
      <c r="P90" s="90"/>
      <c r="Q90" s="90"/>
      <c r="R90" s="85">
        <v>14</v>
      </c>
      <c r="S90" s="85">
        <v>31</v>
      </c>
      <c r="T90" s="85">
        <v>24</v>
      </c>
      <c r="U90" s="85">
        <v>23</v>
      </c>
      <c r="V90" s="89"/>
      <c r="W90" s="90"/>
      <c r="X90" s="90"/>
      <c r="Y90" s="92"/>
      <c r="Z90" s="85"/>
      <c r="AA90" s="85">
        <v>18</v>
      </c>
      <c r="AB90" s="85">
        <v>16</v>
      </c>
      <c r="AC90" s="89">
        <v>16</v>
      </c>
      <c r="AD90" s="79" t="s">
        <v>66</v>
      </c>
      <c r="AE90" s="81">
        <f t="shared" si="0"/>
        <v>90</v>
      </c>
      <c r="AF90" s="81">
        <f>100*(E90+J90+O90+T90+Y90)/'S1'!$I$14</f>
        <v>87.5</v>
      </c>
      <c r="AG90" s="81">
        <f>100*(F90+K90+P90+U90+Z90)/'S1'!$I$15</f>
        <v>88.461538461538467</v>
      </c>
      <c r="AH90" s="81">
        <f>100*(G90+L90+Q90+V90+AA90)/'S1'!$I$16</f>
        <v>92</v>
      </c>
      <c r="AI90" s="81">
        <f>100*(H90+M90+R90+W90+AB90)/'S1'!$I$17</f>
        <v>92</v>
      </c>
      <c r="AJ90" s="81">
        <f>100*(I90+N90+S90+X90+AC90)/'S1'!$I$18</f>
        <v>94</v>
      </c>
    </row>
    <row r="91" spans="1:36" ht="23.25" customHeight="1">
      <c r="A91" s="74">
        <v>79</v>
      </c>
      <c r="B91" s="75">
        <v>921320104104</v>
      </c>
      <c r="C91" s="76" t="s">
        <v>13</v>
      </c>
      <c r="D91" s="84" t="s">
        <v>144</v>
      </c>
      <c r="E91" s="85">
        <v>17</v>
      </c>
      <c r="F91" s="85">
        <v>21</v>
      </c>
      <c r="G91" s="89"/>
      <c r="H91" s="90"/>
      <c r="I91" s="90"/>
      <c r="J91" s="90"/>
      <c r="K91" s="90"/>
      <c r="L91" s="85">
        <v>23</v>
      </c>
      <c r="M91" s="85">
        <v>13</v>
      </c>
      <c r="N91" s="89"/>
      <c r="O91" s="90"/>
      <c r="P91" s="90"/>
      <c r="Q91" s="90"/>
      <c r="R91" s="85">
        <v>13</v>
      </c>
      <c r="S91" s="85">
        <v>27</v>
      </c>
      <c r="T91" s="85">
        <v>25</v>
      </c>
      <c r="U91" s="85">
        <v>23</v>
      </c>
      <c r="V91" s="89"/>
      <c r="W91" s="90"/>
      <c r="X91" s="90"/>
      <c r="Y91" s="92"/>
      <c r="Z91" s="85"/>
      <c r="AA91" s="85">
        <v>18</v>
      </c>
      <c r="AB91" s="85">
        <v>16</v>
      </c>
      <c r="AC91" s="89">
        <v>16</v>
      </c>
      <c r="AD91" s="79" t="s">
        <v>66</v>
      </c>
      <c r="AE91" s="81">
        <f t="shared" si="0"/>
        <v>90</v>
      </c>
      <c r="AF91" s="81">
        <f>100*(E91+J91+O91+T91+Y91)/'S1'!$I$14</f>
        <v>87.5</v>
      </c>
      <c r="AG91" s="81">
        <f>100*(F91+K91+P91+U91+Z91)/'S1'!$I$15</f>
        <v>84.615384615384613</v>
      </c>
      <c r="AH91" s="81">
        <f>100*(G91+L91+Q91+V91+AA91)/'S1'!$I$16</f>
        <v>82</v>
      </c>
      <c r="AI91" s="81">
        <f>100*(H91+M91+R91+W91+AB91)/'S1'!$I$17</f>
        <v>84</v>
      </c>
      <c r="AJ91" s="81">
        <f>100*(I91+N91+S91+X91+AC91)/'S1'!$I$18</f>
        <v>86</v>
      </c>
    </row>
    <row r="92" spans="1:36" ht="23.25" customHeight="1">
      <c r="A92" s="74">
        <v>80</v>
      </c>
      <c r="B92" s="97">
        <v>921320104105</v>
      </c>
      <c r="C92" s="76" t="s">
        <v>13</v>
      </c>
      <c r="D92" s="84" t="s">
        <v>145</v>
      </c>
      <c r="E92" s="85">
        <v>15</v>
      </c>
      <c r="F92" s="85">
        <v>19</v>
      </c>
      <c r="G92" s="93"/>
      <c r="H92" s="94"/>
      <c r="I92" s="94"/>
      <c r="J92" s="94"/>
      <c r="K92" s="94"/>
      <c r="L92" s="85">
        <v>28</v>
      </c>
      <c r="M92" s="85">
        <v>15</v>
      </c>
      <c r="N92" s="93"/>
      <c r="O92" s="94"/>
      <c r="P92" s="94"/>
      <c r="Q92" s="94"/>
      <c r="R92" s="85">
        <v>13</v>
      </c>
      <c r="S92" s="85">
        <v>29</v>
      </c>
      <c r="T92" s="85">
        <v>26</v>
      </c>
      <c r="U92" s="85">
        <v>24</v>
      </c>
      <c r="V92" s="95"/>
      <c r="W92" s="94"/>
      <c r="X92" s="94"/>
      <c r="Y92" s="94"/>
      <c r="Z92" s="85"/>
      <c r="AA92" s="85">
        <v>18</v>
      </c>
      <c r="AB92" s="85">
        <v>16</v>
      </c>
      <c r="AC92" s="93">
        <v>16</v>
      </c>
      <c r="AD92" s="96" t="s">
        <v>66</v>
      </c>
      <c r="AE92" s="81">
        <f t="shared" si="0"/>
        <v>90</v>
      </c>
      <c r="AF92" s="81">
        <f>100*(E92+J92+O92+T92+Y92)/'S1'!$I$14</f>
        <v>85.416666666666671</v>
      </c>
      <c r="AG92" s="81">
        <f>100*(F92+K92+P92+U92+Z92)/'S1'!$I$15</f>
        <v>82.692307692307693</v>
      </c>
      <c r="AH92" s="81">
        <f>100*(G92+L92+Q92+V92+AA92)/'S1'!$I$16</f>
        <v>92</v>
      </c>
      <c r="AI92" s="81">
        <f>100*(H92+M92+R92+W92+AB92)/'S1'!$I$17</f>
        <v>88</v>
      </c>
      <c r="AJ92" s="81">
        <f>100*(I92+N92+S92+X92+AC92)/'S1'!$I$18</f>
        <v>90</v>
      </c>
    </row>
    <row r="93" spans="1:36" ht="23.25" customHeight="1">
      <c r="A93" s="74">
        <v>81</v>
      </c>
      <c r="B93" s="97">
        <v>921320104106</v>
      </c>
      <c r="C93" s="76" t="s">
        <v>13</v>
      </c>
      <c r="D93" s="84" t="s">
        <v>146</v>
      </c>
      <c r="E93" s="85">
        <v>18</v>
      </c>
      <c r="F93" s="85">
        <v>24</v>
      </c>
      <c r="G93" s="93"/>
      <c r="H93" s="94"/>
      <c r="I93" s="94"/>
      <c r="J93" s="94"/>
      <c r="K93" s="94"/>
      <c r="L93" s="85">
        <v>27</v>
      </c>
      <c r="M93" s="85">
        <v>15</v>
      </c>
      <c r="N93" s="93"/>
      <c r="O93" s="94"/>
      <c r="P93" s="94"/>
      <c r="Q93" s="94"/>
      <c r="R93" s="85">
        <v>13</v>
      </c>
      <c r="S93" s="85">
        <v>27</v>
      </c>
      <c r="T93" s="85">
        <v>25</v>
      </c>
      <c r="U93" s="85">
        <v>24</v>
      </c>
      <c r="V93" s="95"/>
      <c r="W93" s="94"/>
      <c r="X93" s="94"/>
      <c r="Y93" s="94"/>
      <c r="Z93" s="85"/>
      <c r="AA93" s="85">
        <v>18</v>
      </c>
      <c r="AB93" s="85">
        <v>16</v>
      </c>
      <c r="AC93" s="93">
        <v>16</v>
      </c>
      <c r="AD93" s="96" t="s">
        <v>66</v>
      </c>
      <c r="AE93" s="81">
        <f t="shared" si="0"/>
        <v>90</v>
      </c>
      <c r="AF93" s="81">
        <f>100*(E93+J93+O93+T93+Y93)/'S1'!$I$14</f>
        <v>89.583333333333329</v>
      </c>
      <c r="AG93" s="81">
        <f>100*(F93+K93+P93+U93+Z93)/'S1'!$I$15</f>
        <v>92.307692307692307</v>
      </c>
      <c r="AH93" s="81">
        <f>100*(G93+L93+Q93+V93+AA93)/'S1'!$I$16</f>
        <v>90</v>
      </c>
      <c r="AI93" s="81">
        <f>100*(H93+M93+R93+W93+AB93)/'S1'!$I$17</f>
        <v>88</v>
      </c>
      <c r="AJ93" s="81">
        <f>100*(I93+N93+S93+X93+AC93)/'S1'!$I$18</f>
        <v>86</v>
      </c>
    </row>
    <row r="94" spans="1:36" ht="23.25" customHeight="1">
      <c r="A94" s="74">
        <v>82</v>
      </c>
      <c r="B94" s="75">
        <v>921320104110</v>
      </c>
      <c r="C94" s="76" t="s">
        <v>13</v>
      </c>
      <c r="D94" s="84" t="s">
        <v>147</v>
      </c>
      <c r="E94" s="98">
        <v>18</v>
      </c>
      <c r="F94" s="85">
        <v>22</v>
      </c>
      <c r="G94" s="91"/>
      <c r="H94" s="90"/>
      <c r="I94" s="90"/>
      <c r="J94" s="90"/>
      <c r="K94" s="90"/>
      <c r="L94" s="85">
        <v>24</v>
      </c>
      <c r="M94" s="85">
        <v>13</v>
      </c>
      <c r="N94" s="89"/>
      <c r="O94" s="90"/>
      <c r="P94" s="90"/>
      <c r="Q94" s="90"/>
      <c r="R94" s="85">
        <v>10</v>
      </c>
      <c r="S94" s="85">
        <v>20</v>
      </c>
      <c r="T94" s="85">
        <v>26</v>
      </c>
      <c r="U94" s="85">
        <v>24</v>
      </c>
      <c r="V94" s="89"/>
      <c r="W94" s="90"/>
      <c r="X94" s="90"/>
      <c r="Y94" s="92"/>
      <c r="Z94" s="85"/>
      <c r="AA94" s="85">
        <v>18</v>
      </c>
      <c r="AB94" s="85">
        <v>16</v>
      </c>
      <c r="AC94" s="89">
        <v>16</v>
      </c>
      <c r="AD94" s="79" t="s">
        <v>66</v>
      </c>
      <c r="AE94" s="81">
        <f t="shared" si="0"/>
        <v>90</v>
      </c>
      <c r="AF94" s="81">
        <f>100*(E94+J94+O94+T94+Y94)/'S1'!$I$14</f>
        <v>91.666666666666671</v>
      </c>
      <c r="AG94" s="81">
        <f>100*(F94+K94+P94+U94+Z94)/'S1'!$I$15</f>
        <v>88.461538461538467</v>
      </c>
      <c r="AH94" s="81">
        <f>100*(G94+L94+Q94+V94+AA94)/'S1'!$I$16</f>
        <v>84</v>
      </c>
      <c r="AI94" s="81">
        <f>100*(H94+M94+R94+W94+AB94)/'S1'!$I$17</f>
        <v>78</v>
      </c>
      <c r="AJ94" s="81">
        <f>100*(I94+N94+S94+X94+AC94)/'S1'!$I$18</f>
        <v>72</v>
      </c>
    </row>
    <row r="95" spans="1:36" ht="23.25" customHeight="1">
      <c r="A95" s="74">
        <v>83</v>
      </c>
      <c r="B95" s="75">
        <v>921320104112</v>
      </c>
      <c r="C95" s="76" t="s">
        <v>13</v>
      </c>
      <c r="D95" s="84" t="s">
        <v>148</v>
      </c>
      <c r="E95" s="85">
        <v>16</v>
      </c>
      <c r="F95" s="85">
        <v>20</v>
      </c>
      <c r="G95" s="89"/>
      <c r="H95" s="90"/>
      <c r="I95" s="90"/>
      <c r="J95" s="90"/>
      <c r="K95" s="90"/>
      <c r="L95" s="85">
        <v>24</v>
      </c>
      <c r="M95" s="85">
        <v>13</v>
      </c>
      <c r="N95" s="89"/>
      <c r="O95" s="90"/>
      <c r="P95" s="90"/>
      <c r="Q95" s="90"/>
      <c r="R95" s="85">
        <v>11</v>
      </c>
      <c r="S95" s="85">
        <v>23</v>
      </c>
      <c r="T95" s="85">
        <v>26</v>
      </c>
      <c r="U95" s="85">
        <v>24</v>
      </c>
      <c r="V95" s="89"/>
      <c r="W95" s="90"/>
      <c r="X95" s="90"/>
      <c r="Y95" s="92"/>
      <c r="Z95" s="85"/>
      <c r="AA95" s="101">
        <v>18</v>
      </c>
      <c r="AB95" s="101">
        <v>16</v>
      </c>
      <c r="AC95" s="89">
        <v>16</v>
      </c>
      <c r="AD95" s="79" t="s">
        <v>66</v>
      </c>
      <c r="AE95" s="81">
        <f t="shared" si="0"/>
        <v>90</v>
      </c>
      <c r="AF95" s="81">
        <f>100*(E95+J95+O95+T95+Y95)/'S1'!$I$14</f>
        <v>87.5</v>
      </c>
      <c r="AG95" s="81">
        <f>100*(F95+K95+P95+U95+Z95)/'S1'!$I$15</f>
        <v>84.615384615384613</v>
      </c>
      <c r="AH95" s="81">
        <f>100*(G95+L95+Q95+V95+AA95)/'S1'!$I$16</f>
        <v>84</v>
      </c>
      <c r="AI95" s="81">
        <f>100*(H95+M95+R95+W95+AB95)/'S1'!$I$17</f>
        <v>80</v>
      </c>
      <c r="AJ95" s="81">
        <f>100*(I95+N95+S95+X95+AC95)/'S1'!$I$18</f>
        <v>78</v>
      </c>
    </row>
    <row r="96" spans="1:36" ht="23.25" customHeight="1">
      <c r="A96" s="74">
        <v>84</v>
      </c>
      <c r="B96" s="97">
        <v>921320104116</v>
      </c>
      <c r="C96" s="76" t="s">
        <v>13</v>
      </c>
      <c r="D96" s="84" t="s">
        <v>149</v>
      </c>
      <c r="E96" s="85">
        <v>16</v>
      </c>
      <c r="F96" s="85">
        <v>21</v>
      </c>
      <c r="G96" s="93"/>
      <c r="H96" s="94"/>
      <c r="I96" s="94"/>
      <c r="J96" s="94"/>
      <c r="K96" s="94"/>
      <c r="L96" s="85">
        <v>29</v>
      </c>
      <c r="M96" s="85">
        <v>16</v>
      </c>
      <c r="N96" s="93"/>
      <c r="O96" s="94"/>
      <c r="P96" s="94"/>
      <c r="Q96" s="94"/>
      <c r="R96" s="85">
        <v>14</v>
      </c>
      <c r="S96" s="85">
        <v>31</v>
      </c>
      <c r="T96" s="85">
        <v>26</v>
      </c>
      <c r="U96" s="85">
        <v>24</v>
      </c>
      <c r="V96" s="93"/>
      <c r="W96" s="94"/>
      <c r="X96" s="94"/>
      <c r="Y96" s="94"/>
      <c r="Z96" s="85"/>
      <c r="AA96" s="101">
        <v>18</v>
      </c>
      <c r="AB96" s="101">
        <v>16</v>
      </c>
      <c r="AC96" s="93">
        <v>16</v>
      </c>
      <c r="AD96" s="96" t="s">
        <v>97</v>
      </c>
      <c r="AE96" s="81">
        <f t="shared" si="0"/>
        <v>100</v>
      </c>
      <c r="AF96" s="81">
        <f>100*(E96+J96+O96+T96+Y96)/'S1'!$I$14</f>
        <v>87.5</v>
      </c>
      <c r="AG96" s="81">
        <f>100*(F96+K96+P96+U96+Z96)/'S1'!$I$15</f>
        <v>86.538461538461533</v>
      </c>
      <c r="AH96" s="81">
        <f>100*(G96+L96+Q96+V96+AA96)/'S1'!$I$16</f>
        <v>94</v>
      </c>
      <c r="AI96" s="81">
        <f>100*(H96+M96+R96+W96+AB96)/'S1'!$I$17</f>
        <v>92</v>
      </c>
      <c r="AJ96" s="81">
        <f>100*(I96+N96+S96+X96+AC96)/'S1'!$I$18</f>
        <v>94</v>
      </c>
    </row>
    <row r="97" spans="1:36" ht="23.25" customHeight="1">
      <c r="A97" s="74">
        <v>85</v>
      </c>
      <c r="B97" s="75">
        <v>921320104119</v>
      </c>
      <c r="C97" s="76" t="s">
        <v>13</v>
      </c>
      <c r="D97" s="84" t="s">
        <v>150</v>
      </c>
      <c r="E97" s="85">
        <v>19</v>
      </c>
      <c r="F97" s="85">
        <v>25</v>
      </c>
      <c r="G97" s="89"/>
      <c r="H97" s="90"/>
      <c r="I97" s="90"/>
      <c r="J97" s="90"/>
      <c r="K97" s="90"/>
      <c r="L97" s="85">
        <v>28</v>
      </c>
      <c r="M97" s="85">
        <v>15</v>
      </c>
      <c r="N97" s="89"/>
      <c r="O97" s="90"/>
      <c r="P97" s="90"/>
      <c r="Q97" s="90"/>
      <c r="R97" s="85">
        <v>14</v>
      </c>
      <c r="S97" s="85">
        <v>31</v>
      </c>
      <c r="T97" s="85">
        <v>24</v>
      </c>
      <c r="U97" s="85">
        <v>23</v>
      </c>
      <c r="V97" s="91"/>
      <c r="W97" s="90"/>
      <c r="X97" s="90"/>
      <c r="Y97" s="92"/>
      <c r="Z97" s="85"/>
      <c r="AA97" s="101">
        <v>17</v>
      </c>
      <c r="AB97" s="101">
        <v>15</v>
      </c>
      <c r="AC97" s="89">
        <v>15</v>
      </c>
      <c r="AD97" s="79" t="s">
        <v>66</v>
      </c>
      <c r="AE97" s="81">
        <f t="shared" si="0"/>
        <v>90</v>
      </c>
      <c r="AF97" s="81">
        <f>100*(E97+J97+O97+T97+Y97)/'S1'!$I$14</f>
        <v>89.583333333333329</v>
      </c>
      <c r="AG97" s="81">
        <f>100*(F97+K97+P97+U97+Z97)/'S1'!$I$15</f>
        <v>92.307692307692307</v>
      </c>
      <c r="AH97" s="81">
        <f>100*(G97+L97+Q97+V97+AA97)/'S1'!$I$16</f>
        <v>90</v>
      </c>
      <c r="AI97" s="81">
        <f>100*(H97+M97+R97+W97+AB97)/'S1'!$I$17</f>
        <v>88</v>
      </c>
      <c r="AJ97" s="81">
        <f>100*(I97+N97+S97+X97+AC97)/'S1'!$I$18</f>
        <v>92</v>
      </c>
    </row>
    <row r="98" spans="1:36" ht="23.25" customHeight="1">
      <c r="A98" s="74">
        <v>86</v>
      </c>
      <c r="B98" s="97">
        <v>921320104120</v>
      </c>
      <c r="C98" s="102" t="s">
        <v>15</v>
      </c>
      <c r="D98" s="103" t="s">
        <v>151</v>
      </c>
      <c r="E98" s="104">
        <v>18</v>
      </c>
      <c r="F98" s="104">
        <v>24</v>
      </c>
      <c r="G98" s="96"/>
      <c r="H98" s="96"/>
      <c r="I98" s="96"/>
      <c r="J98" s="96"/>
      <c r="K98" s="96"/>
      <c r="L98" s="104">
        <v>28</v>
      </c>
      <c r="M98" s="104">
        <v>15</v>
      </c>
      <c r="N98" s="96"/>
      <c r="O98" s="96"/>
      <c r="P98" s="96"/>
      <c r="Q98" s="96"/>
      <c r="R98" s="105">
        <v>12</v>
      </c>
      <c r="S98" s="105">
        <v>25</v>
      </c>
      <c r="T98" s="79">
        <v>23</v>
      </c>
      <c r="U98" s="79">
        <v>22</v>
      </c>
      <c r="V98" s="105"/>
      <c r="W98" s="96"/>
      <c r="X98" s="96"/>
      <c r="Y98" s="96"/>
      <c r="Z98" s="96"/>
      <c r="AA98" s="106">
        <v>18</v>
      </c>
      <c r="AB98" s="106">
        <v>16</v>
      </c>
      <c r="AC98" s="106">
        <v>16</v>
      </c>
      <c r="AD98" s="96" t="s">
        <v>66</v>
      </c>
      <c r="AE98" s="81">
        <f t="shared" si="0"/>
        <v>90</v>
      </c>
      <c r="AF98" s="81">
        <f>100*(E98+J98+O98+T98+Y98)/'S1'!$I$14</f>
        <v>85.416666666666671</v>
      </c>
      <c r="AG98" s="81">
        <f>100*(F98+K98+P98+U98+Z98)/'S1'!$I$15</f>
        <v>88.461538461538467</v>
      </c>
      <c r="AH98" s="81">
        <f>100*(G98+L98+Q98+V98+AA98)/'S1'!$I$16</f>
        <v>92</v>
      </c>
      <c r="AI98" s="81">
        <f>100*(H98+M98+R98+W98+AB98)/'S1'!$I$17</f>
        <v>86</v>
      </c>
      <c r="AJ98" s="81">
        <f>100*(I98+N98+S98+X98+AC98)/'S1'!$I$18</f>
        <v>82</v>
      </c>
    </row>
    <row r="99" spans="1:36" ht="23.25" customHeight="1">
      <c r="A99" s="74">
        <v>87</v>
      </c>
      <c r="B99" s="75">
        <v>921320104121</v>
      </c>
      <c r="C99" s="102" t="s">
        <v>15</v>
      </c>
      <c r="D99" s="103" t="s">
        <v>152</v>
      </c>
      <c r="E99" s="82">
        <v>17</v>
      </c>
      <c r="F99" s="82">
        <v>22</v>
      </c>
      <c r="G99" s="78"/>
      <c r="H99" s="78"/>
      <c r="I99" s="78"/>
      <c r="J99" s="78"/>
      <c r="K99" s="78"/>
      <c r="L99" s="82">
        <v>26</v>
      </c>
      <c r="M99" s="82">
        <v>14</v>
      </c>
      <c r="N99" s="78"/>
      <c r="O99" s="78"/>
      <c r="P99" s="78"/>
      <c r="Q99" s="78"/>
      <c r="R99" s="82">
        <v>12</v>
      </c>
      <c r="S99" s="82">
        <v>26</v>
      </c>
      <c r="T99" s="82">
        <v>24</v>
      </c>
      <c r="U99" s="82">
        <v>22</v>
      </c>
      <c r="V99" s="79"/>
      <c r="W99" s="78"/>
      <c r="X99" s="78"/>
      <c r="Y99" s="78"/>
      <c r="Z99" s="78"/>
      <c r="AA99" s="106">
        <v>17</v>
      </c>
      <c r="AB99" s="106">
        <v>15</v>
      </c>
      <c r="AC99" s="106">
        <v>15</v>
      </c>
      <c r="AD99" s="79" t="s">
        <v>66</v>
      </c>
      <c r="AE99" s="81">
        <f t="shared" si="0"/>
        <v>90</v>
      </c>
      <c r="AF99" s="81">
        <f>100*(E99+J99+O99+T99+Y99)/'S1'!$I$14</f>
        <v>85.416666666666671</v>
      </c>
      <c r="AG99" s="81">
        <f>100*(F99+K99+P99+U99+Z99)/'S1'!$I$15</f>
        <v>84.615384615384613</v>
      </c>
      <c r="AH99" s="81">
        <f>100*(G99+L99+Q99+V99+AA99)/'S1'!$I$16</f>
        <v>86</v>
      </c>
      <c r="AI99" s="81">
        <f>100*(H99+M99+R99+W99+AB99)/'S1'!$I$17</f>
        <v>82</v>
      </c>
      <c r="AJ99" s="81">
        <f>100*(I99+N99+S99+X99+AC99)/'S1'!$I$18</f>
        <v>82</v>
      </c>
    </row>
    <row r="100" spans="1:36" ht="23.25" customHeight="1">
      <c r="A100" s="74">
        <v>88</v>
      </c>
      <c r="B100" s="75">
        <v>921320104122</v>
      </c>
      <c r="C100" s="102" t="s">
        <v>15</v>
      </c>
      <c r="D100" s="103" t="s">
        <v>153</v>
      </c>
      <c r="E100" s="104">
        <v>17</v>
      </c>
      <c r="F100" s="104">
        <v>22</v>
      </c>
      <c r="G100" s="78"/>
      <c r="H100" s="78"/>
      <c r="I100" s="78"/>
      <c r="J100" s="78"/>
      <c r="K100" s="78"/>
      <c r="L100" s="104">
        <v>22</v>
      </c>
      <c r="M100" s="104">
        <v>13</v>
      </c>
      <c r="N100" s="78"/>
      <c r="O100" s="78"/>
      <c r="P100" s="78"/>
      <c r="Q100" s="78"/>
      <c r="R100" s="105">
        <v>12</v>
      </c>
      <c r="S100" s="105">
        <v>25</v>
      </c>
      <c r="T100" s="82">
        <v>26</v>
      </c>
      <c r="U100" s="82">
        <v>24</v>
      </c>
      <c r="V100" s="79"/>
      <c r="W100" s="78"/>
      <c r="X100" s="78"/>
      <c r="Y100" s="78"/>
      <c r="Z100" s="78"/>
      <c r="AA100" s="106">
        <v>16</v>
      </c>
      <c r="AB100" s="106">
        <v>14</v>
      </c>
      <c r="AC100" s="106">
        <v>14</v>
      </c>
      <c r="AD100" s="79" t="s">
        <v>92</v>
      </c>
      <c r="AE100" s="81">
        <f t="shared" si="0"/>
        <v>70</v>
      </c>
      <c r="AF100" s="81">
        <f>100*(E100+J100+O100+T100+Y100)/'S1'!$I$14</f>
        <v>89.583333333333329</v>
      </c>
      <c r="AG100" s="81">
        <f>100*(F100+K100+P100+U100+Z100)/'S1'!$I$15</f>
        <v>88.461538461538467</v>
      </c>
      <c r="AH100" s="81">
        <f>100*(G100+L100+Q100+V100+AA100)/'S1'!$I$16</f>
        <v>76</v>
      </c>
      <c r="AI100" s="81">
        <f>100*(H100+M100+R100+W100+AB100)/'S1'!$I$17</f>
        <v>78</v>
      </c>
      <c r="AJ100" s="81">
        <f>100*(I100+N100+S100+X100+AC100)/'S1'!$I$18</f>
        <v>78</v>
      </c>
    </row>
    <row r="101" spans="1:36" ht="23.25" customHeight="1">
      <c r="A101" s="74">
        <v>89</v>
      </c>
      <c r="B101" s="75">
        <v>921320104124</v>
      </c>
      <c r="C101" s="102" t="s">
        <v>15</v>
      </c>
      <c r="D101" s="103" t="s">
        <v>154</v>
      </c>
      <c r="E101" s="82">
        <v>18</v>
      </c>
      <c r="F101" s="82">
        <v>23</v>
      </c>
      <c r="G101" s="78"/>
      <c r="H101" s="78"/>
      <c r="I101" s="78"/>
      <c r="J101" s="78"/>
      <c r="K101" s="78"/>
      <c r="L101" s="82">
        <v>27</v>
      </c>
      <c r="M101" s="82">
        <v>15</v>
      </c>
      <c r="N101" s="78"/>
      <c r="O101" s="78"/>
      <c r="P101" s="78"/>
      <c r="Q101" s="78"/>
      <c r="R101" s="82">
        <v>13</v>
      </c>
      <c r="S101" s="82">
        <v>27</v>
      </c>
      <c r="T101" s="79">
        <v>25</v>
      </c>
      <c r="U101" s="79">
        <v>23</v>
      </c>
      <c r="V101" s="79"/>
      <c r="W101" s="78"/>
      <c r="X101" s="78"/>
      <c r="Y101" s="78"/>
      <c r="Z101" s="78"/>
      <c r="AA101" s="106">
        <v>18</v>
      </c>
      <c r="AB101" s="106">
        <v>16</v>
      </c>
      <c r="AC101" s="106">
        <v>16</v>
      </c>
      <c r="AD101" s="79" t="s">
        <v>66</v>
      </c>
      <c r="AE101" s="81">
        <f t="shared" si="0"/>
        <v>90</v>
      </c>
      <c r="AF101" s="81">
        <f>100*(E101+J101+O101+T101+Y101)/'S1'!$I$14</f>
        <v>89.583333333333329</v>
      </c>
      <c r="AG101" s="81">
        <f>100*(F101+K101+P101+U101+Z101)/'S1'!$I$15</f>
        <v>88.461538461538467</v>
      </c>
      <c r="AH101" s="81">
        <f>100*(G101+L101+Q101+V101+AA101)/'S1'!$I$16</f>
        <v>90</v>
      </c>
      <c r="AI101" s="81">
        <f>100*(H101+M101+R101+W101+AB101)/'S1'!$I$17</f>
        <v>88</v>
      </c>
      <c r="AJ101" s="81">
        <f>100*(I101+N101+S101+X101+AC101)/'S1'!$I$18</f>
        <v>86</v>
      </c>
    </row>
    <row r="102" spans="1:36" ht="23.25" customHeight="1">
      <c r="A102" s="74">
        <v>90</v>
      </c>
      <c r="B102" s="75">
        <v>921320104125</v>
      </c>
      <c r="C102" s="102" t="s">
        <v>15</v>
      </c>
      <c r="D102" s="103" t="s">
        <v>155</v>
      </c>
      <c r="E102" s="107">
        <v>17</v>
      </c>
      <c r="F102" s="107">
        <v>21</v>
      </c>
      <c r="G102" s="78"/>
      <c r="H102" s="78"/>
      <c r="I102" s="78"/>
      <c r="J102" s="78"/>
      <c r="K102" s="78"/>
      <c r="L102" s="107">
        <v>23</v>
      </c>
      <c r="M102" s="107">
        <v>13</v>
      </c>
      <c r="N102" s="78"/>
      <c r="O102" s="78"/>
      <c r="P102" s="78"/>
      <c r="Q102" s="78"/>
      <c r="R102" s="82">
        <v>12</v>
      </c>
      <c r="S102" s="82">
        <v>25</v>
      </c>
      <c r="T102" s="79">
        <v>23</v>
      </c>
      <c r="U102" s="79">
        <v>22</v>
      </c>
      <c r="V102" s="82"/>
      <c r="W102" s="78"/>
      <c r="X102" s="78"/>
      <c r="Y102" s="78"/>
      <c r="Z102" s="78"/>
      <c r="AA102" s="82">
        <v>17</v>
      </c>
      <c r="AB102" s="82">
        <v>15</v>
      </c>
      <c r="AC102" s="82">
        <v>15</v>
      </c>
      <c r="AD102" s="79" t="s">
        <v>11</v>
      </c>
      <c r="AE102" s="81">
        <f t="shared" si="0"/>
        <v>80</v>
      </c>
      <c r="AF102" s="81">
        <f>100*(E102+J102+O102+T102+Y102)/'S1'!$I$14</f>
        <v>83.333333333333329</v>
      </c>
      <c r="AG102" s="81">
        <f>100*(F102+K102+P102+U102+Z102)/'S1'!$I$15</f>
        <v>82.692307692307693</v>
      </c>
      <c r="AH102" s="81">
        <f>100*(G102+L102+Q102+V102+AA102)/'S1'!$I$16</f>
        <v>80</v>
      </c>
      <c r="AI102" s="81">
        <f>100*(H102+M102+R102+W102+AB102)/'S1'!$I$17</f>
        <v>80</v>
      </c>
      <c r="AJ102" s="81">
        <f>100*(I102+N102+S102+X102+AC102)/'S1'!$I$18</f>
        <v>80</v>
      </c>
    </row>
    <row r="103" spans="1:36" ht="23.25" customHeight="1">
      <c r="A103" s="74">
        <v>91</v>
      </c>
      <c r="B103" s="75">
        <v>921320104126</v>
      </c>
      <c r="C103" s="102" t="s">
        <v>15</v>
      </c>
      <c r="D103" s="103" t="s">
        <v>156</v>
      </c>
      <c r="E103" s="104">
        <v>19</v>
      </c>
      <c r="F103" s="104">
        <v>25</v>
      </c>
      <c r="G103" s="78"/>
      <c r="H103" s="78"/>
      <c r="I103" s="78"/>
      <c r="J103" s="78"/>
      <c r="K103" s="78"/>
      <c r="L103" s="104">
        <v>31</v>
      </c>
      <c r="M103" s="104">
        <v>17</v>
      </c>
      <c r="N103" s="78"/>
      <c r="O103" s="78"/>
      <c r="P103" s="78"/>
      <c r="Q103" s="78"/>
      <c r="R103" s="105">
        <v>14</v>
      </c>
      <c r="S103" s="105">
        <v>31</v>
      </c>
      <c r="T103" s="79">
        <v>21</v>
      </c>
      <c r="U103" s="79">
        <v>19</v>
      </c>
      <c r="V103" s="82"/>
      <c r="W103" s="78"/>
      <c r="X103" s="78"/>
      <c r="Y103" s="78"/>
      <c r="Z103" s="78"/>
      <c r="AA103" s="82">
        <v>17</v>
      </c>
      <c r="AB103" s="82">
        <v>15</v>
      </c>
      <c r="AC103" s="82">
        <v>15</v>
      </c>
      <c r="AD103" s="79" t="s">
        <v>66</v>
      </c>
      <c r="AE103" s="81">
        <f t="shared" si="0"/>
        <v>90</v>
      </c>
      <c r="AF103" s="81">
        <f>100*(E103+J103+O103+T103+Y103)/'S1'!$I$14</f>
        <v>83.333333333333329</v>
      </c>
      <c r="AG103" s="81">
        <f>100*(F103+K103+P103+U103+Z103)/'S1'!$I$15</f>
        <v>84.615384615384613</v>
      </c>
      <c r="AH103" s="81">
        <f>100*(G103+L103+Q103+V103+AA103)/'S1'!$I$16</f>
        <v>96</v>
      </c>
      <c r="AI103" s="81">
        <f>100*(H103+M103+R103+W103+AB103)/'S1'!$I$17</f>
        <v>92</v>
      </c>
      <c r="AJ103" s="81">
        <f>100*(I103+N103+S103+X103+AC103)/'S1'!$I$18</f>
        <v>92</v>
      </c>
    </row>
    <row r="104" spans="1:36" ht="23.25" customHeight="1">
      <c r="A104" s="74">
        <v>92</v>
      </c>
      <c r="B104" s="75">
        <v>921320104127</v>
      </c>
      <c r="C104" s="102" t="s">
        <v>15</v>
      </c>
      <c r="D104" s="103" t="s">
        <v>157</v>
      </c>
      <c r="E104" s="82">
        <v>18</v>
      </c>
      <c r="F104" s="82">
        <v>22</v>
      </c>
      <c r="G104" s="78"/>
      <c r="H104" s="78"/>
      <c r="I104" s="78"/>
      <c r="J104" s="78"/>
      <c r="K104" s="78"/>
      <c r="L104" s="82">
        <v>26</v>
      </c>
      <c r="M104" s="82">
        <v>15</v>
      </c>
      <c r="N104" s="78"/>
      <c r="O104" s="78"/>
      <c r="P104" s="78"/>
      <c r="Q104" s="78"/>
      <c r="R104" s="82">
        <v>13</v>
      </c>
      <c r="S104" s="82">
        <v>27</v>
      </c>
      <c r="T104" s="82">
        <v>26</v>
      </c>
      <c r="U104" s="82">
        <v>24</v>
      </c>
      <c r="V104" s="79"/>
      <c r="W104" s="78"/>
      <c r="X104" s="78"/>
      <c r="Y104" s="78"/>
      <c r="Z104" s="78"/>
      <c r="AA104" s="79">
        <v>18</v>
      </c>
      <c r="AB104" s="79">
        <v>16</v>
      </c>
      <c r="AC104" s="79">
        <v>16</v>
      </c>
      <c r="AD104" s="79" t="s">
        <v>66</v>
      </c>
      <c r="AE104" s="81">
        <f t="shared" si="0"/>
        <v>90</v>
      </c>
      <c r="AF104" s="81">
        <f>100*(E104+J104+O104+T104+Y104)/'S1'!$I$14</f>
        <v>91.666666666666671</v>
      </c>
      <c r="AG104" s="81">
        <f>100*(F104+K104+P104+U104+Z104)/'S1'!$I$15</f>
        <v>88.461538461538467</v>
      </c>
      <c r="AH104" s="81">
        <f>100*(G104+L104+Q104+V104+AA104)/'S1'!$I$16</f>
        <v>88</v>
      </c>
      <c r="AI104" s="81">
        <f>100*(H104+M104+R104+W104+AB104)/'S1'!$I$17</f>
        <v>88</v>
      </c>
      <c r="AJ104" s="81">
        <f>100*(I104+N104+S104+X104+AC104)/'S1'!$I$18</f>
        <v>86</v>
      </c>
    </row>
    <row r="105" spans="1:36" ht="23.25" customHeight="1">
      <c r="A105" s="74">
        <v>93</v>
      </c>
      <c r="B105" s="75">
        <v>921320104130</v>
      </c>
      <c r="C105" s="102" t="s">
        <v>15</v>
      </c>
      <c r="D105" s="103" t="s">
        <v>158</v>
      </c>
      <c r="E105" s="82">
        <v>18</v>
      </c>
      <c r="F105" s="82">
        <v>22</v>
      </c>
      <c r="G105" s="78"/>
      <c r="H105" s="78"/>
      <c r="I105" s="78"/>
      <c r="J105" s="78"/>
      <c r="K105" s="78"/>
      <c r="L105" s="107">
        <v>27</v>
      </c>
      <c r="M105" s="107">
        <v>15</v>
      </c>
      <c r="N105" s="78"/>
      <c r="O105" s="78"/>
      <c r="P105" s="78"/>
      <c r="Q105" s="78"/>
      <c r="R105" s="82">
        <v>11</v>
      </c>
      <c r="S105" s="82">
        <v>24</v>
      </c>
      <c r="T105" s="82">
        <v>23</v>
      </c>
      <c r="U105" s="82">
        <v>22</v>
      </c>
      <c r="V105" s="79"/>
      <c r="W105" s="78"/>
      <c r="X105" s="78"/>
      <c r="Y105" s="78"/>
      <c r="Z105" s="78"/>
      <c r="AA105" s="79">
        <v>17</v>
      </c>
      <c r="AB105" s="79">
        <v>15</v>
      </c>
      <c r="AC105" s="79">
        <v>15</v>
      </c>
      <c r="AD105" s="79" t="s">
        <v>11</v>
      </c>
      <c r="AE105" s="81">
        <f t="shared" si="0"/>
        <v>80</v>
      </c>
      <c r="AF105" s="81">
        <f>100*(E105+J105+O105+T105+Y105)/'S1'!$I$14</f>
        <v>85.416666666666671</v>
      </c>
      <c r="AG105" s="81">
        <f>100*(F105+K105+P105+U105+Z105)/'S1'!$I$15</f>
        <v>84.615384615384613</v>
      </c>
      <c r="AH105" s="81">
        <f>100*(G105+L105+Q105+V105+AA105)/'S1'!$I$16</f>
        <v>88</v>
      </c>
      <c r="AI105" s="81">
        <f>100*(H105+M105+R105+W105+AB105)/'S1'!$I$17</f>
        <v>82</v>
      </c>
      <c r="AJ105" s="81">
        <f>100*(I105+N105+S105+X105+AC105)/'S1'!$I$18</f>
        <v>78</v>
      </c>
    </row>
    <row r="106" spans="1:36" ht="23.25" customHeight="1">
      <c r="A106" s="74">
        <v>94</v>
      </c>
      <c r="B106" s="75">
        <v>921320104131</v>
      </c>
      <c r="C106" s="102" t="s">
        <v>15</v>
      </c>
      <c r="D106" s="103" t="s">
        <v>159</v>
      </c>
      <c r="E106" s="107">
        <v>18</v>
      </c>
      <c r="F106" s="107">
        <v>24</v>
      </c>
      <c r="G106" s="78"/>
      <c r="H106" s="78"/>
      <c r="I106" s="78"/>
      <c r="J106" s="78"/>
      <c r="K106" s="78"/>
      <c r="L106" s="107">
        <v>29</v>
      </c>
      <c r="M106" s="107">
        <v>17</v>
      </c>
      <c r="N106" s="78"/>
      <c r="O106" s="78"/>
      <c r="P106" s="78"/>
      <c r="Q106" s="78"/>
      <c r="R106" s="82">
        <v>16</v>
      </c>
      <c r="S106" s="82">
        <v>33</v>
      </c>
      <c r="T106" s="79">
        <v>24</v>
      </c>
      <c r="U106" s="79">
        <v>23</v>
      </c>
      <c r="V106" s="79"/>
      <c r="W106" s="78"/>
      <c r="X106" s="78"/>
      <c r="Y106" s="78"/>
      <c r="Z106" s="78"/>
      <c r="AA106" s="79">
        <v>17</v>
      </c>
      <c r="AB106" s="79">
        <v>15</v>
      </c>
      <c r="AC106" s="79">
        <v>15</v>
      </c>
      <c r="AD106" s="79" t="s">
        <v>66</v>
      </c>
      <c r="AE106" s="81">
        <f t="shared" si="0"/>
        <v>90</v>
      </c>
      <c r="AF106" s="81">
        <f>100*(E106+J106+O106+T106+Y106)/'S1'!$I$14</f>
        <v>87.5</v>
      </c>
      <c r="AG106" s="81">
        <f>100*(F106+K106+P106+U106+Z106)/'S1'!$I$15</f>
        <v>90.384615384615387</v>
      </c>
      <c r="AH106" s="81">
        <f>100*(G106+L106+Q106+V106+AA106)/'S1'!$I$16</f>
        <v>92</v>
      </c>
      <c r="AI106" s="81">
        <f>100*(H106+M106+R106+W106+AB106)/'S1'!$I$17</f>
        <v>96</v>
      </c>
      <c r="AJ106" s="81">
        <f>100*(I106+N106+S106+X106+AC106)/'S1'!$I$18</f>
        <v>96</v>
      </c>
    </row>
    <row r="107" spans="1:36" ht="23.25" customHeight="1">
      <c r="A107" s="74">
        <v>95</v>
      </c>
      <c r="B107" s="75">
        <v>921320104132</v>
      </c>
      <c r="C107" s="102" t="s">
        <v>15</v>
      </c>
      <c r="D107" s="103" t="s">
        <v>160</v>
      </c>
      <c r="E107" s="107">
        <v>17</v>
      </c>
      <c r="F107" s="107">
        <v>22</v>
      </c>
      <c r="G107" s="78"/>
      <c r="H107" s="78"/>
      <c r="I107" s="78"/>
      <c r="J107" s="78"/>
      <c r="K107" s="78"/>
      <c r="L107" s="107">
        <v>27</v>
      </c>
      <c r="M107" s="107">
        <v>15</v>
      </c>
      <c r="N107" s="78"/>
      <c r="O107" s="78"/>
      <c r="P107" s="78"/>
      <c r="Q107" s="78"/>
      <c r="R107" s="82">
        <v>12</v>
      </c>
      <c r="S107" s="82">
        <v>25</v>
      </c>
      <c r="T107" s="79">
        <v>24</v>
      </c>
      <c r="U107" s="79">
        <v>22</v>
      </c>
      <c r="V107" s="82"/>
      <c r="W107" s="78"/>
      <c r="X107" s="78"/>
      <c r="Y107" s="78"/>
      <c r="Z107" s="78"/>
      <c r="AA107" s="82">
        <v>18</v>
      </c>
      <c r="AB107" s="82">
        <v>16</v>
      </c>
      <c r="AC107" s="82">
        <v>16</v>
      </c>
      <c r="AD107" s="79" t="s">
        <v>66</v>
      </c>
      <c r="AE107" s="81">
        <f t="shared" si="0"/>
        <v>90</v>
      </c>
      <c r="AF107" s="81">
        <f>100*(E107+J107+O107+T107+Y107)/'S1'!$I$14</f>
        <v>85.416666666666671</v>
      </c>
      <c r="AG107" s="81">
        <f>100*(F107+K107+P107+U107+Z107)/'S1'!$I$15</f>
        <v>84.615384615384613</v>
      </c>
      <c r="AH107" s="81">
        <f>100*(G107+L107+Q107+V107+AA107)/'S1'!$I$16</f>
        <v>90</v>
      </c>
      <c r="AI107" s="81">
        <f>100*(H107+M107+R107+W107+AB107)/'S1'!$I$17</f>
        <v>86</v>
      </c>
      <c r="AJ107" s="81">
        <f>100*(I107+N107+S107+X107+AC107)/'S1'!$I$18</f>
        <v>82</v>
      </c>
    </row>
    <row r="108" spans="1:36" ht="23.25" customHeight="1">
      <c r="A108" s="74">
        <v>96</v>
      </c>
      <c r="B108" s="75">
        <v>921320104133</v>
      </c>
      <c r="C108" s="102" t="s">
        <v>15</v>
      </c>
      <c r="D108" s="103" t="s">
        <v>161</v>
      </c>
      <c r="E108" s="107">
        <v>17</v>
      </c>
      <c r="F108" s="107">
        <v>21</v>
      </c>
      <c r="G108" s="78"/>
      <c r="H108" s="78"/>
      <c r="I108" s="78"/>
      <c r="J108" s="78"/>
      <c r="K108" s="78"/>
      <c r="L108" s="82">
        <v>24</v>
      </c>
      <c r="M108" s="82">
        <v>14</v>
      </c>
      <c r="N108" s="78"/>
      <c r="O108" s="78"/>
      <c r="P108" s="78"/>
      <c r="Q108" s="78"/>
      <c r="R108" s="82">
        <v>12</v>
      </c>
      <c r="S108" s="82">
        <v>26</v>
      </c>
      <c r="T108" s="79">
        <v>22</v>
      </c>
      <c r="U108" s="79">
        <v>21</v>
      </c>
      <c r="V108" s="82"/>
      <c r="W108" s="78"/>
      <c r="X108" s="78"/>
      <c r="Y108" s="78"/>
      <c r="Z108" s="78"/>
      <c r="AA108" s="82">
        <v>18</v>
      </c>
      <c r="AB108" s="82">
        <v>16</v>
      </c>
      <c r="AC108" s="82">
        <v>16</v>
      </c>
      <c r="AD108" s="79" t="s">
        <v>92</v>
      </c>
      <c r="AE108" s="81">
        <f t="shared" si="0"/>
        <v>70</v>
      </c>
      <c r="AF108" s="81">
        <f>100*(E108+J108+O108+T108+Y108)/'S1'!$I$14</f>
        <v>81.25</v>
      </c>
      <c r="AG108" s="81">
        <f>100*(F108+K108+P108+U108+Z108)/'S1'!$I$15</f>
        <v>80.769230769230774</v>
      </c>
      <c r="AH108" s="81">
        <f>100*(G108+L108+Q108+V108+AA108)/'S1'!$I$16</f>
        <v>84</v>
      </c>
      <c r="AI108" s="81">
        <f>100*(H108+M108+R108+W108+AB108)/'S1'!$I$17</f>
        <v>84</v>
      </c>
      <c r="AJ108" s="81">
        <f>100*(I108+N108+S108+X108+AC108)/'S1'!$I$18</f>
        <v>84</v>
      </c>
    </row>
    <row r="109" spans="1:36" ht="23.25" customHeight="1">
      <c r="A109" s="74">
        <v>97</v>
      </c>
      <c r="B109" s="75">
        <v>921320104134</v>
      </c>
      <c r="C109" s="102" t="s">
        <v>15</v>
      </c>
      <c r="D109" s="103" t="s">
        <v>162</v>
      </c>
      <c r="E109" s="82">
        <v>18</v>
      </c>
      <c r="F109" s="82">
        <v>22</v>
      </c>
      <c r="G109" s="78"/>
      <c r="H109" s="78"/>
      <c r="I109" s="78"/>
      <c r="J109" s="78"/>
      <c r="K109" s="78"/>
      <c r="L109" s="107">
        <v>27</v>
      </c>
      <c r="M109" s="107">
        <v>15</v>
      </c>
      <c r="N109" s="78"/>
      <c r="O109" s="78"/>
      <c r="P109" s="78"/>
      <c r="Q109" s="78"/>
      <c r="R109" s="82">
        <v>13</v>
      </c>
      <c r="S109" s="82">
        <v>27</v>
      </c>
      <c r="T109" s="82">
        <v>23</v>
      </c>
      <c r="U109" s="82">
        <v>21</v>
      </c>
      <c r="V109" s="79"/>
      <c r="W109" s="78"/>
      <c r="X109" s="78"/>
      <c r="Y109" s="78"/>
      <c r="Z109" s="78"/>
      <c r="AA109" s="79">
        <v>16</v>
      </c>
      <c r="AB109" s="79">
        <v>14</v>
      </c>
      <c r="AC109" s="79">
        <v>14</v>
      </c>
      <c r="AD109" s="79" t="s">
        <v>11</v>
      </c>
      <c r="AE109" s="81">
        <f t="shared" si="0"/>
        <v>80</v>
      </c>
      <c r="AF109" s="81">
        <f>100*(E109+J109+O109+T109+Y109)/'S1'!$I$14</f>
        <v>85.416666666666671</v>
      </c>
      <c r="AG109" s="81">
        <f>100*(F109+K109+P109+U109+Z109)/'S1'!$I$15</f>
        <v>82.692307692307693</v>
      </c>
      <c r="AH109" s="81">
        <f>100*(G109+L109+Q109+V109+AA109)/'S1'!$I$16</f>
        <v>86</v>
      </c>
      <c r="AI109" s="81">
        <f>100*(H109+M109+R109+W109+AB109)/'S1'!$I$17</f>
        <v>84</v>
      </c>
      <c r="AJ109" s="81">
        <f>100*(I109+N109+S109+X109+AC109)/'S1'!$I$18</f>
        <v>82</v>
      </c>
    </row>
    <row r="110" spans="1:36" ht="23.25" customHeight="1">
      <c r="A110" s="74">
        <v>98</v>
      </c>
      <c r="B110" s="75">
        <v>921320104135</v>
      </c>
      <c r="C110" s="102" t="s">
        <v>15</v>
      </c>
      <c r="D110" s="103" t="s">
        <v>163</v>
      </c>
      <c r="E110" s="107">
        <v>17</v>
      </c>
      <c r="F110" s="107">
        <v>22</v>
      </c>
      <c r="G110" s="78"/>
      <c r="H110" s="78"/>
      <c r="I110" s="78"/>
      <c r="J110" s="78"/>
      <c r="K110" s="78"/>
      <c r="L110" s="107">
        <v>24</v>
      </c>
      <c r="M110" s="107">
        <v>13</v>
      </c>
      <c r="N110" s="78"/>
      <c r="O110" s="78"/>
      <c r="P110" s="78"/>
      <c r="Q110" s="78"/>
      <c r="R110" s="82">
        <v>12</v>
      </c>
      <c r="S110" s="82">
        <v>26</v>
      </c>
      <c r="T110" s="82">
        <v>25</v>
      </c>
      <c r="U110" s="82">
        <v>23</v>
      </c>
      <c r="V110" s="79"/>
      <c r="W110" s="78"/>
      <c r="X110" s="78"/>
      <c r="Y110" s="78"/>
      <c r="Z110" s="78"/>
      <c r="AA110" s="79">
        <v>15</v>
      </c>
      <c r="AB110" s="79">
        <v>14</v>
      </c>
      <c r="AC110" s="79">
        <v>14</v>
      </c>
      <c r="AD110" s="79" t="s">
        <v>11</v>
      </c>
      <c r="AE110" s="81">
        <f t="shared" si="0"/>
        <v>80</v>
      </c>
      <c r="AF110" s="81">
        <f>100*(E110+J110+O110+T110+Y110)/'S1'!$I$14</f>
        <v>87.5</v>
      </c>
      <c r="AG110" s="81">
        <f>100*(F110+K110+P110+U110+Z110)/'S1'!$I$15</f>
        <v>86.538461538461533</v>
      </c>
      <c r="AH110" s="81">
        <f>100*(G110+L110+Q110+V110+AA110)/'S1'!$I$16</f>
        <v>78</v>
      </c>
      <c r="AI110" s="81">
        <f>100*(H110+M110+R110+W110+AB110)/'S1'!$I$17</f>
        <v>78</v>
      </c>
      <c r="AJ110" s="81">
        <f>100*(I110+N110+S110+X110+AC110)/'S1'!$I$18</f>
        <v>80</v>
      </c>
    </row>
    <row r="111" spans="1:36" ht="23.25" customHeight="1">
      <c r="A111" s="74">
        <v>99</v>
      </c>
      <c r="B111" s="75">
        <v>921320104138</v>
      </c>
      <c r="C111" s="102" t="s">
        <v>15</v>
      </c>
      <c r="D111" s="103" t="s">
        <v>164</v>
      </c>
      <c r="E111" s="108">
        <v>18</v>
      </c>
      <c r="F111" s="108">
        <v>22</v>
      </c>
      <c r="G111" s="106"/>
      <c r="H111" s="106"/>
      <c r="I111" s="106"/>
      <c r="J111" s="106"/>
      <c r="K111" s="106"/>
      <c r="L111" s="108">
        <v>24</v>
      </c>
      <c r="M111" s="108">
        <v>13</v>
      </c>
      <c r="N111" s="106"/>
      <c r="O111" s="106"/>
      <c r="P111" s="106"/>
      <c r="Q111" s="106"/>
      <c r="R111" s="82">
        <v>13</v>
      </c>
      <c r="S111" s="82">
        <v>27</v>
      </c>
      <c r="T111" s="79">
        <v>25</v>
      </c>
      <c r="U111" s="79">
        <v>24</v>
      </c>
      <c r="V111" s="106"/>
      <c r="W111" s="106"/>
      <c r="X111" s="106"/>
      <c r="Y111" s="106"/>
      <c r="Z111" s="106"/>
      <c r="AA111" s="106">
        <v>15</v>
      </c>
      <c r="AB111" s="106">
        <v>13</v>
      </c>
      <c r="AC111" s="106">
        <v>13</v>
      </c>
      <c r="AD111" s="109" t="s">
        <v>11</v>
      </c>
      <c r="AE111" s="81">
        <f t="shared" si="0"/>
        <v>80</v>
      </c>
      <c r="AF111" s="81">
        <f>100*(E111+J111+O111+T111+Y111)/'S1'!$I$14</f>
        <v>89.583333333333329</v>
      </c>
      <c r="AG111" s="81">
        <f>100*(F111+K111+P111+U111+Z111)/'S1'!$I$15</f>
        <v>88.461538461538467</v>
      </c>
      <c r="AH111" s="81">
        <f>100*(G111+L111+Q111+V111+AA111)/'S1'!$I$16</f>
        <v>78</v>
      </c>
      <c r="AI111" s="81">
        <f>100*(H111+M111+R111+W111+AB111)/'S1'!$I$17</f>
        <v>78</v>
      </c>
      <c r="AJ111" s="81">
        <f>100*(I111+N111+S111+X111+AC111)/'S1'!$I$18</f>
        <v>80</v>
      </c>
    </row>
    <row r="112" spans="1:36" ht="23.25" customHeight="1">
      <c r="A112" s="74">
        <v>100</v>
      </c>
      <c r="B112" s="75">
        <v>921320104140</v>
      </c>
      <c r="C112" s="102" t="s">
        <v>15</v>
      </c>
      <c r="D112" s="103" t="s">
        <v>165</v>
      </c>
      <c r="E112" s="108">
        <v>16</v>
      </c>
      <c r="F112" s="108">
        <v>21</v>
      </c>
      <c r="G112" s="106"/>
      <c r="H112" s="106"/>
      <c r="I112" s="106"/>
      <c r="J112" s="106"/>
      <c r="K112" s="106"/>
      <c r="L112" s="108">
        <v>26</v>
      </c>
      <c r="M112" s="108">
        <v>15</v>
      </c>
      <c r="N112" s="106"/>
      <c r="O112" s="106"/>
      <c r="P112" s="106"/>
      <c r="Q112" s="106"/>
      <c r="R112" s="82">
        <v>12</v>
      </c>
      <c r="S112" s="82">
        <v>25</v>
      </c>
      <c r="T112" s="79">
        <v>26</v>
      </c>
      <c r="U112" s="79">
        <v>24</v>
      </c>
      <c r="V112" s="106"/>
      <c r="W112" s="106"/>
      <c r="X112" s="106"/>
      <c r="Y112" s="106"/>
      <c r="Z112" s="106"/>
      <c r="AA112" s="106">
        <v>16</v>
      </c>
      <c r="AB112" s="106">
        <v>14</v>
      </c>
      <c r="AC112" s="106">
        <v>14</v>
      </c>
      <c r="AD112" s="109" t="s">
        <v>11</v>
      </c>
      <c r="AE112" s="81">
        <f t="shared" si="0"/>
        <v>80</v>
      </c>
      <c r="AF112" s="81">
        <f>100*(E112+J112+O112+T112+Y112)/'S1'!$I$14</f>
        <v>87.5</v>
      </c>
      <c r="AG112" s="81">
        <f>100*(F112+K112+P112+U112+Z112)/'S1'!$I$15</f>
        <v>86.538461538461533</v>
      </c>
      <c r="AH112" s="81">
        <f>100*(G112+L112+Q112+V112+AA112)/'S1'!$I$16</f>
        <v>84</v>
      </c>
      <c r="AI112" s="81">
        <f>100*(H112+M112+R112+W112+AB112)/'S1'!$I$17</f>
        <v>82</v>
      </c>
      <c r="AJ112" s="81">
        <f>100*(I112+N112+S112+X112+AC112)/'S1'!$I$18</f>
        <v>78</v>
      </c>
    </row>
    <row r="113" spans="1:36" ht="23.25" customHeight="1">
      <c r="A113" s="74">
        <v>101</v>
      </c>
      <c r="B113" s="75">
        <v>921320104141</v>
      </c>
      <c r="C113" s="102" t="s">
        <v>15</v>
      </c>
      <c r="D113" s="103" t="s">
        <v>166</v>
      </c>
      <c r="E113" s="108">
        <v>17</v>
      </c>
      <c r="F113" s="108">
        <v>22</v>
      </c>
      <c r="G113" s="106"/>
      <c r="H113" s="106"/>
      <c r="I113" s="106"/>
      <c r="J113" s="106"/>
      <c r="K113" s="106"/>
      <c r="L113" s="108">
        <v>22</v>
      </c>
      <c r="M113" s="108">
        <v>13</v>
      </c>
      <c r="N113" s="106"/>
      <c r="O113" s="106"/>
      <c r="P113" s="106"/>
      <c r="Q113" s="106"/>
      <c r="R113" s="82">
        <v>13</v>
      </c>
      <c r="S113" s="82">
        <v>27</v>
      </c>
      <c r="T113" s="79">
        <v>23</v>
      </c>
      <c r="U113" s="79">
        <v>21</v>
      </c>
      <c r="V113" s="106"/>
      <c r="W113" s="106"/>
      <c r="X113" s="106"/>
      <c r="Y113" s="106"/>
      <c r="Z113" s="106"/>
      <c r="AA113" s="106">
        <v>17</v>
      </c>
      <c r="AB113" s="106">
        <v>15</v>
      </c>
      <c r="AC113" s="106">
        <v>15</v>
      </c>
      <c r="AD113" s="109" t="s">
        <v>92</v>
      </c>
      <c r="AE113" s="81">
        <f t="shared" si="0"/>
        <v>70</v>
      </c>
      <c r="AF113" s="81">
        <f>100*(E113+J113+O113+T113+Y113)/'S1'!$I$14</f>
        <v>83.333333333333329</v>
      </c>
      <c r="AG113" s="81">
        <f>100*(F113+K113+P113+U113+Z113)/'S1'!$I$15</f>
        <v>82.692307692307693</v>
      </c>
      <c r="AH113" s="81">
        <f>100*(G113+L113+Q113+V113+AA113)/'S1'!$I$16</f>
        <v>78</v>
      </c>
      <c r="AI113" s="81">
        <f>100*(H113+M113+R113+W113+AB113)/'S1'!$I$17</f>
        <v>82</v>
      </c>
      <c r="AJ113" s="81">
        <f>100*(I113+N113+S113+X113+AC113)/'S1'!$I$18</f>
        <v>84</v>
      </c>
    </row>
    <row r="114" spans="1:36" ht="23.25" customHeight="1">
      <c r="A114" s="74">
        <v>102</v>
      </c>
      <c r="B114" s="75">
        <v>921320104143</v>
      </c>
      <c r="C114" s="102" t="s">
        <v>15</v>
      </c>
      <c r="D114" s="103" t="s">
        <v>167</v>
      </c>
      <c r="E114" s="108">
        <v>19</v>
      </c>
      <c r="F114" s="108">
        <v>24</v>
      </c>
      <c r="G114" s="106"/>
      <c r="H114" s="106"/>
      <c r="I114" s="106"/>
      <c r="J114" s="106"/>
      <c r="K114" s="106"/>
      <c r="L114" s="108">
        <v>28</v>
      </c>
      <c r="M114" s="108">
        <v>15</v>
      </c>
      <c r="N114" s="106"/>
      <c r="O114" s="106"/>
      <c r="P114" s="106"/>
      <c r="Q114" s="106"/>
      <c r="R114" s="82">
        <v>13</v>
      </c>
      <c r="S114" s="82">
        <v>29</v>
      </c>
      <c r="T114" s="82">
        <v>25</v>
      </c>
      <c r="U114" s="82">
        <v>24</v>
      </c>
      <c r="V114" s="106"/>
      <c r="W114" s="106"/>
      <c r="X114" s="106"/>
      <c r="Y114" s="106"/>
      <c r="Z114" s="106"/>
      <c r="AA114" s="106">
        <v>16</v>
      </c>
      <c r="AB114" s="106">
        <v>14</v>
      </c>
      <c r="AC114" s="106">
        <v>14</v>
      </c>
      <c r="AD114" s="109" t="s">
        <v>11</v>
      </c>
      <c r="AE114" s="81">
        <f t="shared" si="0"/>
        <v>80</v>
      </c>
      <c r="AF114" s="81">
        <f>100*(E114+J114+O114+T114+Y114)/'S1'!$I$14</f>
        <v>91.666666666666671</v>
      </c>
      <c r="AG114" s="81">
        <f>100*(F114+K114+P114+U114+Z114)/'S1'!$I$15</f>
        <v>92.307692307692307</v>
      </c>
      <c r="AH114" s="81">
        <f>100*(G114+L114+Q114+V114+AA114)/'S1'!$I$16</f>
        <v>88</v>
      </c>
      <c r="AI114" s="81">
        <f>100*(H114+M114+R114+W114+AB114)/'S1'!$I$17</f>
        <v>84</v>
      </c>
      <c r="AJ114" s="81">
        <f>100*(I114+N114+S114+X114+AC114)/'S1'!$I$18</f>
        <v>86</v>
      </c>
    </row>
    <row r="115" spans="1:36" ht="23.25" customHeight="1">
      <c r="A115" s="74">
        <v>103</v>
      </c>
      <c r="B115" s="75">
        <v>921320104144</v>
      </c>
      <c r="C115" s="102" t="s">
        <v>15</v>
      </c>
      <c r="D115" s="103" t="s">
        <v>168</v>
      </c>
      <c r="E115" s="108">
        <v>20</v>
      </c>
      <c r="F115" s="108">
        <v>26</v>
      </c>
      <c r="G115" s="110"/>
      <c r="H115" s="110"/>
      <c r="I115" s="110"/>
      <c r="J115" s="110"/>
      <c r="K115" s="110"/>
      <c r="L115" s="108">
        <v>30</v>
      </c>
      <c r="M115" s="108">
        <v>17</v>
      </c>
      <c r="N115" s="110"/>
      <c r="O115" s="110"/>
      <c r="P115" s="110"/>
      <c r="Q115" s="110"/>
      <c r="R115" s="82">
        <v>15</v>
      </c>
      <c r="S115" s="82">
        <v>33</v>
      </c>
      <c r="T115" s="82">
        <v>22</v>
      </c>
      <c r="U115" s="82">
        <v>20</v>
      </c>
      <c r="V115" s="110"/>
      <c r="W115" s="110"/>
      <c r="X115" s="110"/>
      <c r="Y115" s="110"/>
      <c r="Z115" s="110"/>
      <c r="AA115" s="106">
        <v>18</v>
      </c>
      <c r="AB115" s="106">
        <v>16</v>
      </c>
      <c r="AC115" s="106">
        <v>16</v>
      </c>
      <c r="AD115" s="109" t="s">
        <v>66</v>
      </c>
      <c r="AE115" s="81">
        <f t="shared" si="0"/>
        <v>90</v>
      </c>
      <c r="AF115" s="81">
        <f>100*(E115+J115+O115+T115+Y115)/'S1'!$I$14</f>
        <v>87.5</v>
      </c>
      <c r="AG115" s="81">
        <f>100*(F115+K115+P115+U115+Z115)/'S1'!$I$15</f>
        <v>88.461538461538467</v>
      </c>
      <c r="AH115" s="81">
        <f>100*(G115+L115+Q115+V115+AA115)/'S1'!$I$16</f>
        <v>96</v>
      </c>
      <c r="AI115" s="81">
        <f>100*(H115+M115+R115+W115+AB115)/'S1'!$I$17</f>
        <v>96</v>
      </c>
      <c r="AJ115" s="81">
        <f>100*(I115+N115+S115+X115+AC115)/'S1'!$I$18</f>
        <v>98</v>
      </c>
    </row>
    <row r="116" spans="1:36" ht="23.25" customHeight="1">
      <c r="A116" s="74">
        <v>104</v>
      </c>
      <c r="B116" s="75">
        <v>921320104149</v>
      </c>
      <c r="C116" s="102" t="s">
        <v>15</v>
      </c>
      <c r="D116" s="103" t="s">
        <v>169</v>
      </c>
      <c r="E116" s="108">
        <v>18</v>
      </c>
      <c r="F116" s="108">
        <v>22</v>
      </c>
      <c r="G116" s="110"/>
      <c r="H116" s="110"/>
      <c r="I116" s="110"/>
      <c r="J116" s="110"/>
      <c r="K116" s="110"/>
      <c r="L116" s="108">
        <v>25</v>
      </c>
      <c r="M116" s="108">
        <v>14</v>
      </c>
      <c r="N116" s="110"/>
      <c r="O116" s="110"/>
      <c r="P116" s="110"/>
      <c r="Q116" s="110"/>
      <c r="R116" s="82">
        <v>11</v>
      </c>
      <c r="S116" s="82">
        <v>24</v>
      </c>
      <c r="T116" s="79">
        <v>25</v>
      </c>
      <c r="U116" s="79">
        <v>23</v>
      </c>
      <c r="V116" s="110"/>
      <c r="W116" s="110"/>
      <c r="X116" s="110"/>
      <c r="Y116" s="110"/>
      <c r="Z116" s="110"/>
      <c r="AA116" s="106">
        <v>17</v>
      </c>
      <c r="AB116" s="106">
        <v>15</v>
      </c>
      <c r="AC116" s="106">
        <v>15</v>
      </c>
      <c r="AD116" s="109" t="s">
        <v>66</v>
      </c>
      <c r="AE116" s="81">
        <f t="shared" si="0"/>
        <v>90</v>
      </c>
      <c r="AF116" s="81">
        <f>100*(E116+J116+O116+T116+Y116)/'S1'!$I$14</f>
        <v>89.583333333333329</v>
      </c>
      <c r="AG116" s="81">
        <f>100*(F116+K116+P116+U116+Z116)/'S1'!$I$15</f>
        <v>86.538461538461533</v>
      </c>
      <c r="AH116" s="81">
        <f>100*(G116+L116+Q116+V116+AA116)/'S1'!$I$16</f>
        <v>84</v>
      </c>
      <c r="AI116" s="81">
        <f>100*(H116+M116+R116+W116+AB116)/'S1'!$I$17</f>
        <v>80</v>
      </c>
      <c r="AJ116" s="81">
        <f>100*(I116+N116+S116+X116+AC116)/'S1'!$I$18</f>
        <v>78</v>
      </c>
    </row>
    <row r="117" spans="1:36" ht="23.25" customHeight="1">
      <c r="A117" s="74">
        <v>105</v>
      </c>
      <c r="B117" s="75">
        <v>921320104151</v>
      </c>
      <c r="C117" s="102" t="s">
        <v>15</v>
      </c>
      <c r="D117" s="103" t="s">
        <v>170</v>
      </c>
      <c r="E117" s="108">
        <v>18</v>
      </c>
      <c r="F117" s="108">
        <v>24</v>
      </c>
      <c r="G117" s="110"/>
      <c r="H117" s="110"/>
      <c r="I117" s="110"/>
      <c r="J117" s="110"/>
      <c r="K117" s="110"/>
      <c r="L117" s="108">
        <v>27</v>
      </c>
      <c r="M117" s="108">
        <v>15</v>
      </c>
      <c r="N117" s="110"/>
      <c r="O117" s="110"/>
      <c r="P117" s="110"/>
      <c r="Q117" s="110"/>
      <c r="R117" s="82">
        <v>14</v>
      </c>
      <c r="S117" s="82">
        <v>30</v>
      </c>
      <c r="T117" s="79">
        <v>24</v>
      </c>
      <c r="U117" s="79">
        <v>22</v>
      </c>
      <c r="V117" s="110"/>
      <c r="W117" s="110"/>
      <c r="X117" s="110"/>
      <c r="Y117" s="110"/>
      <c r="Z117" s="110"/>
      <c r="AA117" s="106">
        <v>17</v>
      </c>
      <c r="AB117" s="106">
        <v>15</v>
      </c>
      <c r="AC117" s="106">
        <v>15</v>
      </c>
      <c r="AD117" s="109" t="s">
        <v>66</v>
      </c>
      <c r="AE117" s="81">
        <f t="shared" si="0"/>
        <v>90</v>
      </c>
      <c r="AF117" s="81">
        <f>100*(E117+J117+O117+T117+Y117)/'S1'!$I$14</f>
        <v>87.5</v>
      </c>
      <c r="AG117" s="81">
        <f>100*(F117+K117+P117+U117+Z117)/'S1'!$I$15</f>
        <v>88.461538461538467</v>
      </c>
      <c r="AH117" s="81">
        <f>100*(G117+L117+Q117+V117+AA117)/'S1'!$I$16</f>
        <v>88</v>
      </c>
      <c r="AI117" s="81">
        <f>100*(H117+M117+R117+W117+AB117)/'S1'!$I$17</f>
        <v>88</v>
      </c>
      <c r="AJ117" s="81">
        <f>100*(I117+N117+S117+X117+AC117)/'S1'!$I$18</f>
        <v>90</v>
      </c>
    </row>
    <row r="118" spans="1:36" ht="23.25" customHeight="1">
      <c r="A118" s="74">
        <v>106</v>
      </c>
      <c r="B118" s="75">
        <v>921320104152</v>
      </c>
      <c r="C118" s="102" t="s">
        <v>15</v>
      </c>
      <c r="D118" s="103" t="s">
        <v>171</v>
      </c>
      <c r="E118" s="104">
        <v>20</v>
      </c>
      <c r="F118" s="104">
        <v>25</v>
      </c>
      <c r="G118" s="111"/>
      <c r="H118" s="111"/>
      <c r="I118" s="111"/>
      <c r="J118" s="111"/>
      <c r="K118" s="111"/>
      <c r="L118" s="96">
        <v>29</v>
      </c>
      <c r="M118" s="96">
        <v>17</v>
      </c>
      <c r="N118" s="111"/>
      <c r="O118" s="111"/>
      <c r="P118" s="111"/>
      <c r="Q118" s="111"/>
      <c r="R118" s="96">
        <v>11</v>
      </c>
      <c r="S118" s="96">
        <v>24</v>
      </c>
      <c r="T118" s="96">
        <v>25</v>
      </c>
      <c r="U118" s="96">
        <v>23</v>
      </c>
      <c r="V118" s="111"/>
      <c r="W118" s="111"/>
      <c r="X118" s="111"/>
      <c r="Y118" s="111"/>
      <c r="Z118" s="111"/>
      <c r="AA118" s="96">
        <v>18</v>
      </c>
      <c r="AB118" s="96">
        <v>16</v>
      </c>
      <c r="AC118" s="96">
        <v>16</v>
      </c>
      <c r="AD118" s="112" t="s">
        <v>66</v>
      </c>
      <c r="AE118" s="81">
        <f t="shared" si="0"/>
        <v>90</v>
      </c>
      <c r="AF118" s="81">
        <f>100*(E118+J118+O118+T118+Y118)/'S1'!$I$14</f>
        <v>93.75</v>
      </c>
      <c r="AG118" s="81">
        <f>100*(F118+K118+P118+U118+Z118)/'S1'!$I$15</f>
        <v>92.307692307692307</v>
      </c>
      <c r="AH118" s="81">
        <f>100*(G118+L118+Q118+V118+AA118)/'S1'!$I$16</f>
        <v>94</v>
      </c>
      <c r="AI118" s="81">
        <f>100*(H118+M118+R118+W118+AB118)/'S1'!$I$17</f>
        <v>88</v>
      </c>
      <c r="AJ118" s="81">
        <f>100*(I118+N118+S118+X118+AC118)/'S1'!$I$18</f>
        <v>80</v>
      </c>
    </row>
    <row r="119" spans="1:36" ht="23.25" customHeight="1">
      <c r="A119" s="74">
        <v>107</v>
      </c>
      <c r="B119" s="75">
        <v>921320104155</v>
      </c>
      <c r="C119" s="102" t="s">
        <v>15</v>
      </c>
      <c r="D119" s="103" t="s">
        <v>172</v>
      </c>
      <c r="E119" s="106">
        <v>15</v>
      </c>
      <c r="F119" s="113">
        <v>20</v>
      </c>
      <c r="G119" s="110"/>
      <c r="H119" s="110"/>
      <c r="I119" s="110"/>
      <c r="J119" s="110"/>
      <c r="K119" s="110"/>
      <c r="L119" s="106">
        <v>23</v>
      </c>
      <c r="M119" s="106">
        <v>13</v>
      </c>
      <c r="N119" s="110"/>
      <c r="O119" s="110"/>
      <c r="P119" s="110"/>
      <c r="Q119" s="110"/>
      <c r="R119" s="106">
        <v>12</v>
      </c>
      <c r="S119" s="106">
        <v>26</v>
      </c>
      <c r="T119" s="82">
        <v>25</v>
      </c>
      <c r="U119" s="82">
        <v>24</v>
      </c>
      <c r="V119" s="110"/>
      <c r="W119" s="110"/>
      <c r="X119" s="110"/>
      <c r="Y119" s="110"/>
      <c r="Z119" s="110"/>
      <c r="AA119" s="106">
        <v>18</v>
      </c>
      <c r="AB119" s="106">
        <v>16</v>
      </c>
      <c r="AC119" s="106">
        <v>16</v>
      </c>
      <c r="AD119" s="109" t="s">
        <v>92</v>
      </c>
      <c r="AE119" s="81">
        <f t="shared" si="0"/>
        <v>70</v>
      </c>
      <c r="AF119" s="81">
        <f>100*(E119+J119+O119+T119+Y119)/'S1'!$I$14</f>
        <v>83.333333333333329</v>
      </c>
      <c r="AG119" s="81">
        <f>100*(F119+K119+P119+U119+Z119)/'S1'!$I$15</f>
        <v>84.615384615384613</v>
      </c>
      <c r="AH119" s="81">
        <f>100*(G119+L119+Q119+V119+AA119)/'S1'!$I$16</f>
        <v>82</v>
      </c>
      <c r="AI119" s="81">
        <f>100*(H119+M119+R119+W119+AB119)/'S1'!$I$17</f>
        <v>82</v>
      </c>
      <c r="AJ119" s="81">
        <f>100*(I119+N119+S119+X119+AC119)/'S1'!$I$18</f>
        <v>84</v>
      </c>
    </row>
    <row r="120" spans="1:36" ht="23.25" customHeight="1">
      <c r="A120" s="74">
        <v>108</v>
      </c>
      <c r="B120" s="75">
        <v>921320104157</v>
      </c>
      <c r="C120" s="102" t="s">
        <v>15</v>
      </c>
      <c r="D120" s="103" t="s">
        <v>173</v>
      </c>
      <c r="E120" s="106">
        <v>16</v>
      </c>
      <c r="F120" s="106">
        <v>20</v>
      </c>
      <c r="G120" s="110"/>
      <c r="H120" s="110"/>
      <c r="I120" s="110"/>
      <c r="J120" s="110"/>
      <c r="K120" s="110"/>
      <c r="L120" s="106">
        <v>23</v>
      </c>
      <c r="M120" s="106">
        <v>13</v>
      </c>
      <c r="N120" s="110"/>
      <c r="O120" s="110"/>
      <c r="P120" s="110"/>
      <c r="Q120" s="110"/>
      <c r="R120" s="106">
        <v>13</v>
      </c>
      <c r="S120" s="106">
        <v>27</v>
      </c>
      <c r="T120" s="82">
        <v>25</v>
      </c>
      <c r="U120" s="82">
        <v>24</v>
      </c>
      <c r="V120" s="110"/>
      <c r="W120" s="110"/>
      <c r="X120" s="110"/>
      <c r="Y120" s="110"/>
      <c r="Z120" s="110"/>
      <c r="AA120" s="106">
        <v>18</v>
      </c>
      <c r="AB120" s="106">
        <v>16</v>
      </c>
      <c r="AC120" s="106">
        <v>16</v>
      </c>
      <c r="AD120" s="109" t="s">
        <v>11</v>
      </c>
      <c r="AE120" s="81">
        <f t="shared" si="0"/>
        <v>80</v>
      </c>
      <c r="AF120" s="81">
        <f>100*(E120+J120+O120+T120+Y120)/'S1'!$I$14</f>
        <v>85.416666666666671</v>
      </c>
      <c r="AG120" s="81">
        <f>100*(F120+K120+P120+U120+Z120)/'S1'!$I$15</f>
        <v>84.615384615384613</v>
      </c>
      <c r="AH120" s="81">
        <f>100*(G120+L120+Q120+V120+AA120)/'S1'!$I$16</f>
        <v>82</v>
      </c>
      <c r="AI120" s="81">
        <f>100*(H120+M120+R120+W120+AB120)/'S1'!$I$17</f>
        <v>84</v>
      </c>
      <c r="AJ120" s="81">
        <f>100*(I120+N120+S120+X120+AC120)/'S1'!$I$18</f>
        <v>86</v>
      </c>
    </row>
    <row r="121" spans="1:36" ht="23.25" customHeight="1">
      <c r="A121" s="74">
        <v>109</v>
      </c>
      <c r="B121" s="75">
        <v>921320104158</v>
      </c>
      <c r="C121" s="102" t="s">
        <v>15</v>
      </c>
      <c r="D121" s="103" t="s">
        <v>174</v>
      </c>
      <c r="E121" s="106">
        <v>16</v>
      </c>
      <c r="F121" s="106">
        <v>21</v>
      </c>
      <c r="G121" s="110"/>
      <c r="H121" s="110"/>
      <c r="I121" s="110"/>
      <c r="J121" s="110"/>
      <c r="K121" s="110"/>
      <c r="L121" s="106">
        <v>24</v>
      </c>
      <c r="M121" s="106">
        <v>13</v>
      </c>
      <c r="N121" s="110"/>
      <c r="O121" s="110"/>
      <c r="P121" s="110"/>
      <c r="Q121" s="110"/>
      <c r="R121" s="106">
        <v>12</v>
      </c>
      <c r="S121" s="106">
        <v>24</v>
      </c>
      <c r="T121" s="79">
        <v>26</v>
      </c>
      <c r="U121" s="79">
        <v>24</v>
      </c>
      <c r="V121" s="110"/>
      <c r="W121" s="110"/>
      <c r="X121" s="110"/>
      <c r="Y121" s="110"/>
      <c r="Z121" s="110"/>
      <c r="AA121" s="106">
        <v>17</v>
      </c>
      <c r="AB121" s="106">
        <v>15</v>
      </c>
      <c r="AC121" s="106">
        <v>15</v>
      </c>
      <c r="AD121" s="109" t="s">
        <v>11</v>
      </c>
      <c r="AE121" s="81">
        <f t="shared" si="0"/>
        <v>80</v>
      </c>
      <c r="AF121" s="81">
        <f>100*(E121+J121+O121+T121+Y121)/'S1'!$I$14</f>
        <v>87.5</v>
      </c>
      <c r="AG121" s="81">
        <f>100*(F121+K121+P121+U121+Z121)/'S1'!$I$15</f>
        <v>86.538461538461533</v>
      </c>
      <c r="AH121" s="81">
        <f>100*(G121+L121+Q121+V121+AA121)/'S1'!$I$16</f>
        <v>82</v>
      </c>
      <c r="AI121" s="81">
        <f>100*(H121+M121+R121+W121+AB121)/'S1'!$I$17</f>
        <v>80</v>
      </c>
      <c r="AJ121" s="81">
        <f>100*(I121+N121+S121+X121+AC121)/'S1'!$I$18</f>
        <v>78</v>
      </c>
    </row>
    <row r="122" spans="1:36" ht="23.25" customHeight="1">
      <c r="A122" s="74">
        <v>110</v>
      </c>
      <c r="B122" s="75">
        <v>921320104159</v>
      </c>
      <c r="C122" s="102" t="s">
        <v>15</v>
      </c>
      <c r="D122" s="103" t="s">
        <v>175</v>
      </c>
      <c r="E122" s="106">
        <v>16</v>
      </c>
      <c r="F122" s="106">
        <v>20</v>
      </c>
      <c r="G122" s="110"/>
      <c r="H122" s="110"/>
      <c r="I122" s="110"/>
      <c r="J122" s="110"/>
      <c r="K122" s="110"/>
      <c r="L122" s="106">
        <v>24</v>
      </c>
      <c r="M122" s="106">
        <v>14</v>
      </c>
      <c r="N122" s="110"/>
      <c r="O122" s="110"/>
      <c r="P122" s="110"/>
      <c r="Q122" s="110"/>
      <c r="R122" s="106">
        <v>12</v>
      </c>
      <c r="S122" s="106">
        <v>24</v>
      </c>
      <c r="T122" s="79">
        <v>26</v>
      </c>
      <c r="U122" s="79">
        <v>24</v>
      </c>
      <c r="V122" s="110"/>
      <c r="W122" s="110"/>
      <c r="X122" s="110"/>
      <c r="Y122" s="110"/>
      <c r="Z122" s="110"/>
      <c r="AA122" s="106">
        <v>17</v>
      </c>
      <c r="AB122" s="106">
        <v>15</v>
      </c>
      <c r="AC122" s="106">
        <v>15</v>
      </c>
      <c r="AD122" s="109" t="s">
        <v>66</v>
      </c>
      <c r="AE122" s="81">
        <f t="shared" si="0"/>
        <v>90</v>
      </c>
      <c r="AF122" s="81">
        <f>100*(E122+J122+O122+T122+Y122)/'S1'!$I$14</f>
        <v>87.5</v>
      </c>
      <c r="AG122" s="81">
        <f>100*(F122+K122+P122+U122+Z122)/'S1'!$I$15</f>
        <v>84.615384615384613</v>
      </c>
      <c r="AH122" s="81">
        <f>100*(G122+L122+Q122+V122+AA122)/'S1'!$I$16</f>
        <v>82</v>
      </c>
      <c r="AI122" s="81">
        <f>100*(H122+M122+R122+W122+AB122)/'S1'!$I$17</f>
        <v>82</v>
      </c>
      <c r="AJ122" s="81">
        <f>100*(I122+N122+S122+X122+AC122)/'S1'!$I$18</f>
        <v>78</v>
      </c>
    </row>
    <row r="123" spans="1:36" ht="23.25" customHeight="1">
      <c r="A123" s="74">
        <v>111</v>
      </c>
      <c r="B123" s="75">
        <v>921320104161</v>
      </c>
      <c r="C123" s="102" t="s">
        <v>15</v>
      </c>
      <c r="D123" s="103" t="s">
        <v>176</v>
      </c>
      <c r="E123" s="106">
        <v>18</v>
      </c>
      <c r="F123" s="106">
        <v>22</v>
      </c>
      <c r="G123" s="110"/>
      <c r="H123" s="110"/>
      <c r="I123" s="110"/>
      <c r="J123" s="110"/>
      <c r="K123" s="110"/>
      <c r="L123" s="106">
        <v>27</v>
      </c>
      <c r="M123" s="106">
        <v>15</v>
      </c>
      <c r="N123" s="110"/>
      <c r="O123" s="110"/>
      <c r="P123" s="110"/>
      <c r="Q123" s="110"/>
      <c r="R123" s="106">
        <v>12</v>
      </c>
      <c r="S123" s="106">
        <v>24</v>
      </c>
      <c r="T123" s="79">
        <v>23</v>
      </c>
      <c r="U123" s="79">
        <v>22</v>
      </c>
      <c r="V123" s="110"/>
      <c r="W123" s="110"/>
      <c r="X123" s="110"/>
      <c r="Y123" s="110"/>
      <c r="Z123" s="110"/>
      <c r="AA123" s="106">
        <v>15</v>
      </c>
      <c r="AB123" s="106">
        <v>13</v>
      </c>
      <c r="AC123" s="106">
        <v>13</v>
      </c>
      <c r="AD123" s="109" t="s">
        <v>66</v>
      </c>
      <c r="AE123" s="81">
        <f t="shared" si="0"/>
        <v>90</v>
      </c>
      <c r="AF123" s="81">
        <f>100*(E123+J123+O123+T123+Y123)/'S1'!$I$14</f>
        <v>85.416666666666671</v>
      </c>
      <c r="AG123" s="81">
        <f>100*(F123+K123+P123+U123+Z123)/'S1'!$I$15</f>
        <v>84.615384615384613</v>
      </c>
      <c r="AH123" s="81">
        <f>100*(G123+L123+Q123+V123+AA123)/'S1'!$I$16</f>
        <v>84</v>
      </c>
      <c r="AI123" s="81">
        <f>100*(H123+M123+R123+W123+AB123)/'S1'!$I$17</f>
        <v>80</v>
      </c>
      <c r="AJ123" s="81">
        <f>100*(I123+N123+S123+X123+AC123)/'S1'!$I$18</f>
        <v>74</v>
      </c>
    </row>
    <row r="124" spans="1:36" ht="23.25" customHeight="1">
      <c r="A124" s="74">
        <v>112</v>
      </c>
      <c r="B124" s="75">
        <v>921320104162</v>
      </c>
      <c r="C124" s="102" t="s">
        <v>15</v>
      </c>
      <c r="D124" s="103" t="s">
        <v>177</v>
      </c>
      <c r="E124" s="106">
        <v>16</v>
      </c>
      <c r="F124" s="106">
        <v>21</v>
      </c>
      <c r="G124" s="110"/>
      <c r="H124" s="110"/>
      <c r="I124" s="110"/>
      <c r="J124" s="110"/>
      <c r="K124" s="110"/>
      <c r="L124" s="106">
        <v>24</v>
      </c>
      <c r="M124" s="106">
        <v>13</v>
      </c>
      <c r="N124" s="110"/>
      <c r="O124" s="110"/>
      <c r="P124" s="110"/>
      <c r="Q124" s="110"/>
      <c r="R124" s="106">
        <v>12</v>
      </c>
      <c r="S124" s="106">
        <v>24</v>
      </c>
      <c r="T124" s="82">
        <v>24</v>
      </c>
      <c r="U124" s="82">
        <v>22</v>
      </c>
      <c r="V124" s="110"/>
      <c r="W124" s="110"/>
      <c r="X124" s="110"/>
      <c r="Y124" s="110"/>
      <c r="Z124" s="110"/>
      <c r="AA124" s="106">
        <v>15</v>
      </c>
      <c r="AB124" s="106">
        <v>14</v>
      </c>
      <c r="AC124" s="106">
        <v>14</v>
      </c>
      <c r="AD124" s="109" t="s">
        <v>11</v>
      </c>
      <c r="AE124" s="81">
        <f t="shared" si="0"/>
        <v>80</v>
      </c>
      <c r="AF124" s="81">
        <f>100*(E124+J124+O124+T124+Y124)/'S1'!$I$14</f>
        <v>83.333333333333329</v>
      </c>
      <c r="AG124" s="81">
        <f>100*(F124+K124+P124+U124+Z124)/'S1'!$I$15</f>
        <v>82.692307692307693</v>
      </c>
      <c r="AH124" s="81">
        <f>100*(G124+L124+Q124+V124+AA124)/'S1'!$I$16</f>
        <v>78</v>
      </c>
      <c r="AI124" s="81">
        <f>100*(H124+M124+R124+W124+AB124)/'S1'!$I$17</f>
        <v>78</v>
      </c>
      <c r="AJ124" s="81">
        <f>100*(I124+N124+S124+X124+AC124)/'S1'!$I$18</f>
        <v>76</v>
      </c>
    </row>
    <row r="125" spans="1:36" ht="23.25" customHeight="1">
      <c r="A125" s="74">
        <v>113</v>
      </c>
      <c r="B125" s="75">
        <v>921320104165</v>
      </c>
      <c r="C125" s="102" t="s">
        <v>15</v>
      </c>
      <c r="D125" s="103" t="s">
        <v>178</v>
      </c>
      <c r="E125" s="106">
        <v>16</v>
      </c>
      <c r="F125" s="106">
        <v>20</v>
      </c>
      <c r="G125" s="110"/>
      <c r="H125" s="110"/>
      <c r="I125" s="110"/>
      <c r="J125" s="110"/>
      <c r="K125" s="110"/>
      <c r="L125" s="106">
        <v>26</v>
      </c>
      <c r="M125" s="106">
        <v>14</v>
      </c>
      <c r="N125" s="110"/>
      <c r="O125" s="110"/>
      <c r="P125" s="110"/>
      <c r="Q125" s="110"/>
      <c r="R125" s="106">
        <v>12</v>
      </c>
      <c r="S125" s="106">
        <v>25</v>
      </c>
      <c r="T125" s="106">
        <v>24</v>
      </c>
      <c r="U125" s="106">
        <v>22</v>
      </c>
      <c r="V125" s="110"/>
      <c r="W125" s="110"/>
      <c r="X125" s="110"/>
      <c r="Y125" s="110"/>
      <c r="Z125" s="110"/>
      <c r="AA125" s="106">
        <v>17</v>
      </c>
      <c r="AB125" s="106">
        <v>15</v>
      </c>
      <c r="AC125" s="106">
        <v>15</v>
      </c>
      <c r="AD125" s="109" t="s">
        <v>66</v>
      </c>
      <c r="AE125" s="81">
        <f t="shared" si="0"/>
        <v>90</v>
      </c>
      <c r="AF125" s="81">
        <f>100*(E125+J125+O125+T125+Y125)/'S1'!$I$14</f>
        <v>83.333333333333329</v>
      </c>
      <c r="AG125" s="81">
        <f>100*(F125+K125+P125+U125+Z125)/'S1'!$I$15</f>
        <v>80.769230769230774</v>
      </c>
      <c r="AH125" s="81">
        <f>100*(G125+L125+Q125+V125+AA125)/'S1'!$I$16</f>
        <v>86</v>
      </c>
      <c r="AI125" s="81">
        <f>100*(H125+M125+R125+W125+AB125)/'S1'!$I$17</f>
        <v>82</v>
      </c>
      <c r="AJ125" s="81">
        <f>100*(I125+N125+S125+X125+AC125)/'S1'!$I$18</f>
        <v>80</v>
      </c>
    </row>
    <row r="126" spans="1:36" ht="23.25" customHeight="1">
      <c r="A126" s="74">
        <v>114</v>
      </c>
      <c r="B126" s="75">
        <v>921320104169</v>
      </c>
      <c r="C126" s="102" t="s">
        <v>15</v>
      </c>
      <c r="D126" s="103" t="s">
        <v>179</v>
      </c>
      <c r="E126" s="106">
        <v>19</v>
      </c>
      <c r="F126" s="106">
        <v>24</v>
      </c>
      <c r="G126" s="110"/>
      <c r="H126" s="110"/>
      <c r="I126" s="110"/>
      <c r="J126" s="110"/>
      <c r="K126" s="110"/>
      <c r="L126" s="106">
        <v>28</v>
      </c>
      <c r="M126" s="106">
        <v>15</v>
      </c>
      <c r="N126" s="110"/>
      <c r="O126" s="110"/>
      <c r="P126" s="110"/>
      <c r="Q126" s="110"/>
      <c r="R126" s="106">
        <v>13</v>
      </c>
      <c r="S126" s="106">
        <v>28</v>
      </c>
      <c r="T126" s="106">
        <v>24</v>
      </c>
      <c r="U126" s="106">
        <v>23</v>
      </c>
      <c r="V126" s="110"/>
      <c r="W126" s="110"/>
      <c r="X126" s="110"/>
      <c r="Y126" s="110"/>
      <c r="Z126" s="110"/>
      <c r="AA126" s="106">
        <v>17</v>
      </c>
      <c r="AB126" s="106">
        <v>15</v>
      </c>
      <c r="AC126" s="106">
        <v>15</v>
      </c>
      <c r="AD126" s="109" t="s">
        <v>66</v>
      </c>
      <c r="AE126" s="81">
        <f t="shared" si="0"/>
        <v>90</v>
      </c>
      <c r="AF126" s="81">
        <f>100*(E126+J126+O126+T126+Y126)/'S1'!$I$14</f>
        <v>89.583333333333329</v>
      </c>
      <c r="AG126" s="81">
        <f>100*(F126+K126+P126+U126+Z126)/'S1'!$I$15</f>
        <v>90.384615384615387</v>
      </c>
      <c r="AH126" s="81">
        <f>100*(G126+L126+Q126+V126+AA126)/'S1'!$I$16</f>
        <v>90</v>
      </c>
      <c r="AI126" s="81">
        <f>100*(H126+M126+R126+W126+AB126)/'S1'!$I$17</f>
        <v>86</v>
      </c>
      <c r="AJ126" s="81">
        <f>100*(I126+N126+S126+X126+AC126)/'S1'!$I$18</f>
        <v>86</v>
      </c>
    </row>
    <row r="127" spans="1:36" ht="23.25" customHeight="1">
      <c r="A127" s="74">
        <v>115</v>
      </c>
      <c r="B127" s="75">
        <v>921320104172</v>
      </c>
      <c r="C127" s="102" t="s">
        <v>15</v>
      </c>
      <c r="D127" s="103" t="s">
        <v>180</v>
      </c>
      <c r="E127" s="106">
        <v>17</v>
      </c>
      <c r="F127" s="106">
        <v>22</v>
      </c>
      <c r="G127" s="110"/>
      <c r="H127" s="110"/>
      <c r="I127" s="110"/>
      <c r="J127" s="110"/>
      <c r="K127" s="110"/>
      <c r="L127" s="106">
        <v>27</v>
      </c>
      <c r="M127" s="106">
        <v>15</v>
      </c>
      <c r="N127" s="110"/>
      <c r="O127" s="110"/>
      <c r="P127" s="110"/>
      <c r="Q127" s="110"/>
      <c r="R127" s="106">
        <v>13</v>
      </c>
      <c r="S127" s="106">
        <v>29</v>
      </c>
      <c r="T127" s="106">
        <v>25</v>
      </c>
      <c r="U127" s="106">
        <v>23</v>
      </c>
      <c r="V127" s="110"/>
      <c r="W127" s="110"/>
      <c r="X127" s="110"/>
      <c r="Y127" s="110"/>
      <c r="Z127" s="110"/>
      <c r="AA127" s="106">
        <v>17</v>
      </c>
      <c r="AB127" s="106">
        <v>15</v>
      </c>
      <c r="AC127" s="106">
        <v>15</v>
      </c>
      <c r="AD127" s="109" t="s">
        <v>66</v>
      </c>
      <c r="AE127" s="81">
        <f t="shared" si="0"/>
        <v>90</v>
      </c>
      <c r="AF127" s="81">
        <f>100*(E127+J127+O127+T127+Y127)/'S1'!$I$14</f>
        <v>87.5</v>
      </c>
      <c r="AG127" s="81">
        <f>100*(F127+K127+P127+U127+Z127)/'S1'!$I$15</f>
        <v>86.538461538461533</v>
      </c>
      <c r="AH127" s="81">
        <f>100*(G127+L127+Q127+V127+AA127)/'S1'!$I$16</f>
        <v>88</v>
      </c>
      <c r="AI127" s="81">
        <f>100*(H127+M127+R127+W127+AB127)/'S1'!$I$17</f>
        <v>86</v>
      </c>
      <c r="AJ127" s="81">
        <f>100*(I127+N127+S127+X127+AC127)/'S1'!$I$18</f>
        <v>88</v>
      </c>
    </row>
    <row r="128" spans="1:36" ht="23.25" customHeight="1">
      <c r="A128" s="74">
        <v>116</v>
      </c>
      <c r="B128" s="75">
        <v>921320104173</v>
      </c>
      <c r="C128" s="102" t="s">
        <v>15</v>
      </c>
      <c r="D128" s="103" t="s">
        <v>181</v>
      </c>
      <c r="E128" s="106">
        <v>17</v>
      </c>
      <c r="F128" s="106">
        <v>22</v>
      </c>
      <c r="G128" s="110"/>
      <c r="H128" s="110"/>
      <c r="I128" s="110"/>
      <c r="J128" s="110"/>
      <c r="K128" s="110"/>
      <c r="L128" s="106">
        <v>26</v>
      </c>
      <c r="M128" s="106">
        <v>15</v>
      </c>
      <c r="N128" s="110"/>
      <c r="O128" s="110"/>
      <c r="P128" s="110"/>
      <c r="Q128" s="110"/>
      <c r="R128" s="106">
        <v>13</v>
      </c>
      <c r="S128" s="106">
        <v>29</v>
      </c>
      <c r="T128" s="106">
        <v>22</v>
      </c>
      <c r="U128" s="106">
        <v>21</v>
      </c>
      <c r="V128" s="110"/>
      <c r="W128" s="110"/>
      <c r="X128" s="110"/>
      <c r="Y128" s="110"/>
      <c r="Z128" s="110"/>
      <c r="AA128" s="106">
        <v>15</v>
      </c>
      <c r="AB128" s="106">
        <v>14</v>
      </c>
      <c r="AC128" s="106">
        <v>14</v>
      </c>
      <c r="AD128" s="109" t="s">
        <v>66</v>
      </c>
      <c r="AE128" s="81">
        <f t="shared" si="0"/>
        <v>90</v>
      </c>
      <c r="AF128" s="81">
        <f>100*(E128+J128+O128+T128+Y128)/'S1'!$I$14</f>
        <v>81.25</v>
      </c>
      <c r="AG128" s="81">
        <f>100*(F128+K128+P128+U128+Z128)/'S1'!$I$15</f>
        <v>82.692307692307693</v>
      </c>
      <c r="AH128" s="81">
        <f>100*(G128+L128+Q128+V128+AA128)/'S1'!$I$16</f>
        <v>82</v>
      </c>
      <c r="AI128" s="81">
        <f>100*(H128+M128+R128+W128+AB128)/'S1'!$I$17</f>
        <v>84</v>
      </c>
      <c r="AJ128" s="81">
        <f>100*(I128+N128+S128+X128+AC128)/'S1'!$I$18</f>
        <v>86</v>
      </c>
    </row>
    <row r="129" spans="1:36" ht="23.25" customHeight="1">
      <c r="A129" s="74">
        <v>117</v>
      </c>
      <c r="B129" s="75">
        <v>921320104174</v>
      </c>
      <c r="C129" s="102" t="s">
        <v>15</v>
      </c>
      <c r="D129" s="103" t="s">
        <v>182</v>
      </c>
      <c r="E129" s="106">
        <v>18</v>
      </c>
      <c r="F129" s="106">
        <v>23</v>
      </c>
      <c r="G129" s="110"/>
      <c r="H129" s="110"/>
      <c r="I129" s="110"/>
      <c r="J129" s="110"/>
      <c r="K129" s="110"/>
      <c r="L129" s="106">
        <v>26</v>
      </c>
      <c r="M129" s="106">
        <v>15</v>
      </c>
      <c r="N129" s="110"/>
      <c r="O129" s="110"/>
      <c r="P129" s="110"/>
      <c r="Q129" s="110"/>
      <c r="R129" s="106">
        <v>12</v>
      </c>
      <c r="S129" s="106">
        <v>27</v>
      </c>
      <c r="T129" s="106">
        <v>22</v>
      </c>
      <c r="U129" s="106">
        <v>20</v>
      </c>
      <c r="V129" s="110"/>
      <c r="W129" s="110"/>
      <c r="X129" s="110"/>
      <c r="Y129" s="110"/>
      <c r="Z129" s="110"/>
      <c r="AA129" s="106">
        <v>15</v>
      </c>
      <c r="AB129" s="106">
        <v>13</v>
      </c>
      <c r="AC129" s="106">
        <v>13</v>
      </c>
      <c r="AD129" s="109" t="s">
        <v>66</v>
      </c>
      <c r="AE129" s="81">
        <f t="shared" si="0"/>
        <v>90</v>
      </c>
      <c r="AF129" s="81">
        <f>100*(E129+J129+O129+T129+Y129)/'S1'!$I$14</f>
        <v>83.333333333333329</v>
      </c>
      <c r="AG129" s="81">
        <f>100*(F129+K129+P129+U129+Z129)/'S1'!$I$15</f>
        <v>82.692307692307693</v>
      </c>
      <c r="AH129" s="81">
        <f>100*(G129+L129+Q129+V129+AA129)/'S1'!$I$16</f>
        <v>82</v>
      </c>
      <c r="AI129" s="81">
        <f>100*(H129+M129+R129+W129+AB129)/'S1'!$I$17</f>
        <v>80</v>
      </c>
      <c r="AJ129" s="81">
        <f>100*(I129+N129+S129+X129+AC129)/'S1'!$I$18</f>
        <v>80</v>
      </c>
    </row>
    <row r="130" spans="1:36" ht="23.25" customHeight="1">
      <c r="A130" s="74">
        <v>118</v>
      </c>
      <c r="B130" s="75">
        <v>921320104175</v>
      </c>
      <c r="C130" s="102" t="s">
        <v>15</v>
      </c>
      <c r="D130" s="103" t="s">
        <v>183</v>
      </c>
      <c r="E130" s="106">
        <v>17</v>
      </c>
      <c r="F130" s="106">
        <v>22</v>
      </c>
      <c r="G130" s="110"/>
      <c r="H130" s="110"/>
      <c r="I130" s="110"/>
      <c r="J130" s="110"/>
      <c r="K130" s="110"/>
      <c r="L130" s="106">
        <v>26</v>
      </c>
      <c r="M130" s="106">
        <v>15</v>
      </c>
      <c r="N130" s="110"/>
      <c r="O130" s="110"/>
      <c r="P130" s="110"/>
      <c r="Q130" s="110"/>
      <c r="R130" s="106">
        <v>12</v>
      </c>
      <c r="S130" s="106">
        <v>25</v>
      </c>
      <c r="T130" s="106">
        <v>23</v>
      </c>
      <c r="U130" s="106">
        <v>22</v>
      </c>
      <c r="V130" s="110"/>
      <c r="W130" s="110"/>
      <c r="X130" s="110"/>
      <c r="Y130" s="110"/>
      <c r="Z130" s="110"/>
      <c r="AA130" s="106">
        <v>17</v>
      </c>
      <c r="AB130" s="106">
        <v>15</v>
      </c>
      <c r="AC130" s="106">
        <v>15</v>
      </c>
      <c r="AD130" s="109" t="s">
        <v>11</v>
      </c>
      <c r="AE130" s="81">
        <f t="shared" si="0"/>
        <v>80</v>
      </c>
      <c r="AF130" s="81">
        <f>100*(E130+J130+O130+T130+Y130)/'S1'!$I$14</f>
        <v>83.333333333333329</v>
      </c>
      <c r="AG130" s="81">
        <f>100*(F130+K130+P130+U130+Z130)/'S1'!$I$15</f>
        <v>84.615384615384613</v>
      </c>
      <c r="AH130" s="81">
        <f>100*(G130+L130+Q130+V130+AA130)/'S1'!$I$16</f>
        <v>86</v>
      </c>
      <c r="AI130" s="81">
        <f>100*(H130+M130+R130+W130+AB130)/'S1'!$I$17</f>
        <v>84</v>
      </c>
      <c r="AJ130" s="81">
        <f>100*(I130+N130+S130+X130+AC130)/'S1'!$I$18</f>
        <v>80</v>
      </c>
    </row>
    <row r="131" spans="1:36" ht="23.25" customHeight="1">
      <c r="A131" s="74">
        <v>119</v>
      </c>
      <c r="B131" s="75">
        <v>921320104176</v>
      </c>
      <c r="C131" s="102" t="s">
        <v>15</v>
      </c>
      <c r="D131" s="103" t="s">
        <v>184</v>
      </c>
      <c r="E131" s="106">
        <v>18</v>
      </c>
      <c r="F131" s="106">
        <v>24</v>
      </c>
      <c r="G131" s="110"/>
      <c r="H131" s="110"/>
      <c r="I131" s="110"/>
      <c r="J131" s="110"/>
      <c r="K131" s="110"/>
      <c r="L131" s="106">
        <v>27</v>
      </c>
      <c r="M131" s="106">
        <v>15</v>
      </c>
      <c r="N131" s="110"/>
      <c r="O131" s="110"/>
      <c r="P131" s="110"/>
      <c r="Q131" s="110"/>
      <c r="R131" s="106">
        <v>13</v>
      </c>
      <c r="S131" s="106">
        <v>29</v>
      </c>
      <c r="T131" s="106">
        <v>24</v>
      </c>
      <c r="U131" s="106">
        <v>22</v>
      </c>
      <c r="V131" s="110"/>
      <c r="W131" s="110"/>
      <c r="X131" s="110"/>
      <c r="Y131" s="110"/>
      <c r="Z131" s="110"/>
      <c r="AA131" s="106">
        <v>18</v>
      </c>
      <c r="AB131" s="106">
        <v>16</v>
      </c>
      <c r="AC131" s="106">
        <v>16</v>
      </c>
      <c r="AD131" s="109" t="s">
        <v>66</v>
      </c>
      <c r="AE131" s="81">
        <f t="shared" si="0"/>
        <v>90</v>
      </c>
      <c r="AF131" s="81">
        <f>100*(E131+J131+O131+T131+Y131)/'S1'!$I$14</f>
        <v>87.5</v>
      </c>
      <c r="AG131" s="81">
        <f>100*(F131+K131+P131+U131+Z131)/'S1'!$I$15</f>
        <v>88.461538461538467</v>
      </c>
      <c r="AH131" s="81">
        <f>100*(G131+L131+Q131+V131+AA131)/'S1'!$I$16</f>
        <v>90</v>
      </c>
      <c r="AI131" s="81">
        <f>100*(H131+M131+R131+W131+AB131)/'S1'!$I$17</f>
        <v>88</v>
      </c>
      <c r="AJ131" s="81">
        <f>100*(I131+N131+S131+X131+AC131)/'S1'!$I$18</f>
        <v>90</v>
      </c>
    </row>
    <row r="132" spans="1:36" ht="23.25" customHeight="1">
      <c r="A132" s="74">
        <v>120</v>
      </c>
      <c r="B132" s="75">
        <v>92132013702</v>
      </c>
      <c r="C132" s="102" t="s">
        <v>17</v>
      </c>
      <c r="D132" s="114" t="s">
        <v>185</v>
      </c>
      <c r="E132" s="106">
        <v>17</v>
      </c>
      <c r="F132" s="106">
        <v>22</v>
      </c>
      <c r="G132" s="110"/>
      <c r="H132" s="110"/>
      <c r="I132" s="110"/>
      <c r="J132" s="110"/>
      <c r="K132" s="110"/>
      <c r="L132" s="106">
        <v>22</v>
      </c>
      <c r="M132" s="106">
        <v>13</v>
      </c>
      <c r="N132" s="110"/>
      <c r="O132" s="110"/>
      <c r="P132" s="110"/>
      <c r="Q132" s="110"/>
      <c r="R132" s="106">
        <v>11</v>
      </c>
      <c r="S132" s="106">
        <v>24</v>
      </c>
      <c r="T132" s="106">
        <v>25</v>
      </c>
      <c r="U132" s="106">
        <v>23</v>
      </c>
      <c r="V132" s="110"/>
      <c r="W132" s="110"/>
      <c r="X132" s="110"/>
      <c r="Y132" s="110"/>
      <c r="Z132" s="110"/>
      <c r="AA132" s="106">
        <v>17</v>
      </c>
      <c r="AB132" s="106">
        <v>15</v>
      </c>
      <c r="AC132" s="106">
        <v>15</v>
      </c>
      <c r="AD132" s="109" t="s">
        <v>11</v>
      </c>
      <c r="AE132" s="81">
        <f t="shared" si="0"/>
        <v>80</v>
      </c>
      <c r="AF132" s="81">
        <f>100*(E132+J132+O132+T132+Y132)/'S1'!$I$14</f>
        <v>87.5</v>
      </c>
      <c r="AG132" s="81">
        <f>100*(F132+K132+P132+U132+Z132)/'S1'!$I$15</f>
        <v>86.538461538461533</v>
      </c>
      <c r="AH132" s="81">
        <f>100*(G132+L132+Q132+V132+AA132)/'S1'!$I$16</f>
        <v>78</v>
      </c>
      <c r="AI132" s="81">
        <f>100*(H132+M132+R132+W132+AB132)/'S1'!$I$17</f>
        <v>78</v>
      </c>
      <c r="AJ132" s="81">
        <f>100*(I132+N132+S132+X132+AC132)/'S1'!$I$18</f>
        <v>78</v>
      </c>
    </row>
    <row r="133" spans="1:36" ht="23.25" customHeight="1">
      <c r="A133" s="74">
        <v>121</v>
      </c>
      <c r="B133" s="75">
        <v>921320104182</v>
      </c>
      <c r="C133" s="102" t="s">
        <v>17</v>
      </c>
      <c r="D133" s="114" t="s">
        <v>186</v>
      </c>
      <c r="E133" s="106">
        <v>19</v>
      </c>
      <c r="F133" s="106">
        <v>24</v>
      </c>
      <c r="G133" s="110"/>
      <c r="H133" s="110"/>
      <c r="I133" s="110"/>
      <c r="J133" s="110"/>
      <c r="K133" s="110"/>
      <c r="L133" s="106">
        <v>26</v>
      </c>
      <c r="M133" s="106">
        <v>15</v>
      </c>
      <c r="N133" s="110"/>
      <c r="O133" s="110"/>
      <c r="P133" s="110"/>
      <c r="Q133" s="110"/>
      <c r="R133" s="106">
        <v>13</v>
      </c>
      <c r="S133" s="106">
        <v>28</v>
      </c>
      <c r="T133" s="106">
        <v>25</v>
      </c>
      <c r="U133" s="106">
        <v>23</v>
      </c>
      <c r="V133" s="110"/>
      <c r="W133" s="110"/>
      <c r="X133" s="110"/>
      <c r="Y133" s="110"/>
      <c r="Z133" s="110"/>
      <c r="AA133" s="106">
        <v>17</v>
      </c>
      <c r="AB133" s="106">
        <v>15</v>
      </c>
      <c r="AC133" s="106">
        <v>15</v>
      </c>
      <c r="AD133" s="109" t="s">
        <v>66</v>
      </c>
      <c r="AE133" s="81">
        <f t="shared" si="0"/>
        <v>90</v>
      </c>
      <c r="AF133" s="81">
        <f>100*(E133+J133+O133+T133+Y133)/'S1'!$I$14</f>
        <v>91.666666666666671</v>
      </c>
      <c r="AG133" s="81">
        <f>100*(F133+K133+P133+U133+Z133)/'S1'!$I$15</f>
        <v>90.384615384615387</v>
      </c>
      <c r="AH133" s="81">
        <f>100*(G133+L133+Q133+V133+AA133)/'S1'!$I$16</f>
        <v>86</v>
      </c>
      <c r="AI133" s="81">
        <f>100*(H133+M133+R133+W133+AB133)/'S1'!$I$17</f>
        <v>86</v>
      </c>
      <c r="AJ133" s="81">
        <f>100*(I133+N133+S133+X133+AC133)/'S1'!$I$18</f>
        <v>86</v>
      </c>
    </row>
    <row r="134" spans="1:36" ht="23.25" customHeight="1">
      <c r="A134" s="74">
        <v>122</v>
      </c>
      <c r="B134" s="75">
        <v>921320104183</v>
      </c>
      <c r="C134" s="102" t="s">
        <v>17</v>
      </c>
      <c r="D134" s="114" t="s">
        <v>187</v>
      </c>
      <c r="E134" s="106">
        <v>18</v>
      </c>
      <c r="F134" s="106">
        <v>24</v>
      </c>
      <c r="G134" s="110"/>
      <c r="H134" s="110"/>
      <c r="I134" s="110"/>
      <c r="J134" s="110"/>
      <c r="K134" s="110"/>
      <c r="L134" s="106">
        <v>26</v>
      </c>
      <c r="M134" s="106">
        <v>14</v>
      </c>
      <c r="N134" s="110"/>
      <c r="O134" s="110"/>
      <c r="P134" s="110"/>
      <c r="Q134" s="110"/>
      <c r="R134" s="106">
        <v>13</v>
      </c>
      <c r="S134" s="106">
        <v>27</v>
      </c>
      <c r="T134" s="106">
        <v>23</v>
      </c>
      <c r="U134" s="106">
        <v>22</v>
      </c>
      <c r="V134" s="110"/>
      <c r="W134" s="110"/>
      <c r="X134" s="110"/>
      <c r="Y134" s="110"/>
      <c r="Z134" s="110"/>
      <c r="AA134" s="106">
        <v>17</v>
      </c>
      <c r="AB134" s="106">
        <v>15</v>
      </c>
      <c r="AC134" s="106">
        <v>15</v>
      </c>
      <c r="AD134" s="109" t="s">
        <v>66</v>
      </c>
      <c r="AE134" s="81">
        <f t="shared" si="0"/>
        <v>90</v>
      </c>
      <c r="AF134" s="81">
        <f>100*(E134+J134+O134+T134+Y134)/'S1'!$I$14</f>
        <v>85.416666666666671</v>
      </c>
      <c r="AG134" s="81">
        <f>100*(F134+K134+P134+U134+Z134)/'S1'!$I$15</f>
        <v>88.461538461538467</v>
      </c>
      <c r="AH134" s="81">
        <f>100*(G134+L134+Q134+V134+AA134)/'S1'!$I$16</f>
        <v>86</v>
      </c>
      <c r="AI134" s="81">
        <f>100*(H134+M134+R134+W134+AB134)/'S1'!$I$17</f>
        <v>84</v>
      </c>
      <c r="AJ134" s="81">
        <f>100*(I134+N134+S134+X134+AC134)/'S1'!$I$18</f>
        <v>84</v>
      </c>
    </row>
    <row r="135" spans="1:36" ht="23.25" customHeight="1">
      <c r="A135" s="74">
        <v>123</v>
      </c>
      <c r="B135" s="75">
        <v>921320104184</v>
      </c>
      <c r="C135" s="102" t="s">
        <v>17</v>
      </c>
      <c r="D135" s="114" t="s">
        <v>188</v>
      </c>
      <c r="E135" s="106">
        <v>17</v>
      </c>
      <c r="F135" s="106">
        <v>21</v>
      </c>
      <c r="G135" s="110"/>
      <c r="H135" s="110"/>
      <c r="I135" s="110"/>
      <c r="J135" s="110"/>
      <c r="K135" s="110"/>
      <c r="L135" s="106">
        <v>29</v>
      </c>
      <c r="M135" s="106">
        <v>17</v>
      </c>
      <c r="N135" s="110"/>
      <c r="O135" s="110"/>
      <c r="P135" s="110"/>
      <c r="Q135" s="110"/>
      <c r="R135" s="106">
        <v>12</v>
      </c>
      <c r="S135" s="106">
        <v>26</v>
      </c>
      <c r="T135" s="106">
        <v>25</v>
      </c>
      <c r="U135" s="106">
        <v>24</v>
      </c>
      <c r="V135" s="110"/>
      <c r="W135" s="110"/>
      <c r="X135" s="110"/>
      <c r="Y135" s="110"/>
      <c r="Z135" s="110"/>
      <c r="AA135" s="106">
        <v>17</v>
      </c>
      <c r="AB135" s="106">
        <v>15</v>
      </c>
      <c r="AC135" s="106">
        <v>15</v>
      </c>
      <c r="AD135" s="109" t="s">
        <v>66</v>
      </c>
      <c r="AE135" s="81">
        <f t="shared" si="0"/>
        <v>90</v>
      </c>
      <c r="AF135" s="81">
        <f>100*(E135+J135+O135+T135+Y135)/'S1'!$I$14</f>
        <v>87.5</v>
      </c>
      <c r="AG135" s="81">
        <f>100*(F135+K135+P135+U135+Z135)/'S1'!$I$15</f>
        <v>86.538461538461533</v>
      </c>
      <c r="AH135" s="81">
        <f>100*(G135+L135+Q135+V135+AA135)/'S1'!$I$16</f>
        <v>92</v>
      </c>
      <c r="AI135" s="81">
        <f>100*(H135+M135+R135+W135+AB135)/'S1'!$I$17</f>
        <v>88</v>
      </c>
      <c r="AJ135" s="81">
        <f>100*(I135+N135+S135+X135+AC135)/'S1'!$I$18</f>
        <v>82</v>
      </c>
    </row>
    <row r="136" spans="1:36" ht="23.25" customHeight="1">
      <c r="A136" s="74">
        <v>124</v>
      </c>
      <c r="B136" s="75">
        <v>921320104188</v>
      </c>
      <c r="C136" s="102" t="s">
        <v>17</v>
      </c>
      <c r="D136" s="114" t="s">
        <v>189</v>
      </c>
      <c r="E136" s="106">
        <v>16</v>
      </c>
      <c r="F136" s="106">
        <v>20</v>
      </c>
      <c r="G136" s="110"/>
      <c r="H136" s="110"/>
      <c r="I136" s="110"/>
      <c r="J136" s="110"/>
      <c r="K136" s="110"/>
      <c r="L136" s="106">
        <v>26</v>
      </c>
      <c r="M136" s="106">
        <v>15</v>
      </c>
      <c r="N136" s="110"/>
      <c r="O136" s="110"/>
      <c r="P136" s="110"/>
      <c r="Q136" s="110"/>
      <c r="R136" s="106">
        <v>11</v>
      </c>
      <c r="S136" s="106">
        <v>24</v>
      </c>
      <c r="T136" s="106">
        <v>24</v>
      </c>
      <c r="U136" s="106">
        <v>23</v>
      </c>
      <c r="V136" s="110"/>
      <c r="W136" s="110"/>
      <c r="X136" s="110"/>
      <c r="Y136" s="110"/>
      <c r="Z136" s="110"/>
      <c r="AA136" s="106">
        <v>17</v>
      </c>
      <c r="AB136" s="106">
        <v>15</v>
      </c>
      <c r="AC136" s="106">
        <v>15</v>
      </c>
      <c r="AD136" s="109" t="s">
        <v>66</v>
      </c>
      <c r="AE136" s="81">
        <f t="shared" si="0"/>
        <v>90</v>
      </c>
      <c r="AF136" s="81">
        <f>100*(E136+J136+O136+T136+Y136)/'S1'!$I$14</f>
        <v>83.333333333333329</v>
      </c>
      <c r="AG136" s="81">
        <f>100*(F136+K136+P136+U136+Z136)/'S1'!$I$15</f>
        <v>82.692307692307693</v>
      </c>
      <c r="AH136" s="81">
        <f>100*(G136+L136+Q136+V136+AA136)/'S1'!$I$16</f>
        <v>86</v>
      </c>
      <c r="AI136" s="81">
        <f>100*(H136+M136+R136+W136+AB136)/'S1'!$I$17</f>
        <v>82</v>
      </c>
      <c r="AJ136" s="81">
        <f>100*(I136+N136+S136+X136+AC136)/'S1'!$I$18</f>
        <v>78</v>
      </c>
    </row>
    <row r="137" spans="1:36" ht="23.25" customHeight="1">
      <c r="A137" s="74">
        <v>125</v>
      </c>
      <c r="B137" s="75">
        <v>921320104189</v>
      </c>
      <c r="C137" s="102" t="s">
        <v>17</v>
      </c>
      <c r="D137" s="114" t="s">
        <v>190</v>
      </c>
      <c r="E137" s="106">
        <v>15</v>
      </c>
      <c r="F137" s="106">
        <v>20</v>
      </c>
      <c r="G137" s="110"/>
      <c r="H137" s="110"/>
      <c r="I137" s="110"/>
      <c r="J137" s="110"/>
      <c r="K137" s="110"/>
      <c r="L137" s="106">
        <v>28</v>
      </c>
      <c r="M137" s="106">
        <v>16</v>
      </c>
      <c r="N137" s="110"/>
      <c r="O137" s="110"/>
      <c r="P137" s="110"/>
      <c r="Q137" s="110"/>
      <c r="R137" s="106">
        <v>12</v>
      </c>
      <c r="S137" s="106">
        <v>26</v>
      </c>
      <c r="T137" s="106">
        <v>25</v>
      </c>
      <c r="U137" s="106">
        <v>24</v>
      </c>
      <c r="V137" s="110"/>
      <c r="W137" s="110"/>
      <c r="X137" s="110"/>
      <c r="Y137" s="110"/>
      <c r="Z137" s="110"/>
      <c r="AA137" s="106">
        <v>17</v>
      </c>
      <c r="AB137" s="106">
        <v>15</v>
      </c>
      <c r="AC137" s="106">
        <v>15</v>
      </c>
      <c r="AD137" s="109" t="s">
        <v>66</v>
      </c>
      <c r="AE137" s="81">
        <f t="shared" si="0"/>
        <v>90</v>
      </c>
      <c r="AF137" s="81">
        <f>100*(E137+J137+O137+T137+Y137)/'S1'!$I$14</f>
        <v>83.333333333333329</v>
      </c>
      <c r="AG137" s="81">
        <f>100*(F137+K137+P137+U137+Z137)/'S1'!$I$15</f>
        <v>84.615384615384613</v>
      </c>
      <c r="AH137" s="81">
        <f>100*(G137+L137+Q137+V137+AA137)/'S1'!$I$16</f>
        <v>90</v>
      </c>
      <c r="AI137" s="81">
        <f>100*(H137+M137+R137+W137+AB137)/'S1'!$I$17</f>
        <v>86</v>
      </c>
      <c r="AJ137" s="81">
        <f>100*(I137+N137+S137+X137+AC137)/'S1'!$I$18</f>
        <v>82</v>
      </c>
    </row>
    <row r="138" spans="1:36" ht="23.25" customHeight="1">
      <c r="A138" s="74">
        <v>126</v>
      </c>
      <c r="B138" s="75">
        <v>921320104190</v>
      </c>
      <c r="C138" s="102" t="s">
        <v>17</v>
      </c>
      <c r="D138" s="114" t="s">
        <v>191</v>
      </c>
      <c r="E138" s="106">
        <v>19</v>
      </c>
      <c r="F138" s="106">
        <v>25</v>
      </c>
      <c r="G138" s="110"/>
      <c r="H138" s="110"/>
      <c r="I138" s="110"/>
      <c r="J138" s="110"/>
      <c r="K138" s="110"/>
      <c r="L138" s="106">
        <v>29</v>
      </c>
      <c r="M138" s="106">
        <v>16</v>
      </c>
      <c r="N138" s="110"/>
      <c r="O138" s="110"/>
      <c r="P138" s="110"/>
      <c r="Q138" s="110"/>
      <c r="R138" s="106">
        <v>15</v>
      </c>
      <c r="S138" s="106">
        <v>33</v>
      </c>
      <c r="T138" s="106">
        <v>26</v>
      </c>
      <c r="U138" s="106">
        <v>24</v>
      </c>
      <c r="V138" s="110"/>
      <c r="W138" s="110"/>
      <c r="X138" s="110"/>
      <c r="Y138" s="110"/>
      <c r="Z138" s="110"/>
      <c r="AA138" s="106">
        <v>18</v>
      </c>
      <c r="AB138" s="106">
        <v>16</v>
      </c>
      <c r="AC138" s="106">
        <v>16</v>
      </c>
      <c r="AD138" s="109" t="s">
        <v>97</v>
      </c>
      <c r="AE138" s="81">
        <f t="shared" si="0"/>
        <v>100</v>
      </c>
      <c r="AF138" s="81">
        <f>100*(E138+J138+O138+T138+Y138)/'S1'!$I$14</f>
        <v>93.75</v>
      </c>
      <c r="AG138" s="81">
        <f>100*(F138+K138+P138+U138+Z138)/'S1'!$I$15</f>
        <v>94.230769230769226</v>
      </c>
      <c r="AH138" s="81">
        <f>100*(G138+L138+Q138+V138+AA138)/'S1'!$I$16</f>
        <v>94</v>
      </c>
      <c r="AI138" s="81">
        <f>100*(H138+M138+R138+W138+AB138)/'S1'!$I$17</f>
        <v>94</v>
      </c>
      <c r="AJ138" s="81">
        <f>100*(I138+N138+S138+X138+AC138)/'S1'!$I$18</f>
        <v>98</v>
      </c>
    </row>
    <row r="139" spans="1:36" ht="23.25" customHeight="1">
      <c r="A139" s="74">
        <v>127</v>
      </c>
      <c r="B139" s="75">
        <v>921320104191</v>
      </c>
      <c r="C139" s="102" t="s">
        <v>17</v>
      </c>
      <c r="D139" s="114" t="s">
        <v>192</v>
      </c>
      <c r="E139" s="106">
        <v>19</v>
      </c>
      <c r="F139" s="106">
        <v>25</v>
      </c>
      <c r="G139" s="110"/>
      <c r="H139" s="110"/>
      <c r="I139" s="110"/>
      <c r="J139" s="110"/>
      <c r="K139" s="110"/>
      <c r="L139" s="106">
        <v>30</v>
      </c>
      <c r="M139" s="106">
        <v>17</v>
      </c>
      <c r="N139" s="110"/>
      <c r="O139" s="110"/>
      <c r="P139" s="110"/>
      <c r="Q139" s="110"/>
      <c r="R139" s="106">
        <v>15</v>
      </c>
      <c r="S139" s="106">
        <v>32</v>
      </c>
      <c r="T139" s="106">
        <v>25</v>
      </c>
      <c r="U139" s="106">
        <v>24</v>
      </c>
      <c r="V139" s="110"/>
      <c r="W139" s="110"/>
      <c r="X139" s="110"/>
      <c r="Y139" s="110"/>
      <c r="Z139" s="110"/>
      <c r="AA139" s="106">
        <v>18</v>
      </c>
      <c r="AB139" s="106">
        <v>16</v>
      </c>
      <c r="AC139" s="106">
        <v>16</v>
      </c>
      <c r="AD139" s="109" t="s">
        <v>66</v>
      </c>
      <c r="AE139" s="81">
        <f t="shared" si="0"/>
        <v>90</v>
      </c>
      <c r="AF139" s="81">
        <f>100*(E139+J139+O139+T139+Y139)/'S1'!$I$14</f>
        <v>91.666666666666671</v>
      </c>
      <c r="AG139" s="81">
        <f>100*(F139+K139+P139+U139+Z139)/'S1'!$I$15</f>
        <v>94.230769230769226</v>
      </c>
      <c r="AH139" s="81">
        <f>100*(G139+L139+Q139+V139+AA139)/'S1'!$I$16</f>
        <v>96</v>
      </c>
      <c r="AI139" s="81">
        <f>100*(H139+M139+R139+W139+AB139)/'S1'!$I$17</f>
        <v>96</v>
      </c>
      <c r="AJ139" s="81">
        <f>100*(I139+N139+S139+X139+AC139)/'S1'!$I$18</f>
        <v>96</v>
      </c>
    </row>
    <row r="140" spans="1:36" ht="23.25" customHeight="1">
      <c r="A140" s="74">
        <v>128</v>
      </c>
      <c r="B140" s="75">
        <v>921320104192</v>
      </c>
      <c r="C140" s="102" t="s">
        <v>17</v>
      </c>
      <c r="D140" s="114" t="s">
        <v>193</v>
      </c>
      <c r="E140" s="106">
        <v>16</v>
      </c>
      <c r="F140" s="106">
        <v>21</v>
      </c>
      <c r="G140" s="110"/>
      <c r="H140" s="110"/>
      <c r="I140" s="110"/>
      <c r="J140" s="110"/>
      <c r="K140" s="110"/>
      <c r="L140" s="106">
        <v>22</v>
      </c>
      <c r="M140" s="106">
        <v>13</v>
      </c>
      <c r="N140" s="110"/>
      <c r="O140" s="110"/>
      <c r="P140" s="110"/>
      <c r="Q140" s="110"/>
      <c r="R140" s="106">
        <v>12</v>
      </c>
      <c r="S140" s="106">
        <v>25</v>
      </c>
      <c r="T140" s="106">
        <v>24</v>
      </c>
      <c r="U140" s="106">
        <v>23</v>
      </c>
      <c r="V140" s="110"/>
      <c r="W140" s="110"/>
      <c r="X140" s="110"/>
      <c r="Y140" s="110"/>
      <c r="Z140" s="110"/>
      <c r="AA140" s="106">
        <v>17</v>
      </c>
      <c r="AB140" s="106">
        <v>15</v>
      </c>
      <c r="AC140" s="106">
        <v>15</v>
      </c>
      <c r="AD140" s="109" t="s">
        <v>66</v>
      </c>
      <c r="AE140" s="81">
        <f t="shared" si="0"/>
        <v>90</v>
      </c>
      <c r="AF140" s="81">
        <f>100*(E140+J140+O140+T140+Y140)/'S1'!$I$14</f>
        <v>83.333333333333329</v>
      </c>
      <c r="AG140" s="81">
        <f>100*(F140+K140+P140+U140+Z140)/'S1'!$I$15</f>
        <v>84.615384615384613</v>
      </c>
      <c r="AH140" s="81">
        <f>100*(G140+L140+Q140+V140+AA140)/'S1'!$I$16</f>
        <v>78</v>
      </c>
      <c r="AI140" s="81">
        <f>100*(H140+M140+R140+W140+AB140)/'S1'!$I$17</f>
        <v>80</v>
      </c>
      <c r="AJ140" s="81">
        <f>100*(I140+N140+S140+X140+AC140)/'S1'!$I$18</f>
        <v>80</v>
      </c>
    </row>
    <row r="141" spans="1:36" ht="23.25" customHeight="1">
      <c r="A141" s="74">
        <v>129</v>
      </c>
      <c r="B141" s="75">
        <v>921320104193</v>
      </c>
      <c r="C141" s="102" t="s">
        <v>17</v>
      </c>
      <c r="D141" s="114" t="s">
        <v>194</v>
      </c>
      <c r="E141" s="106">
        <v>15</v>
      </c>
      <c r="F141" s="106">
        <v>20</v>
      </c>
      <c r="G141" s="110"/>
      <c r="H141" s="110"/>
      <c r="I141" s="110"/>
      <c r="J141" s="110"/>
      <c r="K141" s="110"/>
      <c r="L141" s="106">
        <v>22</v>
      </c>
      <c r="M141" s="106">
        <v>13</v>
      </c>
      <c r="N141" s="110"/>
      <c r="O141" s="110"/>
      <c r="P141" s="110"/>
      <c r="Q141" s="110"/>
      <c r="R141" s="106">
        <v>12</v>
      </c>
      <c r="S141" s="106">
        <v>24</v>
      </c>
      <c r="T141" s="106">
        <v>24</v>
      </c>
      <c r="U141" s="106">
        <v>22</v>
      </c>
      <c r="V141" s="110"/>
      <c r="W141" s="110"/>
      <c r="X141" s="110"/>
      <c r="Y141" s="110"/>
      <c r="Z141" s="110"/>
      <c r="AA141" s="106">
        <v>17</v>
      </c>
      <c r="AB141" s="106">
        <v>15</v>
      </c>
      <c r="AC141" s="106">
        <v>15</v>
      </c>
      <c r="AD141" s="109" t="s">
        <v>11</v>
      </c>
      <c r="AE141" s="81">
        <f t="shared" si="0"/>
        <v>80</v>
      </c>
      <c r="AF141" s="81">
        <f>100*(E141+J141+O141+T141+Y141)/'S1'!$I$14</f>
        <v>81.25</v>
      </c>
      <c r="AG141" s="81">
        <f>100*(F141+K141+P141+U141+Z141)/'S1'!$I$15</f>
        <v>80.769230769230774</v>
      </c>
      <c r="AH141" s="81">
        <f>100*(G141+L141+Q141+V141+AA141)/'S1'!$I$16</f>
        <v>78</v>
      </c>
      <c r="AI141" s="81">
        <f>100*(H141+M141+R141+W141+AB141)/'S1'!$I$17</f>
        <v>80</v>
      </c>
      <c r="AJ141" s="81">
        <f>100*(I141+N141+S141+X141+AC141)/'S1'!$I$18</f>
        <v>78</v>
      </c>
    </row>
    <row r="142" spans="1:36" ht="23.25" customHeight="1">
      <c r="A142" s="74">
        <v>130</v>
      </c>
      <c r="B142" s="75">
        <v>921320104195</v>
      </c>
      <c r="C142" s="102" t="s">
        <v>17</v>
      </c>
      <c r="D142" s="114" t="s">
        <v>195</v>
      </c>
      <c r="E142" s="106">
        <v>15</v>
      </c>
      <c r="F142" s="106">
        <v>20</v>
      </c>
      <c r="G142" s="110"/>
      <c r="H142" s="110"/>
      <c r="I142" s="110"/>
      <c r="J142" s="110"/>
      <c r="K142" s="110"/>
      <c r="L142" s="106">
        <v>25</v>
      </c>
      <c r="M142" s="106">
        <v>14</v>
      </c>
      <c r="N142" s="110"/>
      <c r="O142" s="110"/>
      <c r="P142" s="110"/>
      <c r="Q142" s="110"/>
      <c r="R142" s="106">
        <v>12</v>
      </c>
      <c r="S142" s="106">
        <v>27</v>
      </c>
      <c r="T142" s="106">
        <v>25</v>
      </c>
      <c r="U142" s="106">
        <v>23</v>
      </c>
      <c r="V142" s="110"/>
      <c r="W142" s="110"/>
      <c r="X142" s="110"/>
      <c r="Y142" s="110"/>
      <c r="Z142" s="110"/>
      <c r="AA142" s="106">
        <v>17</v>
      </c>
      <c r="AB142" s="106">
        <v>15</v>
      </c>
      <c r="AC142" s="106">
        <v>15</v>
      </c>
      <c r="AD142" s="109" t="s">
        <v>11</v>
      </c>
      <c r="AE142" s="81">
        <f t="shared" si="0"/>
        <v>80</v>
      </c>
      <c r="AF142" s="81">
        <f>100*(E142+J142+O142+T142+Y142)/'S1'!$I$14</f>
        <v>83.333333333333329</v>
      </c>
      <c r="AG142" s="81">
        <f>100*(F142+K142+P142+U142+Z142)/'S1'!$I$15</f>
        <v>82.692307692307693</v>
      </c>
      <c r="AH142" s="81">
        <f>100*(G142+L142+Q142+V142+AA142)/'S1'!$I$16</f>
        <v>84</v>
      </c>
      <c r="AI142" s="81">
        <f>100*(H142+M142+R142+W142+AB142)/'S1'!$I$17</f>
        <v>82</v>
      </c>
      <c r="AJ142" s="81">
        <f>100*(I142+N142+S142+X142+AC142)/'S1'!$I$18</f>
        <v>84</v>
      </c>
    </row>
    <row r="143" spans="1:36" ht="23.25" customHeight="1">
      <c r="A143" s="74">
        <v>131</v>
      </c>
      <c r="B143" s="75">
        <v>921320104196</v>
      </c>
      <c r="C143" s="102" t="s">
        <v>17</v>
      </c>
      <c r="D143" s="114" t="s">
        <v>196</v>
      </c>
      <c r="E143" s="106">
        <v>18</v>
      </c>
      <c r="F143" s="106">
        <v>24</v>
      </c>
      <c r="G143" s="110"/>
      <c r="H143" s="110"/>
      <c r="I143" s="110"/>
      <c r="J143" s="110"/>
      <c r="K143" s="110"/>
      <c r="L143" s="106">
        <v>30</v>
      </c>
      <c r="M143" s="106">
        <v>17</v>
      </c>
      <c r="N143" s="110"/>
      <c r="O143" s="110"/>
      <c r="P143" s="110"/>
      <c r="Q143" s="110"/>
      <c r="R143" s="106">
        <v>14</v>
      </c>
      <c r="S143" s="106">
        <v>30</v>
      </c>
      <c r="T143" s="106">
        <v>25</v>
      </c>
      <c r="U143" s="106">
        <v>24</v>
      </c>
      <c r="V143" s="110"/>
      <c r="W143" s="110"/>
      <c r="X143" s="110"/>
      <c r="Y143" s="110"/>
      <c r="Z143" s="110"/>
      <c r="AA143" s="106">
        <v>17</v>
      </c>
      <c r="AB143" s="106">
        <v>15</v>
      </c>
      <c r="AC143" s="106">
        <v>15</v>
      </c>
      <c r="AD143" s="109" t="s">
        <v>66</v>
      </c>
      <c r="AE143" s="81">
        <f t="shared" si="0"/>
        <v>90</v>
      </c>
      <c r="AF143" s="81">
        <f>100*(E143+J143+O143+T143+Y143)/'S1'!$I$14</f>
        <v>89.583333333333329</v>
      </c>
      <c r="AG143" s="81">
        <f>100*(F143+K143+P143+U143+Z143)/'S1'!$I$15</f>
        <v>92.307692307692307</v>
      </c>
      <c r="AH143" s="81">
        <f>100*(G143+L143+Q143+V143+AA143)/'S1'!$I$16</f>
        <v>94</v>
      </c>
      <c r="AI143" s="81">
        <f>100*(H143+M143+R143+W143+AB143)/'S1'!$I$17</f>
        <v>92</v>
      </c>
      <c r="AJ143" s="81">
        <f>100*(I143+N143+S143+X143+AC143)/'S1'!$I$18</f>
        <v>90</v>
      </c>
    </row>
    <row r="144" spans="1:36" ht="23.25" customHeight="1">
      <c r="A144" s="74">
        <v>132</v>
      </c>
      <c r="B144" s="75">
        <v>921320104197</v>
      </c>
      <c r="C144" s="102" t="s">
        <v>17</v>
      </c>
      <c r="D144" s="114" t="s">
        <v>197</v>
      </c>
      <c r="E144" s="106">
        <v>18</v>
      </c>
      <c r="F144" s="106">
        <v>24</v>
      </c>
      <c r="G144" s="110"/>
      <c r="H144" s="110"/>
      <c r="I144" s="110"/>
      <c r="J144" s="110"/>
      <c r="K144" s="110"/>
      <c r="L144" s="106">
        <v>31</v>
      </c>
      <c r="M144" s="106">
        <v>17</v>
      </c>
      <c r="N144" s="110"/>
      <c r="O144" s="110"/>
      <c r="P144" s="110"/>
      <c r="Q144" s="110"/>
      <c r="R144" s="106">
        <v>14</v>
      </c>
      <c r="S144" s="106">
        <v>30</v>
      </c>
      <c r="T144" s="106">
        <v>26</v>
      </c>
      <c r="U144" s="106">
        <v>24</v>
      </c>
      <c r="V144" s="110"/>
      <c r="W144" s="110"/>
      <c r="X144" s="110"/>
      <c r="Y144" s="110"/>
      <c r="Z144" s="110"/>
      <c r="AA144" s="106">
        <v>18</v>
      </c>
      <c r="AB144" s="106">
        <v>16</v>
      </c>
      <c r="AC144" s="106">
        <v>16</v>
      </c>
      <c r="AD144" s="109" t="s">
        <v>66</v>
      </c>
      <c r="AE144" s="81">
        <f t="shared" si="0"/>
        <v>90</v>
      </c>
      <c r="AF144" s="81">
        <f>100*(E144+J144+O144+T144+Y144)/'S1'!$I$14</f>
        <v>91.666666666666671</v>
      </c>
      <c r="AG144" s="81">
        <f>100*(F144+K144+P144+U144+Z144)/'S1'!$I$15</f>
        <v>92.307692307692307</v>
      </c>
      <c r="AH144" s="81">
        <f>100*(G144+L144+Q144+V144+AA144)/'S1'!$I$16</f>
        <v>98</v>
      </c>
      <c r="AI144" s="81">
        <f>100*(H144+M144+R144+W144+AB144)/'S1'!$I$17</f>
        <v>94</v>
      </c>
      <c r="AJ144" s="81">
        <f>100*(I144+N144+S144+X144+AC144)/'S1'!$I$18</f>
        <v>92</v>
      </c>
    </row>
    <row r="145" spans="1:36" ht="23.25" customHeight="1">
      <c r="A145" s="74">
        <v>133</v>
      </c>
      <c r="B145" s="75">
        <v>921320104199</v>
      </c>
      <c r="C145" s="102" t="s">
        <v>17</v>
      </c>
      <c r="D145" s="114" t="s">
        <v>198</v>
      </c>
      <c r="E145" s="106">
        <v>15</v>
      </c>
      <c r="F145" s="106">
        <v>20</v>
      </c>
      <c r="G145" s="110"/>
      <c r="H145" s="110"/>
      <c r="I145" s="110"/>
      <c r="J145" s="110"/>
      <c r="K145" s="110"/>
      <c r="L145" s="106">
        <v>22</v>
      </c>
      <c r="M145" s="106">
        <v>13</v>
      </c>
      <c r="N145" s="110"/>
      <c r="O145" s="110"/>
      <c r="P145" s="110"/>
      <c r="Q145" s="110"/>
      <c r="R145" s="106">
        <v>11</v>
      </c>
      <c r="S145" s="106">
        <v>24</v>
      </c>
      <c r="T145" s="106">
        <v>23</v>
      </c>
      <c r="U145" s="106">
        <v>22</v>
      </c>
      <c r="V145" s="110"/>
      <c r="W145" s="110"/>
      <c r="X145" s="110"/>
      <c r="Y145" s="110"/>
      <c r="Z145" s="110"/>
      <c r="AA145" s="106">
        <v>16</v>
      </c>
      <c r="AB145" s="106">
        <v>14</v>
      </c>
      <c r="AC145" s="106">
        <v>14</v>
      </c>
      <c r="AD145" s="109" t="s">
        <v>11</v>
      </c>
      <c r="AE145" s="81">
        <f t="shared" si="0"/>
        <v>80</v>
      </c>
      <c r="AF145" s="81">
        <f>100*(E145+J145+O145+T145+Y145)/'S1'!$I$14</f>
        <v>79.166666666666671</v>
      </c>
      <c r="AG145" s="81">
        <f>100*(F145+K145+P145+U145+Z145)/'S1'!$I$15</f>
        <v>80.769230769230774</v>
      </c>
      <c r="AH145" s="81">
        <f>100*(G145+L145+Q145+V145+AA145)/'S1'!$I$16</f>
        <v>76</v>
      </c>
      <c r="AI145" s="81">
        <f>100*(H145+M145+R145+W145+AB145)/'S1'!$I$17</f>
        <v>76</v>
      </c>
      <c r="AJ145" s="81">
        <f>100*(I145+N145+S145+X145+AC145)/'S1'!$I$18</f>
        <v>76</v>
      </c>
    </row>
    <row r="146" spans="1:36" ht="23.25" customHeight="1">
      <c r="A146" s="74">
        <v>134</v>
      </c>
      <c r="B146" s="75">
        <v>921320104200</v>
      </c>
      <c r="C146" s="102" t="s">
        <v>17</v>
      </c>
      <c r="D146" s="114" t="s">
        <v>199</v>
      </c>
      <c r="E146" s="106">
        <v>17</v>
      </c>
      <c r="F146" s="106">
        <v>21</v>
      </c>
      <c r="G146" s="110"/>
      <c r="H146" s="110"/>
      <c r="I146" s="110"/>
      <c r="J146" s="110"/>
      <c r="K146" s="110"/>
      <c r="L146" s="106">
        <v>24</v>
      </c>
      <c r="M146" s="106">
        <v>13</v>
      </c>
      <c r="N146" s="110"/>
      <c r="O146" s="110"/>
      <c r="P146" s="110"/>
      <c r="Q146" s="110"/>
      <c r="R146" s="106">
        <v>11</v>
      </c>
      <c r="S146" s="106">
        <v>24</v>
      </c>
      <c r="T146" s="106">
        <v>24</v>
      </c>
      <c r="U146" s="106">
        <v>22</v>
      </c>
      <c r="V146" s="110"/>
      <c r="W146" s="110"/>
      <c r="X146" s="110"/>
      <c r="Y146" s="110"/>
      <c r="Z146" s="110"/>
      <c r="AA146" s="106">
        <v>17</v>
      </c>
      <c r="AB146" s="106">
        <v>15</v>
      </c>
      <c r="AC146" s="106">
        <v>15</v>
      </c>
      <c r="AD146" s="109" t="s">
        <v>66</v>
      </c>
      <c r="AE146" s="81">
        <f t="shared" si="0"/>
        <v>90</v>
      </c>
      <c r="AF146" s="81">
        <f>100*(E146+J146+O146+T146+Y146)/'S1'!$I$14</f>
        <v>85.416666666666671</v>
      </c>
      <c r="AG146" s="81">
        <f>100*(F146+K146+P146+U146+Z146)/'S1'!$I$15</f>
        <v>82.692307692307693</v>
      </c>
      <c r="AH146" s="81">
        <f>100*(G146+L146+Q146+V146+AA146)/'S1'!$I$16</f>
        <v>82</v>
      </c>
      <c r="AI146" s="81">
        <f>100*(H146+M146+R146+W146+AB146)/'S1'!$I$17</f>
        <v>78</v>
      </c>
      <c r="AJ146" s="81">
        <f>100*(I146+N146+S146+X146+AC146)/'S1'!$I$18</f>
        <v>78</v>
      </c>
    </row>
    <row r="147" spans="1:36" ht="23.25" customHeight="1">
      <c r="A147" s="74">
        <v>135</v>
      </c>
      <c r="B147" s="75">
        <v>921320104201</v>
      </c>
      <c r="C147" s="102" t="s">
        <v>17</v>
      </c>
      <c r="D147" s="114" t="s">
        <v>200</v>
      </c>
      <c r="E147" s="106">
        <v>16</v>
      </c>
      <c r="F147" s="106">
        <v>21</v>
      </c>
      <c r="G147" s="110"/>
      <c r="H147" s="110"/>
      <c r="I147" s="110"/>
      <c r="J147" s="110"/>
      <c r="K147" s="110"/>
      <c r="L147" s="106">
        <v>22</v>
      </c>
      <c r="M147" s="106">
        <v>13</v>
      </c>
      <c r="N147" s="110"/>
      <c r="O147" s="110"/>
      <c r="P147" s="110"/>
      <c r="Q147" s="110"/>
      <c r="R147" s="106">
        <v>11</v>
      </c>
      <c r="S147" s="106">
        <v>24</v>
      </c>
      <c r="T147" s="106">
        <v>24</v>
      </c>
      <c r="U147" s="106">
        <v>23</v>
      </c>
      <c r="V147" s="110"/>
      <c r="W147" s="110"/>
      <c r="X147" s="110"/>
      <c r="Y147" s="110"/>
      <c r="Z147" s="110"/>
      <c r="AA147" s="106">
        <v>17</v>
      </c>
      <c r="AB147" s="106">
        <v>15</v>
      </c>
      <c r="AC147" s="106">
        <v>15</v>
      </c>
      <c r="AD147" s="109" t="s">
        <v>11</v>
      </c>
      <c r="AE147" s="81">
        <f t="shared" si="0"/>
        <v>80</v>
      </c>
      <c r="AF147" s="81">
        <f>100*(E147+J147+O147+T147+Y147)/'S1'!$I$14</f>
        <v>83.333333333333329</v>
      </c>
      <c r="AG147" s="81">
        <f>100*(F147+K147+P147+U147+Z147)/'S1'!$I$15</f>
        <v>84.615384615384613</v>
      </c>
      <c r="AH147" s="81">
        <f>100*(G147+L147+Q147+V147+AA147)/'S1'!$I$16</f>
        <v>78</v>
      </c>
      <c r="AI147" s="81">
        <f>100*(H147+M147+R147+W147+AB147)/'S1'!$I$17</f>
        <v>78</v>
      </c>
      <c r="AJ147" s="81">
        <f>100*(I147+N147+S147+X147+AC147)/'S1'!$I$18</f>
        <v>78</v>
      </c>
    </row>
    <row r="148" spans="1:36" ht="23.25" customHeight="1">
      <c r="A148" s="74">
        <v>136</v>
      </c>
      <c r="B148" s="75">
        <v>921320104202</v>
      </c>
      <c r="C148" s="102" t="s">
        <v>17</v>
      </c>
      <c r="D148" s="114" t="s">
        <v>201</v>
      </c>
      <c r="E148" s="106">
        <v>15</v>
      </c>
      <c r="F148" s="106">
        <v>20</v>
      </c>
      <c r="G148" s="110"/>
      <c r="H148" s="110"/>
      <c r="I148" s="110"/>
      <c r="J148" s="110"/>
      <c r="K148" s="110"/>
      <c r="L148" s="106">
        <v>22</v>
      </c>
      <c r="M148" s="106">
        <v>13</v>
      </c>
      <c r="N148" s="110"/>
      <c r="O148" s="110"/>
      <c r="P148" s="110"/>
      <c r="Q148" s="110"/>
      <c r="R148" s="106">
        <v>13</v>
      </c>
      <c r="S148" s="106">
        <v>28</v>
      </c>
      <c r="T148" s="106">
        <v>24</v>
      </c>
      <c r="U148" s="106">
        <v>22</v>
      </c>
      <c r="V148" s="110"/>
      <c r="W148" s="110"/>
      <c r="X148" s="110"/>
      <c r="Y148" s="110"/>
      <c r="Z148" s="110"/>
      <c r="AA148" s="106">
        <v>17</v>
      </c>
      <c r="AB148" s="106">
        <v>15</v>
      </c>
      <c r="AC148" s="106">
        <v>15</v>
      </c>
      <c r="AD148" s="109" t="s">
        <v>92</v>
      </c>
      <c r="AE148" s="81">
        <f t="shared" si="0"/>
        <v>70</v>
      </c>
      <c r="AF148" s="81">
        <f>100*(E148+J148+O148+T148+Y148)/'S1'!$I$14</f>
        <v>81.25</v>
      </c>
      <c r="AG148" s="81">
        <f>100*(F148+K148+P148+U148+Z148)/'S1'!$I$15</f>
        <v>80.769230769230774</v>
      </c>
      <c r="AH148" s="81">
        <f>100*(G148+L148+Q148+V148+AA148)/'S1'!$I$16</f>
        <v>78</v>
      </c>
      <c r="AI148" s="81">
        <f>100*(H148+M148+R148+W148+AB148)/'S1'!$I$17</f>
        <v>82</v>
      </c>
      <c r="AJ148" s="81">
        <f>100*(I148+N148+S148+X148+AC148)/'S1'!$I$18</f>
        <v>86</v>
      </c>
    </row>
    <row r="149" spans="1:36" ht="23.25" customHeight="1">
      <c r="A149" s="74">
        <v>137</v>
      </c>
      <c r="B149" s="75">
        <v>921320104205</v>
      </c>
      <c r="C149" s="102" t="s">
        <v>17</v>
      </c>
      <c r="D149" s="114" t="s">
        <v>202</v>
      </c>
      <c r="E149" s="106">
        <v>15</v>
      </c>
      <c r="F149" s="106">
        <v>20</v>
      </c>
      <c r="G149" s="110"/>
      <c r="H149" s="110"/>
      <c r="I149" s="110"/>
      <c r="J149" s="110"/>
      <c r="K149" s="110"/>
      <c r="L149" s="106">
        <v>22</v>
      </c>
      <c r="M149" s="106">
        <v>13</v>
      </c>
      <c r="N149" s="110"/>
      <c r="O149" s="110"/>
      <c r="P149" s="110"/>
      <c r="Q149" s="110"/>
      <c r="R149" s="106">
        <v>11</v>
      </c>
      <c r="S149" s="106">
        <v>24</v>
      </c>
      <c r="T149" s="106">
        <v>24</v>
      </c>
      <c r="U149" s="106">
        <v>22</v>
      </c>
      <c r="V149" s="110"/>
      <c r="W149" s="110"/>
      <c r="X149" s="110"/>
      <c r="Y149" s="110"/>
      <c r="Z149" s="110"/>
      <c r="AA149" s="106">
        <v>16</v>
      </c>
      <c r="AB149" s="106">
        <v>14</v>
      </c>
      <c r="AC149" s="106">
        <v>14</v>
      </c>
      <c r="AD149" s="109" t="s">
        <v>11</v>
      </c>
      <c r="AE149" s="81">
        <f t="shared" si="0"/>
        <v>80</v>
      </c>
      <c r="AF149" s="81">
        <f>100*(E149+J149+O149+T149+Y149)/'S1'!$I$14</f>
        <v>81.25</v>
      </c>
      <c r="AG149" s="81">
        <f>100*(F149+K149+P149+U149+Z149)/'S1'!$I$15</f>
        <v>80.769230769230774</v>
      </c>
      <c r="AH149" s="81">
        <f>100*(G149+L149+Q149+V149+AA149)/'S1'!$I$16</f>
        <v>76</v>
      </c>
      <c r="AI149" s="81">
        <f>100*(H149+M149+R149+W149+AB149)/'S1'!$I$17</f>
        <v>76</v>
      </c>
      <c r="AJ149" s="81">
        <f>100*(I149+N149+S149+X149+AC149)/'S1'!$I$18</f>
        <v>76</v>
      </c>
    </row>
    <row r="150" spans="1:36" ht="23.25" customHeight="1">
      <c r="A150" s="74">
        <v>138</v>
      </c>
      <c r="B150" s="75">
        <v>921320104207</v>
      </c>
      <c r="C150" s="102" t="s">
        <v>17</v>
      </c>
      <c r="D150" s="114" t="s">
        <v>203</v>
      </c>
      <c r="E150" s="106">
        <v>17</v>
      </c>
      <c r="F150" s="106">
        <v>21</v>
      </c>
      <c r="G150" s="110"/>
      <c r="H150" s="110"/>
      <c r="I150" s="110"/>
      <c r="J150" s="110"/>
      <c r="K150" s="110"/>
      <c r="L150" s="106">
        <v>25</v>
      </c>
      <c r="M150" s="106">
        <v>14</v>
      </c>
      <c r="N150" s="110"/>
      <c r="O150" s="110"/>
      <c r="P150" s="110"/>
      <c r="Q150" s="110"/>
      <c r="R150" s="106">
        <v>14</v>
      </c>
      <c r="S150" s="106">
        <v>29</v>
      </c>
      <c r="T150" s="106">
        <v>24</v>
      </c>
      <c r="U150" s="106">
        <v>23</v>
      </c>
      <c r="V150" s="110"/>
      <c r="W150" s="110"/>
      <c r="X150" s="110"/>
      <c r="Y150" s="110"/>
      <c r="Z150" s="110"/>
      <c r="AA150" s="106">
        <v>17</v>
      </c>
      <c r="AB150" s="106">
        <v>15</v>
      </c>
      <c r="AC150" s="106">
        <v>15</v>
      </c>
      <c r="AD150" s="109" t="s">
        <v>97</v>
      </c>
      <c r="AE150" s="81">
        <f t="shared" si="0"/>
        <v>100</v>
      </c>
      <c r="AF150" s="81">
        <f>100*(E150+J150+O150+T150+Y150)/'S1'!$I$14</f>
        <v>85.416666666666671</v>
      </c>
      <c r="AG150" s="81">
        <f>100*(F150+K150+P150+U150+Z150)/'S1'!$I$15</f>
        <v>84.615384615384613</v>
      </c>
      <c r="AH150" s="81">
        <f>100*(G150+L150+Q150+V150+AA150)/'S1'!$I$16</f>
        <v>84</v>
      </c>
      <c r="AI150" s="81">
        <f>100*(H150+M150+R150+W150+AB150)/'S1'!$I$17</f>
        <v>86</v>
      </c>
      <c r="AJ150" s="81">
        <f>100*(I150+N150+S150+X150+AC150)/'S1'!$I$18</f>
        <v>88</v>
      </c>
    </row>
    <row r="151" spans="1:36" ht="23.25" customHeight="1">
      <c r="A151" s="74">
        <v>139</v>
      </c>
      <c r="B151" s="75">
        <v>921320104208</v>
      </c>
      <c r="C151" s="102" t="s">
        <v>17</v>
      </c>
      <c r="D151" s="114" t="s">
        <v>204</v>
      </c>
      <c r="E151" s="106">
        <v>18</v>
      </c>
      <c r="F151" s="106">
        <v>24</v>
      </c>
      <c r="G151" s="110"/>
      <c r="H151" s="110"/>
      <c r="I151" s="110"/>
      <c r="J151" s="110"/>
      <c r="K151" s="110"/>
      <c r="L151" s="106">
        <v>30</v>
      </c>
      <c r="M151" s="106">
        <v>17</v>
      </c>
      <c r="N151" s="110"/>
      <c r="O151" s="110"/>
      <c r="P151" s="110"/>
      <c r="Q151" s="110"/>
      <c r="R151" s="106">
        <v>14</v>
      </c>
      <c r="S151" s="106">
        <v>29</v>
      </c>
      <c r="T151" s="106">
        <v>26</v>
      </c>
      <c r="U151" s="106">
        <v>24</v>
      </c>
      <c r="V151" s="110"/>
      <c r="W151" s="110"/>
      <c r="X151" s="110"/>
      <c r="Y151" s="110"/>
      <c r="Z151" s="110"/>
      <c r="AA151" s="106">
        <v>18</v>
      </c>
      <c r="AB151" s="106">
        <v>16</v>
      </c>
      <c r="AC151" s="106">
        <v>16</v>
      </c>
      <c r="AD151" s="109" t="s">
        <v>66</v>
      </c>
      <c r="AE151" s="81">
        <f t="shared" si="0"/>
        <v>90</v>
      </c>
      <c r="AF151" s="81">
        <f>100*(E151+J151+O151+T151+Y151)/'S1'!$I$14</f>
        <v>91.666666666666671</v>
      </c>
      <c r="AG151" s="81">
        <f>100*(F151+K151+P151+U151+Z151)/'S1'!$I$15</f>
        <v>92.307692307692307</v>
      </c>
      <c r="AH151" s="81">
        <f>100*(G151+L151+Q151+V151+AA151)/'S1'!$I$16</f>
        <v>96</v>
      </c>
      <c r="AI151" s="81">
        <f>100*(H151+M151+R151+W151+AB151)/'S1'!$I$17</f>
        <v>94</v>
      </c>
      <c r="AJ151" s="81">
        <f>100*(I151+N151+S151+X151+AC151)/'S1'!$I$18</f>
        <v>90</v>
      </c>
    </row>
    <row r="152" spans="1:36" ht="23.25" customHeight="1">
      <c r="A152" s="74">
        <v>140</v>
      </c>
      <c r="B152" s="75">
        <v>921320104209</v>
      </c>
      <c r="C152" s="102" t="s">
        <v>17</v>
      </c>
      <c r="D152" s="114" t="s">
        <v>205</v>
      </c>
      <c r="E152" s="106">
        <v>15</v>
      </c>
      <c r="F152" s="106">
        <v>20</v>
      </c>
      <c r="G152" s="110"/>
      <c r="H152" s="110"/>
      <c r="I152" s="110"/>
      <c r="J152" s="110"/>
      <c r="K152" s="110"/>
      <c r="L152" s="106">
        <v>22</v>
      </c>
      <c r="M152" s="106">
        <v>13</v>
      </c>
      <c r="N152" s="110"/>
      <c r="O152" s="110"/>
      <c r="P152" s="110"/>
      <c r="Q152" s="110"/>
      <c r="R152" s="106">
        <v>11</v>
      </c>
      <c r="S152" s="106">
        <v>24</v>
      </c>
      <c r="T152" s="106">
        <v>23</v>
      </c>
      <c r="U152" s="106">
        <v>22</v>
      </c>
      <c r="V152" s="110"/>
      <c r="W152" s="110"/>
      <c r="X152" s="110"/>
      <c r="Y152" s="110"/>
      <c r="Z152" s="110"/>
      <c r="AA152" s="106">
        <v>16</v>
      </c>
      <c r="AB152" s="106">
        <v>14</v>
      </c>
      <c r="AC152" s="106">
        <v>14</v>
      </c>
      <c r="AD152" s="109" t="s">
        <v>66</v>
      </c>
      <c r="AE152" s="81">
        <f t="shared" si="0"/>
        <v>90</v>
      </c>
      <c r="AF152" s="81">
        <f>100*(E152+J152+O152+T152+Y152)/'S1'!$I$14</f>
        <v>79.166666666666671</v>
      </c>
      <c r="AG152" s="81">
        <f>100*(F152+K152+P152+U152+Z152)/'S1'!$I$15</f>
        <v>80.769230769230774</v>
      </c>
      <c r="AH152" s="81">
        <f>100*(G152+L152+Q152+V152+AA152)/'S1'!$I$16</f>
        <v>76</v>
      </c>
      <c r="AI152" s="81">
        <f>100*(H152+M152+R152+W152+AB152)/'S1'!$I$17</f>
        <v>76</v>
      </c>
      <c r="AJ152" s="81">
        <f>100*(I152+N152+S152+X152+AC152)/'S1'!$I$18</f>
        <v>76</v>
      </c>
    </row>
    <row r="153" spans="1:36" ht="23.25" customHeight="1">
      <c r="A153" s="74">
        <v>141</v>
      </c>
      <c r="B153" s="75">
        <v>921320104211</v>
      </c>
      <c r="C153" s="102" t="s">
        <v>17</v>
      </c>
      <c r="D153" s="114" t="s">
        <v>206</v>
      </c>
      <c r="E153" s="106">
        <v>15</v>
      </c>
      <c r="F153" s="106">
        <v>20</v>
      </c>
      <c r="G153" s="110"/>
      <c r="H153" s="110"/>
      <c r="I153" s="110"/>
      <c r="J153" s="110"/>
      <c r="K153" s="110"/>
      <c r="L153" s="106">
        <v>22</v>
      </c>
      <c r="M153" s="106">
        <v>13</v>
      </c>
      <c r="N153" s="110"/>
      <c r="O153" s="110"/>
      <c r="P153" s="110"/>
      <c r="Q153" s="110"/>
      <c r="R153" s="106">
        <v>11</v>
      </c>
      <c r="S153" s="106">
        <v>24</v>
      </c>
      <c r="T153" s="106">
        <v>23</v>
      </c>
      <c r="U153" s="106">
        <v>22</v>
      </c>
      <c r="V153" s="110"/>
      <c r="W153" s="110"/>
      <c r="X153" s="110"/>
      <c r="Y153" s="110"/>
      <c r="Z153" s="110"/>
      <c r="AA153" s="106">
        <v>16</v>
      </c>
      <c r="AB153" s="106">
        <v>14</v>
      </c>
      <c r="AC153" s="106">
        <v>14</v>
      </c>
      <c r="AD153" s="109" t="s">
        <v>92</v>
      </c>
      <c r="AE153" s="81">
        <f t="shared" si="0"/>
        <v>70</v>
      </c>
      <c r="AF153" s="81">
        <f>100*(E153+J153+O153+T153+Y153)/'S1'!$I$14</f>
        <v>79.166666666666671</v>
      </c>
      <c r="AG153" s="81">
        <f>100*(F153+K153+P153+U153+Z153)/'S1'!$I$15</f>
        <v>80.769230769230774</v>
      </c>
      <c r="AH153" s="81">
        <f>100*(G153+L153+Q153+V153+AA153)/'S1'!$I$16</f>
        <v>76</v>
      </c>
      <c r="AI153" s="81">
        <f>100*(H153+M153+R153+W153+AB153)/'S1'!$I$17</f>
        <v>76</v>
      </c>
      <c r="AJ153" s="81">
        <f>100*(I153+N153+S153+X153+AC153)/'S1'!$I$18</f>
        <v>76</v>
      </c>
    </row>
    <row r="154" spans="1:36" ht="23.25" customHeight="1">
      <c r="A154" s="74">
        <v>142</v>
      </c>
      <c r="B154" s="75">
        <v>921320104212</v>
      </c>
      <c r="C154" s="102" t="s">
        <v>17</v>
      </c>
      <c r="D154" s="114" t="s">
        <v>207</v>
      </c>
      <c r="E154" s="106">
        <v>15</v>
      </c>
      <c r="F154" s="106">
        <v>20</v>
      </c>
      <c r="G154" s="110"/>
      <c r="H154" s="110"/>
      <c r="I154" s="110"/>
      <c r="J154" s="110"/>
      <c r="K154" s="110"/>
      <c r="L154" s="106">
        <v>22</v>
      </c>
      <c r="M154" s="106">
        <v>13</v>
      </c>
      <c r="N154" s="110"/>
      <c r="O154" s="110"/>
      <c r="P154" s="110"/>
      <c r="Q154" s="110"/>
      <c r="R154" s="106">
        <v>11</v>
      </c>
      <c r="S154" s="106">
        <v>24</v>
      </c>
      <c r="T154" s="106">
        <v>24</v>
      </c>
      <c r="U154" s="106">
        <v>22</v>
      </c>
      <c r="V154" s="110"/>
      <c r="W154" s="110"/>
      <c r="X154" s="110"/>
      <c r="Y154" s="110"/>
      <c r="Z154" s="110"/>
      <c r="AA154" s="106">
        <v>17</v>
      </c>
      <c r="AB154" s="106">
        <v>15</v>
      </c>
      <c r="AC154" s="106">
        <v>15</v>
      </c>
      <c r="AD154" s="109" t="s">
        <v>66</v>
      </c>
      <c r="AE154" s="81">
        <f t="shared" si="0"/>
        <v>90</v>
      </c>
      <c r="AF154" s="81">
        <f>100*(E154+J154+O154+T154+Y154)/'S1'!$I$14</f>
        <v>81.25</v>
      </c>
      <c r="AG154" s="81">
        <f>100*(F154+K154+P154+U154+Z154)/'S1'!$I$15</f>
        <v>80.769230769230774</v>
      </c>
      <c r="AH154" s="81">
        <f>100*(G154+L154+Q154+V154+AA154)/'S1'!$I$16</f>
        <v>78</v>
      </c>
      <c r="AI154" s="81">
        <f>100*(H154+M154+R154+W154+AB154)/'S1'!$I$17</f>
        <v>78</v>
      </c>
      <c r="AJ154" s="81">
        <f>100*(I154+N154+S154+X154+AC154)/'S1'!$I$18</f>
        <v>78</v>
      </c>
    </row>
    <row r="155" spans="1:36" ht="23.25" customHeight="1">
      <c r="A155" s="74">
        <v>143</v>
      </c>
      <c r="B155" s="75">
        <v>921320104213</v>
      </c>
      <c r="C155" s="102" t="s">
        <v>17</v>
      </c>
      <c r="D155" s="114" t="s">
        <v>208</v>
      </c>
      <c r="E155" s="106">
        <v>15</v>
      </c>
      <c r="F155" s="106">
        <v>20</v>
      </c>
      <c r="G155" s="110"/>
      <c r="H155" s="110"/>
      <c r="I155" s="110"/>
      <c r="J155" s="110"/>
      <c r="K155" s="110"/>
      <c r="L155" s="106">
        <v>28</v>
      </c>
      <c r="M155" s="106">
        <v>15</v>
      </c>
      <c r="N155" s="110"/>
      <c r="O155" s="110"/>
      <c r="P155" s="110"/>
      <c r="Q155" s="110"/>
      <c r="R155" s="106">
        <v>12</v>
      </c>
      <c r="S155" s="106">
        <v>24</v>
      </c>
      <c r="T155" s="106">
        <v>24</v>
      </c>
      <c r="U155" s="106">
        <v>23</v>
      </c>
      <c r="V155" s="110"/>
      <c r="W155" s="110"/>
      <c r="X155" s="110"/>
      <c r="Y155" s="110"/>
      <c r="Z155" s="110"/>
      <c r="AA155" s="106">
        <v>17</v>
      </c>
      <c r="AB155" s="106">
        <v>15</v>
      </c>
      <c r="AC155" s="106">
        <v>15</v>
      </c>
      <c r="AD155" s="109" t="s">
        <v>66</v>
      </c>
      <c r="AE155" s="81">
        <f t="shared" si="0"/>
        <v>90</v>
      </c>
      <c r="AF155" s="81">
        <f>100*(E155+J155+O155+T155+Y155)/'S1'!$I$14</f>
        <v>81.25</v>
      </c>
      <c r="AG155" s="81">
        <f>100*(F155+K155+P155+U155+Z155)/'S1'!$I$15</f>
        <v>82.692307692307693</v>
      </c>
      <c r="AH155" s="81">
        <f>100*(G155+L155+Q155+V155+AA155)/'S1'!$I$16</f>
        <v>90</v>
      </c>
      <c r="AI155" s="81">
        <f>100*(H155+M155+R155+W155+AB155)/'S1'!$I$17</f>
        <v>84</v>
      </c>
      <c r="AJ155" s="81">
        <f>100*(I155+N155+S155+X155+AC155)/'S1'!$I$18</f>
        <v>78</v>
      </c>
    </row>
    <row r="156" spans="1:36" ht="23.25" customHeight="1">
      <c r="A156" s="74">
        <v>144</v>
      </c>
      <c r="B156" s="75">
        <v>921320104216</v>
      </c>
      <c r="C156" s="102" t="s">
        <v>17</v>
      </c>
      <c r="D156" s="114" t="s">
        <v>209</v>
      </c>
      <c r="E156" s="106">
        <v>18</v>
      </c>
      <c r="F156" s="106">
        <v>22</v>
      </c>
      <c r="G156" s="110"/>
      <c r="H156" s="110"/>
      <c r="I156" s="110"/>
      <c r="J156" s="110"/>
      <c r="K156" s="110"/>
      <c r="L156" s="106">
        <v>22</v>
      </c>
      <c r="M156" s="106">
        <v>13</v>
      </c>
      <c r="N156" s="110"/>
      <c r="O156" s="110"/>
      <c r="P156" s="110"/>
      <c r="Q156" s="110"/>
      <c r="R156" s="106">
        <v>11</v>
      </c>
      <c r="S156" s="106">
        <v>24</v>
      </c>
      <c r="T156" s="106">
        <v>24</v>
      </c>
      <c r="U156" s="106">
        <v>23</v>
      </c>
      <c r="V156" s="110"/>
      <c r="W156" s="110"/>
      <c r="X156" s="110"/>
      <c r="Y156" s="110"/>
      <c r="Z156" s="110"/>
      <c r="AA156" s="106">
        <v>17</v>
      </c>
      <c r="AB156" s="106">
        <v>15</v>
      </c>
      <c r="AC156" s="106">
        <v>15</v>
      </c>
      <c r="AD156" s="109" t="s">
        <v>11</v>
      </c>
      <c r="AE156" s="81">
        <f t="shared" si="0"/>
        <v>80</v>
      </c>
      <c r="AF156" s="81">
        <f>100*(E156+J156+O156+T156+Y156)/'S1'!$I$14</f>
        <v>87.5</v>
      </c>
      <c r="AG156" s="81">
        <f>100*(F156+K156+P156+U156+Z156)/'S1'!$I$15</f>
        <v>86.538461538461533</v>
      </c>
      <c r="AH156" s="81">
        <f>100*(G156+L156+Q156+V156+AA156)/'S1'!$I$16</f>
        <v>78</v>
      </c>
      <c r="AI156" s="81">
        <f>100*(H156+M156+R156+W156+AB156)/'S1'!$I$17</f>
        <v>78</v>
      </c>
      <c r="AJ156" s="81">
        <f>100*(I156+N156+S156+X156+AC156)/'S1'!$I$18</f>
        <v>78</v>
      </c>
    </row>
    <row r="157" spans="1:36" ht="23.25" customHeight="1">
      <c r="A157" s="74">
        <v>145</v>
      </c>
      <c r="B157" s="75">
        <v>921320104217</v>
      </c>
      <c r="C157" s="102" t="s">
        <v>17</v>
      </c>
      <c r="D157" s="114" t="s">
        <v>210</v>
      </c>
      <c r="E157" s="106">
        <v>19</v>
      </c>
      <c r="F157" s="106">
        <v>24</v>
      </c>
      <c r="G157" s="110"/>
      <c r="H157" s="110"/>
      <c r="I157" s="110"/>
      <c r="J157" s="110"/>
      <c r="K157" s="110"/>
      <c r="L157" s="106">
        <v>22</v>
      </c>
      <c r="M157" s="106">
        <v>13</v>
      </c>
      <c r="N157" s="110"/>
      <c r="O157" s="110"/>
      <c r="P157" s="110"/>
      <c r="Q157" s="110"/>
      <c r="R157" s="106">
        <v>11</v>
      </c>
      <c r="S157" s="106">
        <v>24</v>
      </c>
      <c r="T157" s="106">
        <v>24</v>
      </c>
      <c r="U157" s="106">
        <v>23</v>
      </c>
      <c r="V157" s="110"/>
      <c r="W157" s="110"/>
      <c r="X157" s="110"/>
      <c r="Y157" s="110"/>
      <c r="Z157" s="110"/>
      <c r="AA157" s="106">
        <v>17</v>
      </c>
      <c r="AB157" s="106">
        <v>15</v>
      </c>
      <c r="AC157" s="106">
        <v>15</v>
      </c>
      <c r="AD157" s="109" t="s">
        <v>66</v>
      </c>
      <c r="AE157" s="81">
        <f t="shared" si="0"/>
        <v>90</v>
      </c>
      <c r="AF157" s="81">
        <f>100*(E157+J157+O157+T157+Y157)/'S1'!$I$14</f>
        <v>89.583333333333329</v>
      </c>
      <c r="AG157" s="81">
        <f>100*(F157+K157+P157+U157+Z157)/'S1'!$I$15</f>
        <v>90.384615384615387</v>
      </c>
      <c r="AH157" s="81">
        <f>100*(G157+L157+Q157+V157+AA157)/'S1'!$I$16</f>
        <v>78</v>
      </c>
      <c r="AI157" s="81">
        <f>100*(H157+M157+R157+W157+AB157)/'S1'!$I$17</f>
        <v>78</v>
      </c>
      <c r="AJ157" s="81">
        <f>100*(I157+N157+S157+X157+AC157)/'S1'!$I$18</f>
        <v>78</v>
      </c>
    </row>
    <row r="158" spans="1:36" ht="23.25" customHeight="1">
      <c r="A158" s="74">
        <v>146</v>
      </c>
      <c r="B158" s="75">
        <v>921320104219</v>
      </c>
      <c r="C158" s="102" t="s">
        <v>17</v>
      </c>
      <c r="D158" s="114" t="s">
        <v>211</v>
      </c>
      <c r="E158" s="106">
        <v>20</v>
      </c>
      <c r="F158" s="106">
        <v>26</v>
      </c>
      <c r="G158" s="110"/>
      <c r="H158" s="110"/>
      <c r="I158" s="110"/>
      <c r="J158" s="110"/>
      <c r="K158" s="110"/>
      <c r="L158" s="106">
        <v>28</v>
      </c>
      <c r="M158" s="106">
        <v>15</v>
      </c>
      <c r="N158" s="110"/>
      <c r="O158" s="110"/>
      <c r="P158" s="110"/>
      <c r="Q158" s="110"/>
      <c r="R158" s="106">
        <v>15</v>
      </c>
      <c r="S158" s="106">
        <v>31</v>
      </c>
      <c r="T158" s="106">
        <v>26</v>
      </c>
      <c r="U158" s="106">
        <v>24</v>
      </c>
      <c r="V158" s="110"/>
      <c r="W158" s="110"/>
      <c r="X158" s="110"/>
      <c r="Y158" s="110"/>
      <c r="Z158" s="110"/>
      <c r="AA158" s="106">
        <v>18</v>
      </c>
      <c r="AB158" s="106">
        <v>16</v>
      </c>
      <c r="AC158" s="106">
        <v>16</v>
      </c>
      <c r="AD158" s="109" t="s">
        <v>66</v>
      </c>
      <c r="AE158" s="81">
        <f t="shared" si="0"/>
        <v>90</v>
      </c>
      <c r="AF158" s="81">
        <f>100*(E158+J158+O158+T158+Y158)/'S1'!$I$14</f>
        <v>95.833333333333329</v>
      </c>
      <c r="AG158" s="81">
        <f>100*(F158+K158+P158+U158+Z158)/'S1'!$I$15</f>
        <v>96.15384615384616</v>
      </c>
      <c r="AH158" s="81">
        <f>100*(G158+L158+Q158+V158+AA158)/'S1'!$I$16</f>
        <v>92</v>
      </c>
      <c r="AI158" s="81">
        <f>100*(H158+M158+R158+W158+AB158)/'S1'!$I$17</f>
        <v>92</v>
      </c>
      <c r="AJ158" s="81">
        <f>100*(I158+N158+S158+X158+AC158)/'S1'!$I$18</f>
        <v>94</v>
      </c>
    </row>
    <row r="159" spans="1:36" ht="23.25" customHeight="1">
      <c r="A159" s="74">
        <v>147</v>
      </c>
      <c r="B159" s="75">
        <v>921320104220</v>
      </c>
      <c r="C159" s="102" t="s">
        <v>17</v>
      </c>
      <c r="D159" s="114" t="s">
        <v>212</v>
      </c>
      <c r="E159" s="106">
        <v>16</v>
      </c>
      <c r="F159" s="106">
        <v>20</v>
      </c>
      <c r="G159" s="110"/>
      <c r="H159" s="110"/>
      <c r="I159" s="110"/>
      <c r="J159" s="110"/>
      <c r="K159" s="110"/>
      <c r="L159" s="106">
        <v>27</v>
      </c>
      <c r="M159" s="106">
        <v>15</v>
      </c>
      <c r="N159" s="110"/>
      <c r="O159" s="110"/>
      <c r="P159" s="110"/>
      <c r="Q159" s="110"/>
      <c r="R159" s="106">
        <v>11</v>
      </c>
      <c r="S159" s="106">
        <v>24</v>
      </c>
      <c r="T159" s="106">
        <v>24</v>
      </c>
      <c r="U159" s="106">
        <v>22</v>
      </c>
      <c r="V159" s="110"/>
      <c r="W159" s="110"/>
      <c r="X159" s="110"/>
      <c r="Y159" s="110"/>
      <c r="Z159" s="110"/>
      <c r="AA159" s="106">
        <v>17</v>
      </c>
      <c r="AB159" s="106">
        <v>15</v>
      </c>
      <c r="AC159" s="106">
        <v>15</v>
      </c>
      <c r="AD159" s="109" t="s">
        <v>66</v>
      </c>
      <c r="AE159" s="81">
        <f t="shared" si="0"/>
        <v>90</v>
      </c>
      <c r="AF159" s="81">
        <f>100*(E159+J159+O159+T159+Y159)/'S1'!$I$14</f>
        <v>83.333333333333329</v>
      </c>
      <c r="AG159" s="81">
        <f>100*(F159+K159+P159+U159+Z159)/'S1'!$I$15</f>
        <v>80.769230769230774</v>
      </c>
      <c r="AH159" s="81">
        <f>100*(G159+L159+Q159+V159+AA159)/'S1'!$I$16</f>
        <v>88</v>
      </c>
      <c r="AI159" s="81">
        <f>100*(H159+M159+R159+W159+AB159)/'S1'!$I$17</f>
        <v>82</v>
      </c>
      <c r="AJ159" s="81">
        <f>100*(I159+N159+S159+X159+AC159)/'S1'!$I$18</f>
        <v>78</v>
      </c>
    </row>
    <row r="160" spans="1:36" ht="23.25" customHeight="1">
      <c r="A160" s="74">
        <v>148</v>
      </c>
      <c r="B160" s="75">
        <v>921320104221</v>
      </c>
      <c r="C160" s="102" t="s">
        <v>17</v>
      </c>
      <c r="D160" s="114" t="s">
        <v>213</v>
      </c>
      <c r="E160" s="106">
        <v>15</v>
      </c>
      <c r="F160" s="106">
        <v>20</v>
      </c>
      <c r="G160" s="110"/>
      <c r="H160" s="110"/>
      <c r="I160" s="110"/>
      <c r="J160" s="110"/>
      <c r="K160" s="110"/>
      <c r="L160" s="106">
        <v>23</v>
      </c>
      <c r="M160" s="106">
        <v>13</v>
      </c>
      <c r="N160" s="110"/>
      <c r="O160" s="110"/>
      <c r="P160" s="110"/>
      <c r="Q160" s="110"/>
      <c r="R160" s="106">
        <v>12</v>
      </c>
      <c r="S160" s="106">
        <v>24</v>
      </c>
      <c r="T160" s="106">
        <v>24</v>
      </c>
      <c r="U160" s="106">
        <v>22</v>
      </c>
      <c r="V160" s="110"/>
      <c r="W160" s="110"/>
      <c r="X160" s="110"/>
      <c r="Y160" s="110"/>
      <c r="Z160" s="110"/>
      <c r="AA160" s="106">
        <v>17</v>
      </c>
      <c r="AB160" s="106">
        <v>15</v>
      </c>
      <c r="AC160" s="106">
        <v>15</v>
      </c>
      <c r="AD160" s="109" t="s">
        <v>66</v>
      </c>
      <c r="AE160" s="81">
        <f t="shared" si="0"/>
        <v>90</v>
      </c>
      <c r="AF160" s="81">
        <f>100*(E160+J160+O160+T160+Y160)/'S1'!$I$14</f>
        <v>81.25</v>
      </c>
      <c r="AG160" s="81">
        <f>100*(F160+K160+P160+U160+Z160)/'S1'!$I$15</f>
        <v>80.769230769230774</v>
      </c>
      <c r="AH160" s="81">
        <f>100*(G160+L160+Q160+V160+AA160)/'S1'!$I$16</f>
        <v>80</v>
      </c>
      <c r="AI160" s="81">
        <f>100*(H160+M160+R160+W160+AB160)/'S1'!$I$17</f>
        <v>80</v>
      </c>
      <c r="AJ160" s="81">
        <f>100*(I160+N160+S160+X160+AC160)/'S1'!$I$18</f>
        <v>78</v>
      </c>
    </row>
    <row r="161" spans="1:36" ht="23.25" customHeight="1">
      <c r="A161" s="74">
        <v>149</v>
      </c>
      <c r="B161" s="75">
        <v>921320104222</v>
      </c>
      <c r="C161" s="102" t="s">
        <v>17</v>
      </c>
      <c r="D161" s="114" t="s">
        <v>214</v>
      </c>
      <c r="E161" s="106">
        <v>20</v>
      </c>
      <c r="F161" s="106">
        <v>25</v>
      </c>
      <c r="G161" s="110"/>
      <c r="H161" s="110"/>
      <c r="I161" s="110"/>
      <c r="J161" s="110"/>
      <c r="K161" s="110"/>
      <c r="L161" s="106">
        <v>29</v>
      </c>
      <c r="M161" s="106">
        <v>16</v>
      </c>
      <c r="N161" s="110"/>
      <c r="O161" s="110"/>
      <c r="P161" s="110"/>
      <c r="Q161" s="110"/>
      <c r="R161" s="106">
        <v>14</v>
      </c>
      <c r="S161" s="106">
        <v>30</v>
      </c>
      <c r="T161" s="106">
        <v>25</v>
      </c>
      <c r="U161" s="106">
        <v>24</v>
      </c>
      <c r="V161" s="110"/>
      <c r="W161" s="110"/>
      <c r="X161" s="110"/>
      <c r="Y161" s="110"/>
      <c r="Z161" s="110"/>
      <c r="AA161" s="106">
        <v>17</v>
      </c>
      <c r="AB161" s="106">
        <v>15</v>
      </c>
      <c r="AC161" s="106">
        <v>15</v>
      </c>
      <c r="AD161" s="109" t="s">
        <v>66</v>
      </c>
      <c r="AE161" s="81">
        <f t="shared" si="0"/>
        <v>90</v>
      </c>
      <c r="AF161" s="81">
        <f>100*(E161+J161+O161+T161+Y161)/'S1'!$I$14</f>
        <v>93.75</v>
      </c>
      <c r="AG161" s="81">
        <f>100*(F161+K161+P161+U161+Z161)/'S1'!$I$15</f>
        <v>94.230769230769226</v>
      </c>
      <c r="AH161" s="81">
        <f>100*(G161+L161+Q161+V161+AA161)/'S1'!$I$16</f>
        <v>92</v>
      </c>
      <c r="AI161" s="81">
        <f>100*(H161+M161+R161+W161+AB161)/'S1'!$I$17</f>
        <v>90</v>
      </c>
      <c r="AJ161" s="81">
        <f>100*(I161+N161+S161+X161+AC161)/'S1'!$I$18</f>
        <v>90</v>
      </c>
    </row>
    <row r="162" spans="1:36" ht="23.25" customHeight="1">
      <c r="A162" s="74">
        <v>150</v>
      </c>
      <c r="B162" s="75">
        <v>921320104223</v>
      </c>
      <c r="C162" s="102" t="s">
        <v>17</v>
      </c>
      <c r="D162" s="114" t="s">
        <v>215</v>
      </c>
      <c r="E162" s="106">
        <v>19</v>
      </c>
      <c r="F162" s="106">
        <v>25</v>
      </c>
      <c r="G162" s="110"/>
      <c r="H162" s="110"/>
      <c r="I162" s="110"/>
      <c r="J162" s="110"/>
      <c r="K162" s="110"/>
      <c r="L162" s="106">
        <v>26</v>
      </c>
      <c r="M162" s="106">
        <v>14</v>
      </c>
      <c r="N162" s="110"/>
      <c r="O162" s="110"/>
      <c r="P162" s="110"/>
      <c r="Q162" s="110"/>
      <c r="R162" s="106">
        <v>13</v>
      </c>
      <c r="S162" s="106">
        <v>27</v>
      </c>
      <c r="T162" s="106">
        <v>24</v>
      </c>
      <c r="U162" s="106">
        <v>23</v>
      </c>
      <c r="V162" s="110"/>
      <c r="W162" s="110"/>
      <c r="X162" s="110"/>
      <c r="Y162" s="110"/>
      <c r="Z162" s="110"/>
      <c r="AA162" s="106">
        <v>17</v>
      </c>
      <c r="AB162" s="106">
        <v>15</v>
      </c>
      <c r="AC162" s="106">
        <v>15</v>
      </c>
      <c r="AD162" s="109" t="s">
        <v>66</v>
      </c>
      <c r="AE162" s="81">
        <f t="shared" si="0"/>
        <v>90</v>
      </c>
      <c r="AF162" s="81">
        <f>100*(E162+J162+O162+T162+Y162)/'S1'!$I$14</f>
        <v>89.583333333333329</v>
      </c>
      <c r="AG162" s="81">
        <f>100*(F162+K162+P162+U162+Z162)/'S1'!$I$15</f>
        <v>92.307692307692307</v>
      </c>
      <c r="AH162" s="81">
        <f>100*(G162+L162+Q162+V162+AA162)/'S1'!$I$16</f>
        <v>86</v>
      </c>
      <c r="AI162" s="81">
        <f>100*(H162+M162+R162+W162+AB162)/'S1'!$I$17</f>
        <v>84</v>
      </c>
      <c r="AJ162" s="81">
        <f>100*(I162+N162+S162+X162+AC162)/'S1'!$I$18</f>
        <v>84</v>
      </c>
    </row>
    <row r="163" spans="1:36" ht="31.5" customHeight="1">
      <c r="A163" s="74">
        <v>151</v>
      </c>
      <c r="B163" s="75">
        <v>921320104224</v>
      </c>
      <c r="C163" s="102" t="s">
        <v>17</v>
      </c>
      <c r="D163" s="114" t="s">
        <v>216</v>
      </c>
      <c r="E163" s="106">
        <v>15</v>
      </c>
      <c r="F163" s="106">
        <v>20</v>
      </c>
      <c r="G163" s="110"/>
      <c r="H163" s="110"/>
      <c r="I163" s="110"/>
      <c r="J163" s="110"/>
      <c r="K163" s="110"/>
      <c r="L163" s="106">
        <v>28</v>
      </c>
      <c r="M163" s="106">
        <v>16</v>
      </c>
      <c r="N163" s="110"/>
      <c r="O163" s="110"/>
      <c r="P163" s="110"/>
      <c r="Q163" s="110"/>
      <c r="R163" s="106">
        <v>13</v>
      </c>
      <c r="S163" s="106">
        <v>28</v>
      </c>
      <c r="T163" s="106">
        <v>25</v>
      </c>
      <c r="U163" s="106">
        <v>23</v>
      </c>
      <c r="V163" s="110"/>
      <c r="W163" s="110"/>
      <c r="X163" s="110"/>
      <c r="Y163" s="110"/>
      <c r="Z163" s="110"/>
      <c r="AA163" s="106">
        <v>17</v>
      </c>
      <c r="AB163" s="106">
        <v>15</v>
      </c>
      <c r="AC163" s="106">
        <v>15</v>
      </c>
      <c r="AD163" s="109" t="s">
        <v>66</v>
      </c>
      <c r="AE163" s="81">
        <f t="shared" si="0"/>
        <v>90</v>
      </c>
      <c r="AF163" s="81">
        <f>100*(E163+J163+O163+T163+Y163)/'S1'!$I$14</f>
        <v>83.333333333333329</v>
      </c>
      <c r="AG163" s="81">
        <f>100*(F163+K163+P163+U163+Z163)/'S1'!$I$15</f>
        <v>82.692307692307693</v>
      </c>
      <c r="AH163" s="81">
        <f>100*(G163+L163+Q163+V163+AA163)/'S1'!$I$16</f>
        <v>90</v>
      </c>
      <c r="AI163" s="81">
        <f>100*(H163+M163+R163+W163+AB163)/'S1'!$I$17</f>
        <v>88</v>
      </c>
      <c r="AJ163" s="81">
        <f>100*(I163+N163+S163+X163+AC163)/'S1'!$I$18</f>
        <v>86</v>
      </c>
    </row>
    <row r="164" spans="1:36" ht="23.25" customHeight="1">
      <c r="A164" s="74">
        <v>152</v>
      </c>
      <c r="B164" s="75">
        <v>921320104225</v>
      </c>
      <c r="C164" s="102" t="s">
        <v>17</v>
      </c>
      <c r="D164" s="114" t="s">
        <v>217</v>
      </c>
      <c r="E164" s="106">
        <v>15</v>
      </c>
      <c r="F164" s="106">
        <v>20</v>
      </c>
      <c r="G164" s="110"/>
      <c r="H164" s="110"/>
      <c r="I164" s="110"/>
      <c r="J164" s="110"/>
      <c r="K164" s="110"/>
      <c r="L164" s="106">
        <v>22</v>
      </c>
      <c r="M164" s="106">
        <v>13</v>
      </c>
      <c r="N164" s="110"/>
      <c r="O164" s="110"/>
      <c r="P164" s="110"/>
      <c r="Q164" s="110"/>
      <c r="R164" s="106">
        <v>12</v>
      </c>
      <c r="S164" s="106">
        <v>25</v>
      </c>
      <c r="T164" s="106">
        <v>24</v>
      </c>
      <c r="U164" s="106">
        <v>23</v>
      </c>
      <c r="V164" s="110"/>
      <c r="W164" s="110"/>
      <c r="X164" s="110"/>
      <c r="Y164" s="110"/>
      <c r="Z164" s="110"/>
      <c r="AA164" s="106">
        <v>17</v>
      </c>
      <c r="AB164" s="106">
        <v>15</v>
      </c>
      <c r="AC164" s="106">
        <v>15</v>
      </c>
      <c r="AD164" s="109" t="s">
        <v>66</v>
      </c>
      <c r="AE164" s="81">
        <f t="shared" si="0"/>
        <v>90</v>
      </c>
      <c r="AF164" s="81">
        <f>100*(E164+J164+O164+T164+Y164)/'S1'!$I$14</f>
        <v>81.25</v>
      </c>
      <c r="AG164" s="81">
        <f>100*(F164+K164+P164+U164+Z164)/'S1'!$I$15</f>
        <v>82.692307692307693</v>
      </c>
      <c r="AH164" s="81">
        <f>100*(G164+L164+Q164+V164+AA164)/'S1'!$I$16</f>
        <v>78</v>
      </c>
      <c r="AI164" s="81">
        <f>100*(H164+M164+R164+W164+AB164)/'S1'!$I$17</f>
        <v>80</v>
      </c>
      <c r="AJ164" s="81">
        <f>100*(I164+N164+S164+X164+AC164)/'S1'!$I$18</f>
        <v>80</v>
      </c>
    </row>
    <row r="165" spans="1:36" ht="23.25" customHeight="1">
      <c r="A165" s="74">
        <v>153</v>
      </c>
      <c r="B165" s="75">
        <v>921320104226</v>
      </c>
      <c r="C165" s="102" t="s">
        <v>17</v>
      </c>
      <c r="D165" s="114" t="s">
        <v>218</v>
      </c>
      <c r="E165" s="106">
        <v>17</v>
      </c>
      <c r="F165" s="106">
        <v>21</v>
      </c>
      <c r="G165" s="110"/>
      <c r="H165" s="110"/>
      <c r="I165" s="110"/>
      <c r="J165" s="110"/>
      <c r="K165" s="110"/>
      <c r="L165" s="106">
        <v>22</v>
      </c>
      <c r="M165" s="106">
        <v>13</v>
      </c>
      <c r="N165" s="110"/>
      <c r="O165" s="110"/>
      <c r="P165" s="110"/>
      <c r="Q165" s="110"/>
      <c r="R165" s="106">
        <v>11</v>
      </c>
      <c r="S165" s="106">
        <v>24</v>
      </c>
      <c r="T165" s="106">
        <v>25</v>
      </c>
      <c r="U165" s="106">
        <v>23</v>
      </c>
      <c r="V165" s="110"/>
      <c r="W165" s="110"/>
      <c r="X165" s="110"/>
      <c r="Y165" s="110"/>
      <c r="Z165" s="110"/>
      <c r="AA165" s="106">
        <v>17</v>
      </c>
      <c r="AB165" s="106">
        <v>15</v>
      </c>
      <c r="AC165" s="106">
        <v>15</v>
      </c>
      <c r="AD165" s="109" t="s">
        <v>11</v>
      </c>
      <c r="AE165" s="81">
        <f t="shared" si="0"/>
        <v>80</v>
      </c>
      <c r="AF165" s="81">
        <f>100*(E165+J165+O165+T165+Y165)/'S1'!$I$14</f>
        <v>87.5</v>
      </c>
      <c r="AG165" s="81">
        <f>100*(F165+K165+P165+U165+Z165)/'S1'!$I$15</f>
        <v>84.615384615384613</v>
      </c>
      <c r="AH165" s="81">
        <f>100*(G165+L165+Q165+V165+AA165)/'S1'!$I$16</f>
        <v>78</v>
      </c>
      <c r="AI165" s="81">
        <f>100*(H165+M165+R165+W165+AB165)/'S1'!$I$17</f>
        <v>78</v>
      </c>
      <c r="AJ165" s="81">
        <f>100*(I165+N165+S165+X165+AC165)/'S1'!$I$18</f>
        <v>78</v>
      </c>
    </row>
    <row r="166" spans="1:36" ht="23.25" customHeight="1">
      <c r="A166" s="74">
        <v>154</v>
      </c>
      <c r="B166" s="75">
        <v>921320104227</v>
      </c>
      <c r="C166" s="102" t="s">
        <v>17</v>
      </c>
      <c r="D166" s="114" t="s">
        <v>219</v>
      </c>
      <c r="E166" s="106">
        <v>15</v>
      </c>
      <c r="F166" s="106">
        <v>20</v>
      </c>
      <c r="G166" s="110"/>
      <c r="H166" s="110"/>
      <c r="I166" s="110"/>
      <c r="J166" s="110"/>
      <c r="K166" s="110"/>
      <c r="L166" s="106">
        <v>22</v>
      </c>
      <c r="M166" s="106">
        <v>13</v>
      </c>
      <c r="N166" s="110"/>
      <c r="O166" s="110"/>
      <c r="P166" s="110"/>
      <c r="Q166" s="110"/>
      <c r="R166" s="106">
        <v>12</v>
      </c>
      <c r="S166" s="106">
        <v>26</v>
      </c>
      <c r="T166" s="106">
        <v>24</v>
      </c>
      <c r="U166" s="106">
        <v>23</v>
      </c>
      <c r="V166" s="110"/>
      <c r="W166" s="110"/>
      <c r="X166" s="110"/>
      <c r="Y166" s="110"/>
      <c r="Z166" s="110"/>
      <c r="AA166" s="106">
        <v>17</v>
      </c>
      <c r="AB166" s="106">
        <v>15</v>
      </c>
      <c r="AC166" s="106">
        <v>15</v>
      </c>
      <c r="AD166" s="109" t="s">
        <v>92</v>
      </c>
      <c r="AE166" s="81">
        <f t="shared" si="0"/>
        <v>70</v>
      </c>
      <c r="AF166" s="81">
        <f>100*(E166+J166+O166+T166+Y166)/'S1'!$I$14</f>
        <v>81.25</v>
      </c>
      <c r="AG166" s="81">
        <f>100*(F166+K166+P166+U166+Z166)/'S1'!$I$15</f>
        <v>82.692307692307693</v>
      </c>
      <c r="AH166" s="81">
        <f>100*(G166+L166+Q166+V166+AA166)/'S1'!$I$16</f>
        <v>78</v>
      </c>
      <c r="AI166" s="81">
        <f>100*(H166+M166+R166+W166+AB166)/'S1'!$I$17</f>
        <v>80</v>
      </c>
      <c r="AJ166" s="81">
        <f>100*(I166+N166+S166+X166+AC166)/'S1'!$I$18</f>
        <v>82</v>
      </c>
    </row>
    <row r="167" spans="1:36" ht="23.25" customHeight="1">
      <c r="A167" s="74">
        <v>155</v>
      </c>
      <c r="B167" s="75">
        <v>921320104228</v>
      </c>
      <c r="C167" s="102" t="s">
        <v>17</v>
      </c>
      <c r="D167" s="114" t="s">
        <v>220</v>
      </c>
      <c r="E167" s="106">
        <v>15</v>
      </c>
      <c r="F167" s="106">
        <v>20</v>
      </c>
      <c r="G167" s="110"/>
      <c r="H167" s="110"/>
      <c r="I167" s="110"/>
      <c r="J167" s="110"/>
      <c r="K167" s="110"/>
      <c r="L167" s="106">
        <v>22</v>
      </c>
      <c r="M167" s="106">
        <v>13</v>
      </c>
      <c r="N167" s="110"/>
      <c r="O167" s="110"/>
      <c r="P167" s="110"/>
      <c r="Q167" s="110"/>
      <c r="R167" s="106">
        <v>11</v>
      </c>
      <c r="S167" s="106">
        <v>24</v>
      </c>
      <c r="T167" s="106">
        <v>23</v>
      </c>
      <c r="U167" s="106">
        <v>22</v>
      </c>
      <c r="V167" s="110"/>
      <c r="W167" s="110"/>
      <c r="X167" s="110"/>
      <c r="Y167" s="110"/>
      <c r="Z167" s="110"/>
      <c r="AA167" s="106">
        <v>17</v>
      </c>
      <c r="AB167" s="106">
        <v>15</v>
      </c>
      <c r="AC167" s="106">
        <v>15</v>
      </c>
      <c r="AD167" s="109" t="s">
        <v>11</v>
      </c>
      <c r="AE167" s="81">
        <f t="shared" si="0"/>
        <v>80</v>
      </c>
      <c r="AF167" s="81">
        <f>100*(E167+J167+O167+T167+Y167)/'S1'!$I$14</f>
        <v>79.166666666666671</v>
      </c>
      <c r="AG167" s="81">
        <f>100*(F167+K167+P167+U167+Z167)/'S1'!$I$15</f>
        <v>80.769230769230774</v>
      </c>
      <c r="AH167" s="81">
        <f>100*(G167+L167+Q167+V167+AA167)/'S1'!$I$16</f>
        <v>78</v>
      </c>
      <c r="AI167" s="81">
        <f>100*(H167+M167+R167+W167+AB167)/'S1'!$I$17</f>
        <v>78</v>
      </c>
      <c r="AJ167" s="81">
        <f>100*(I167+N167+S167+X167+AC167)/'S1'!$I$18</f>
        <v>78</v>
      </c>
    </row>
    <row r="168" spans="1:36" ht="23.25" customHeight="1">
      <c r="A168" s="74">
        <v>156</v>
      </c>
      <c r="B168" s="75">
        <v>921320104229</v>
      </c>
      <c r="C168" s="102" t="s">
        <v>17</v>
      </c>
      <c r="D168" s="114" t="s">
        <v>221</v>
      </c>
      <c r="E168" s="106">
        <v>15</v>
      </c>
      <c r="F168" s="106">
        <v>20</v>
      </c>
      <c r="G168" s="110"/>
      <c r="H168" s="110"/>
      <c r="I168" s="110"/>
      <c r="J168" s="110"/>
      <c r="K168" s="110"/>
      <c r="L168" s="106">
        <v>24</v>
      </c>
      <c r="M168" s="106">
        <v>13</v>
      </c>
      <c r="N168" s="110"/>
      <c r="O168" s="110"/>
      <c r="P168" s="110"/>
      <c r="Q168" s="110"/>
      <c r="R168" s="106">
        <v>13</v>
      </c>
      <c r="S168" s="106">
        <v>27</v>
      </c>
      <c r="T168" s="106">
        <v>25</v>
      </c>
      <c r="U168" s="106">
        <v>24</v>
      </c>
      <c r="V168" s="110"/>
      <c r="W168" s="110"/>
      <c r="X168" s="110"/>
      <c r="Y168" s="110"/>
      <c r="Z168" s="110"/>
      <c r="AA168" s="106">
        <v>18</v>
      </c>
      <c r="AB168" s="106">
        <v>16</v>
      </c>
      <c r="AC168" s="106">
        <v>16</v>
      </c>
      <c r="AD168" s="109" t="s">
        <v>11</v>
      </c>
      <c r="AE168" s="81">
        <f t="shared" si="0"/>
        <v>80</v>
      </c>
      <c r="AF168" s="81">
        <f>100*(E168+J168+O168+T168+Y168)/'S1'!$I$14</f>
        <v>83.333333333333329</v>
      </c>
      <c r="AG168" s="81">
        <f>100*(F168+K168+P168+U168+Z168)/'S1'!$I$15</f>
        <v>84.615384615384613</v>
      </c>
      <c r="AH168" s="81">
        <f>100*(G168+L168+Q168+V168+AA168)/'S1'!$I$16</f>
        <v>84</v>
      </c>
      <c r="AI168" s="81">
        <f>100*(H168+M168+R168+W168+AB168)/'S1'!$I$17</f>
        <v>84</v>
      </c>
      <c r="AJ168" s="81">
        <f>100*(I168+N168+S168+X168+AC168)/'S1'!$I$18</f>
        <v>86</v>
      </c>
    </row>
    <row r="169" spans="1:36" ht="23.25" customHeight="1">
      <c r="A169" s="74">
        <v>157</v>
      </c>
      <c r="B169" s="75">
        <v>921320104233</v>
      </c>
      <c r="C169" s="102" t="s">
        <v>17</v>
      </c>
      <c r="D169" s="114" t="s">
        <v>222</v>
      </c>
      <c r="E169" s="106">
        <v>16</v>
      </c>
      <c r="F169" s="106">
        <v>20</v>
      </c>
      <c r="G169" s="110"/>
      <c r="H169" s="110"/>
      <c r="I169" s="110"/>
      <c r="J169" s="110"/>
      <c r="K169" s="110"/>
      <c r="L169" s="106">
        <v>22</v>
      </c>
      <c r="M169" s="106">
        <v>13</v>
      </c>
      <c r="N169" s="110"/>
      <c r="O169" s="110"/>
      <c r="P169" s="110"/>
      <c r="Q169" s="110"/>
      <c r="R169" s="106">
        <v>11</v>
      </c>
      <c r="S169" s="106">
        <v>24</v>
      </c>
      <c r="T169" s="106">
        <v>23</v>
      </c>
      <c r="U169" s="106">
        <v>22</v>
      </c>
      <c r="V169" s="110"/>
      <c r="W169" s="110"/>
      <c r="X169" s="110"/>
      <c r="Y169" s="110"/>
      <c r="Z169" s="110"/>
      <c r="AA169" s="106">
        <v>17</v>
      </c>
      <c r="AB169" s="106">
        <v>15</v>
      </c>
      <c r="AC169" s="106">
        <v>15</v>
      </c>
      <c r="AD169" s="109" t="s">
        <v>66</v>
      </c>
      <c r="AE169" s="81">
        <f t="shared" si="0"/>
        <v>90</v>
      </c>
      <c r="AF169" s="81">
        <f>100*(E169+J169+O169+T169+Y169)/'S1'!$I$14</f>
        <v>81.25</v>
      </c>
      <c r="AG169" s="81">
        <f>100*(F169+K169+P169+U169+Z169)/'S1'!$I$15</f>
        <v>80.769230769230774</v>
      </c>
      <c r="AH169" s="81">
        <f>100*(G169+L169+Q169+V169+AA169)/'S1'!$I$16</f>
        <v>78</v>
      </c>
      <c r="AI169" s="81">
        <f>100*(H169+M169+R169+W169+AB169)/'S1'!$I$17</f>
        <v>78</v>
      </c>
      <c r="AJ169" s="81">
        <f>100*(I169+N169+S169+X169+AC169)/'S1'!$I$18</f>
        <v>78</v>
      </c>
    </row>
    <row r="170" spans="1:36" ht="23.25" customHeight="1">
      <c r="A170" s="74">
        <v>158</v>
      </c>
      <c r="B170" s="75">
        <v>921320104234</v>
      </c>
      <c r="C170" s="102" t="s">
        <v>17</v>
      </c>
      <c r="D170" s="114" t="s">
        <v>223</v>
      </c>
      <c r="E170" s="106">
        <v>17</v>
      </c>
      <c r="F170" s="106">
        <v>22</v>
      </c>
      <c r="G170" s="110"/>
      <c r="H170" s="110"/>
      <c r="I170" s="110"/>
      <c r="J170" s="110"/>
      <c r="K170" s="110"/>
      <c r="L170" s="106">
        <v>26</v>
      </c>
      <c r="M170" s="106">
        <v>14</v>
      </c>
      <c r="N170" s="110"/>
      <c r="O170" s="110"/>
      <c r="P170" s="110"/>
      <c r="Q170" s="110"/>
      <c r="R170" s="106">
        <v>12</v>
      </c>
      <c r="S170" s="106">
        <v>27</v>
      </c>
      <c r="T170" s="106">
        <v>25</v>
      </c>
      <c r="U170" s="106">
        <v>23</v>
      </c>
      <c r="V170" s="110"/>
      <c r="W170" s="110"/>
      <c r="X170" s="110"/>
      <c r="Y170" s="110"/>
      <c r="Z170" s="110"/>
      <c r="AA170" s="106">
        <v>17</v>
      </c>
      <c r="AB170" s="106">
        <v>15</v>
      </c>
      <c r="AC170" s="106">
        <v>15</v>
      </c>
      <c r="AD170" s="109" t="s">
        <v>66</v>
      </c>
      <c r="AE170" s="81">
        <f t="shared" si="0"/>
        <v>90</v>
      </c>
      <c r="AF170" s="81">
        <f>100*(E170+J170+O170+T170+Y170)/'S1'!$I$14</f>
        <v>87.5</v>
      </c>
      <c r="AG170" s="81">
        <f>100*(F170+K170+P170+U170+Z170)/'S1'!$I$15</f>
        <v>86.538461538461533</v>
      </c>
      <c r="AH170" s="81">
        <f>100*(G170+L170+Q170+V170+AA170)/'S1'!$I$16</f>
        <v>86</v>
      </c>
      <c r="AI170" s="81">
        <f>100*(H170+M170+R170+W170+AB170)/'S1'!$I$17</f>
        <v>82</v>
      </c>
      <c r="AJ170" s="81">
        <f>100*(I170+N170+S170+X170+AC170)/'S1'!$I$18</f>
        <v>84</v>
      </c>
    </row>
    <row r="171" spans="1:36" ht="23.25" customHeight="1">
      <c r="A171" s="74">
        <v>159</v>
      </c>
      <c r="B171" s="75">
        <v>921320104235</v>
      </c>
      <c r="C171" s="102" t="s">
        <v>17</v>
      </c>
      <c r="D171" s="114" t="s">
        <v>224</v>
      </c>
      <c r="E171" s="106">
        <v>18</v>
      </c>
      <c r="F171" s="106">
        <v>24</v>
      </c>
      <c r="G171" s="110"/>
      <c r="H171" s="110"/>
      <c r="I171" s="110"/>
      <c r="J171" s="110"/>
      <c r="K171" s="110"/>
      <c r="L171" s="106">
        <v>24</v>
      </c>
      <c r="M171" s="106">
        <v>14</v>
      </c>
      <c r="N171" s="110"/>
      <c r="O171" s="110"/>
      <c r="P171" s="110"/>
      <c r="Q171" s="110"/>
      <c r="R171" s="106">
        <v>12</v>
      </c>
      <c r="S171" s="106">
        <v>26</v>
      </c>
      <c r="T171" s="106">
        <v>25</v>
      </c>
      <c r="U171" s="106">
        <v>24</v>
      </c>
      <c r="V171" s="110"/>
      <c r="W171" s="110"/>
      <c r="X171" s="110"/>
      <c r="Y171" s="110"/>
      <c r="Z171" s="110"/>
      <c r="AA171" s="106">
        <v>18</v>
      </c>
      <c r="AB171" s="106">
        <v>16</v>
      </c>
      <c r="AC171" s="106">
        <v>16</v>
      </c>
      <c r="AD171" s="109" t="s">
        <v>11</v>
      </c>
      <c r="AE171" s="81">
        <f t="shared" si="0"/>
        <v>80</v>
      </c>
      <c r="AF171" s="81">
        <f>100*(E171+J171+O171+T171+Y171)/'S1'!$I$14</f>
        <v>89.583333333333329</v>
      </c>
      <c r="AG171" s="81">
        <f>100*(F171+K171+P171+U171+Z171)/'S1'!$I$15</f>
        <v>92.307692307692307</v>
      </c>
      <c r="AH171" s="81">
        <f>100*(G171+L171+Q171+V171+AA171)/'S1'!$I$16</f>
        <v>84</v>
      </c>
      <c r="AI171" s="81">
        <f>100*(H171+M171+R171+W171+AB171)/'S1'!$I$17</f>
        <v>84</v>
      </c>
      <c r="AJ171" s="81">
        <f>100*(I171+N171+S171+X171+AC171)/'S1'!$I$18</f>
        <v>84</v>
      </c>
    </row>
    <row r="172" spans="1:36" ht="23.25" customHeight="1">
      <c r="A172" s="115"/>
      <c r="B172" s="115"/>
      <c r="C172" s="115"/>
      <c r="D172" s="115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09"/>
      <c r="AE172" s="116">
        <f ca="1">COUNTIF(INDIRECT("AE13:AE"&amp;'S1'!$E$11+12),"&gt;="&amp;'S1'!$E$29)</f>
        <v>159</v>
      </c>
      <c r="AF172" s="116">
        <f ca="1">COUNTIF(INDIRECT("AF13:AF"&amp;'S1'!$E$11+12),"&gt;="&amp;'S1'!$E22)</f>
        <v>159</v>
      </c>
      <c r="AG172" s="116">
        <f ca="1">COUNTIF(INDIRECT("AG13:AG"&amp;'S1'!$E$11+12),"&gt;="&amp;'S1'!$E23)</f>
        <v>156</v>
      </c>
      <c r="AH172" s="116">
        <f ca="1">COUNTIF(INDIRECT("AH13:AH"&amp;'S1'!$E$11+12),"&gt;="&amp;'S1'!$E24)</f>
        <v>155</v>
      </c>
      <c r="AI172" s="116">
        <f ca="1">COUNTIF(INDIRECT("AI13:AI"&amp;'S1'!$E$11+12),"&gt;="&amp;'S1'!$E25)</f>
        <v>159</v>
      </c>
      <c r="AJ172" s="116">
        <f ca="1">COUNTIF(INDIRECT("AJ13:AJ"&amp;'S1'!$E$11+12),"&gt;="&amp;'S1'!$E26)</f>
        <v>158</v>
      </c>
    </row>
    <row r="173" spans="1:36" ht="23.25" customHeight="1">
      <c r="A173" s="115"/>
      <c r="B173" s="115"/>
      <c r="C173" s="115"/>
      <c r="D173" s="115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09"/>
      <c r="AE173" s="116">
        <f ca="1">100*(AE172/'S1'!$E$11)</f>
        <v>100</v>
      </c>
      <c r="AF173" s="116">
        <f ca="1">100*(AF172/'S1'!$E$11)</f>
        <v>100</v>
      </c>
      <c r="AG173" s="116">
        <f ca="1">100*(AG172/'S1'!$E$11)</f>
        <v>98.113207547169807</v>
      </c>
      <c r="AH173" s="116">
        <f ca="1">100*(AH172/'S1'!$E$11)</f>
        <v>97.484276729559753</v>
      </c>
      <c r="AI173" s="116">
        <f ca="1">100*(AI172/'S1'!$E$11)</f>
        <v>100</v>
      </c>
      <c r="AJ173" s="116">
        <f ca="1">100*(AJ172/'S1'!$E$11)</f>
        <v>99.371069182389931</v>
      </c>
    </row>
    <row r="174" spans="1:36" ht="23.25" customHeight="1">
      <c r="A174" s="115"/>
      <c r="B174" s="115"/>
      <c r="C174" s="115"/>
      <c r="D174" s="115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09"/>
      <c r="AE174" s="116">
        <f ca="1">IF(AE173&gt;='S1'!$B$30,3,IF(AE173&gt;='S1'!$B$29,2,IF(AE173&gt;='S1'!$B$28,1,0)))</f>
        <v>3</v>
      </c>
      <c r="AF174" s="116">
        <f ca="1">IF(AF173&gt;='S1'!$B$29,3,IF(AF173&gt;='S1'!$B$28,2,IF(AF173&gt;='S1'!$B$27,1,0)))</f>
        <v>3</v>
      </c>
      <c r="AG174" s="116">
        <f ca="1">IF(AG173&gt;='S1'!$B$29,3,IF(AG173&gt;='S1'!$B$28,2,IF(AG173&gt;='S1'!$B$27,1,0)))</f>
        <v>3</v>
      </c>
      <c r="AH174" s="116">
        <f ca="1">IF(AH173&gt;='S1'!$B$29,3,IF(AH173&gt;='S1'!$B$28,2,IF(AH173&gt;='S1'!$B$27,1,0)))</f>
        <v>3</v>
      </c>
      <c r="AI174" s="116">
        <f ca="1">IF(AI173&gt;='S1'!$B$29,3,IF(AI173&gt;='S1'!$B$28,2,IF(AI173&gt;='S1'!$B$27,1,0)))</f>
        <v>3</v>
      </c>
      <c r="AJ174" s="116">
        <f ca="1">IF(AJ173&gt;='S1'!$B$29,3,IF(AJ173&gt;='S1'!$B$28,2,IF(AJ173&gt;='S1'!$B$27,1,0)))</f>
        <v>3</v>
      </c>
    </row>
    <row r="175" spans="1:36" ht="23.25" customHeight="1">
      <c r="A175" s="115"/>
      <c r="B175" s="115"/>
      <c r="C175" s="115"/>
      <c r="D175" s="115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09"/>
      <c r="AE175" s="116"/>
      <c r="AF175" s="116">
        <f ca="1">('S1'!$C$23*$AE$174/100)+('S1'!$C$22*AF174/100)</f>
        <v>3</v>
      </c>
      <c r="AG175" s="116">
        <f ca="1">('S1'!$C$23*$AE$174/100)+('S1'!$C$22*AG174/100)</f>
        <v>3</v>
      </c>
      <c r="AH175" s="116">
        <f ca="1">('S1'!$C$23*$AE$174/100)+('S1'!$C$22*AH174/100)</f>
        <v>3</v>
      </c>
      <c r="AI175" s="116">
        <f ca="1">('S1'!$C$23*$AE$174/100)+('S1'!$C$22*AI174/100)</f>
        <v>3</v>
      </c>
      <c r="AJ175" s="116">
        <f ca="1">('S1'!$C$23*$AE$174/100)+('S1'!$C$22*AJ174/100)</f>
        <v>3</v>
      </c>
    </row>
    <row r="176" spans="1:36" ht="23.25" customHeight="1">
      <c r="A176" s="115"/>
      <c r="B176" s="115"/>
      <c r="C176" s="115"/>
      <c r="D176" s="115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09"/>
      <c r="AE176" s="110"/>
      <c r="AF176" s="110"/>
      <c r="AG176" s="110"/>
      <c r="AH176" s="110"/>
      <c r="AI176" s="110"/>
      <c r="AJ176" s="110"/>
    </row>
    <row r="177" spans="1:36" ht="23.25" customHeight="1">
      <c r="A177" s="115"/>
      <c r="B177" s="115"/>
      <c r="C177" s="115"/>
      <c r="D177" s="115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09"/>
      <c r="AE177" s="116">
        <f ca="1">COUNTIF(INDIRECT(CONCATENATE("AE",'S1'!$F7,":AE",'S1'!$G7)),"&gt;="&amp;'S1'!$E29)</f>
        <v>48</v>
      </c>
      <c r="AF177" s="116">
        <f ca="1">COUNTIF(INDIRECT(CONCATENATE("AF",'S1'!$F7,":AF",'S1'!$G7)),"&gt;="&amp;'S1'!$E29)</f>
        <v>48</v>
      </c>
      <c r="AG177" s="116">
        <f ca="1">COUNTIF(INDIRECT(CONCATENATE("AG",'S1'!$F7,":AG",'S1'!$G7)),"&gt;="&amp;'S1'!$E29)</f>
        <v>45</v>
      </c>
      <c r="AH177" s="116">
        <f ca="1">COUNTIF(INDIRECT(CONCATENATE("AH",'S1'!$F7,":AH",'S1'!$G7)),"&gt;="&amp;'S1'!$E29)</f>
        <v>44</v>
      </c>
      <c r="AI177" s="116">
        <f ca="1">COUNTIF(INDIRECT(CONCATENATE("AI",'S1'!$F7,":AI",'S1'!$G7)),"&gt;="&amp;'S1'!$E29)</f>
        <v>48</v>
      </c>
      <c r="AJ177" s="116">
        <f ca="1">COUNTIF(INDIRECT(CONCATENATE("AJ",'S1'!$F7,":AJ",'S1'!$G7)),"&gt;="&amp;'S1'!$E29)</f>
        <v>47</v>
      </c>
    </row>
    <row r="178" spans="1:36" ht="23.25" customHeight="1">
      <c r="A178" s="115"/>
      <c r="B178" s="115"/>
      <c r="C178" s="115"/>
      <c r="D178" s="115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09"/>
      <c r="AE178" s="116">
        <f ca="1">COUNTIF(INDIRECT(CONCATENATE("AE",'S1'!$F8,":AE",'S1'!$G8)),"&gt;="&amp;'S1'!$E$29)</f>
        <v>37</v>
      </c>
      <c r="AF178" s="116">
        <f ca="1">COUNTIF(INDIRECT(CONCATENATE("AF",'S1'!$F8,":AF",'S1'!$G8)),"&gt;="&amp;'S1'!$E$29)</f>
        <v>37</v>
      </c>
      <c r="AG178" s="116">
        <f ca="1">COUNTIF(INDIRECT(CONCATENATE("AG",'S1'!$F8,":AG",'S1'!$G8)),"&gt;="&amp;'S1'!$E$29)</f>
        <v>37</v>
      </c>
      <c r="AH178" s="116">
        <f ca="1">COUNTIF(INDIRECT(CONCATENATE("AH",'S1'!$F8,":AH",'S1'!$G8)),"&gt;="&amp;'S1'!$E$29)</f>
        <v>37</v>
      </c>
      <c r="AI178" s="116">
        <f ca="1">COUNTIF(INDIRECT(CONCATENATE("AI",'S1'!$F8,":AI",'S1'!$G8)),"&gt;="&amp;'S1'!$E$29)</f>
        <v>37</v>
      </c>
      <c r="AJ178" s="116">
        <f ca="1">COUNTIF(INDIRECT(CONCATENATE("AJ",'S1'!$F8,":AJ",'S1'!$G8)),"&gt;="&amp;'S1'!$E$29)</f>
        <v>37</v>
      </c>
    </row>
    <row r="179" spans="1:36" ht="23.25" customHeight="1">
      <c r="A179" s="115"/>
      <c r="B179" s="115"/>
      <c r="C179" s="115"/>
      <c r="D179" s="115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09"/>
      <c r="AE179" s="117">
        <f ca="1">COUNTIF(INDIRECT(CONCATENATE("AE",'S1'!$F9,":AE",'S1'!$G9)),"&gt;="&amp;'S1'!$E$29)</f>
        <v>34</v>
      </c>
      <c r="AF179" s="117">
        <f ca="1">COUNTIF(INDIRECT(CONCATENATE("AJ",'S1'!$F9,":AJ",'S1'!$G9)),"&gt;="&amp;'S1'!$E$29)</f>
        <v>34</v>
      </c>
      <c r="AG179" s="117">
        <f ca="1">COUNTIF(INDIRECT(CONCATENATE("AJ",'S1'!$F9,":AJ",'S1'!$G9)),"&gt;="&amp;'S1'!$E$29)</f>
        <v>34</v>
      </c>
      <c r="AH179" s="117">
        <f ca="1">COUNTIF(INDIRECT(CONCATENATE("AJ",'S1'!$F9,":AJ",'S1'!$G9)),"&gt;="&amp;'S1'!$E$29)</f>
        <v>34</v>
      </c>
      <c r="AI179" s="117">
        <f ca="1">COUNTIF(INDIRECT(CONCATENATE("AJ",'S1'!$F9,":AJ",'S1'!$G9)),"&gt;="&amp;'S1'!$E$29)</f>
        <v>34</v>
      </c>
      <c r="AJ179" s="117">
        <f ca="1">COUNTIF(INDIRECT(CONCATENATE("AJ",'S1'!$F9,":AJ",'S1'!$G9)),"&gt;="&amp;'S1'!$E$29)</f>
        <v>34</v>
      </c>
    </row>
    <row r="180" spans="1:36" ht="23.25" customHeight="1">
      <c r="A180" s="115"/>
      <c r="B180" s="115"/>
      <c r="C180" s="115"/>
      <c r="D180" s="115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09"/>
      <c r="AE180" s="116">
        <f ca="1">COUNTIF(INDIRECT(CONCATENATE("AJ",'S1'!$F10,":AJ",'S1'!$G10)),"&gt;="&amp;'S1'!$E$29)</f>
        <v>40</v>
      </c>
      <c r="AF180" s="116">
        <f ca="1">COUNTIF(INDIRECT(CONCATENATE("AJ",'S1'!$F10,":AJ",'S1'!$G10)),"&gt;="&amp;'S1'!$E$29)</f>
        <v>40</v>
      </c>
      <c r="AG180" s="116">
        <f ca="1">COUNTIF(INDIRECT(CONCATENATE("AJ",'S1'!$F10,":AJ",'S1'!$G10)),"&gt;="&amp;'S1'!$E$29)</f>
        <v>40</v>
      </c>
      <c r="AH180" s="116">
        <f ca="1">COUNTIF(INDIRECT(CONCATENATE("AJ",'S1'!$F10,":AJ",'S1'!$G10)),"&gt;="&amp;'S1'!$E$29)</f>
        <v>40</v>
      </c>
      <c r="AI180" s="116">
        <f ca="1">COUNTIF(INDIRECT(CONCATENATE("AJ",'S1'!$F10,":AJ",'S1'!$G10)),"&gt;="&amp;'S1'!$E$29)</f>
        <v>40</v>
      </c>
      <c r="AJ180" s="116">
        <f ca="1">COUNTIF(INDIRECT(CONCATENATE("AJ",'S1'!$F10,":AJ",'S1'!$G10)),"&gt;="&amp;'S1'!$E$29)</f>
        <v>40</v>
      </c>
    </row>
    <row r="181" spans="1:36" ht="23.25" customHeight="1">
      <c r="A181" s="115"/>
      <c r="B181" s="115"/>
      <c r="C181" s="115"/>
      <c r="D181" s="115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09"/>
      <c r="AE181" s="116">
        <f>100*(AE116/'S1'!$E7)</f>
        <v>187.5</v>
      </c>
      <c r="AF181" s="116">
        <f ca="1">100*(AF177/'S1'!$E7)</f>
        <v>100</v>
      </c>
      <c r="AG181" s="116">
        <f ca="1">100*(AG177/'S1'!$E7)</f>
        <v>93.75</v>
      </c>
      <c r="AH181" s="116">
        <f ca="1">100*(AH177/'S1'!$E7)</f>
        <v>91.666666666666657</v>
      </c>
      <c r="AI181" s="116">
        <f ca="1">100*(AI177/'S1'!$E7)</f>
        <v>100</v>
      </c>
      <c r="AJ181" s="116">
        <f ca="1">100*(AJ177/'S1'!$E7)</f>
        <v>97.916666666666657</v>
      </c>
    </row>
    <row r="182" spans="1:36" ht="23.25" customHeight="1">
      <c r="A182" s="115"/>
      <c r="B182" s="115"/>
      <c r="C182" s="115"/>
      <c r="D182" s="115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09"/>
      <c r="AE182" s="116">
        <f>100*(AE117/'S1'!$E8)</f>
        <v>243.24324324324326</v>
      </c>
      <c r="AF182" s="116">
        <f ca="1">100*(AF178/'S1'!$E8)</f>
        <v>100</v>
      </c>
      <c r="AG182" s="116">
        <f ca="1">100*(AG178/'S1'!$E8)</f>
        <v>100</v>
      </c>
      <c r="AH182" s="116">
        <f ca="1">100*(AH178/'S1'!$E8)</f>
        <v>100</v>
      </c>
      <c r="AI182" s="116">
        <f ca="1">100*(AI178/'S1'!$E8)</f>
        <v>100</v>
      </c>
      <c r="AJ182" s="116">
        <f ca="1">100*(AJ178/'S1'!$E8)</f>
        <v>100</v>
      </c>
    </row>
    <row r="183" spans="1:36" ht="23.25" customHeight="1">
      <c r="A183" s="115"/>
      <c r="B183" s="115"/>
      <c r="C183" s="115"/>
      <c r="D183" s="115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09"/>
      <c r="AE183" s="116"/>
      <c r="AF183" s="116"/>
      <c r="AG183" s="116"/>
      <c r="AH183" s="116"/>
      <c r="AI183" s="116"/>
      <c r="AJ183" s="116"/>
    </row>
    <row r="184" spans="1:36" ht="23.25" customHeight="1">
      <c r="A184" s="115"/>
      <c r="B184" s="115"/>
      <c r="C184" s="115"/>
      <c r="D184" s="115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09"/>
      <c r="AE184" s="116"/>
      <c r="AF184" s="116"/>
      <c r="AG184" s="116"/>
      <c r="AH184" s="116"/>
      <c r="AI184" s="116"/>
      <c r="AJ184" s="116"/>
    </row>
    <row r="185" spans="1:36" ht="23.25" customHeight="1">
      <c r="A185" s="115"/>
      <c r="B185" s="115"/>
      <c r="C185" s="115"/>
      <c r="D185" s="115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09"/>
      <c r="AE185" s="116">
        <f>IF(AE181&gt;='S1'!$B$30,3,IF(AE181&gt;='S1'!$B$29,2,IF(AE181&gt;='S1'!$B$28,1,0)))</f>
        <v>3</v>
      </c>
      <c r="AF185" s="116">
        <f ca="1">IF(AF181&gt;='S1'!$B$30,3,IF(AF181&gt;='S1'!$B$29,2,IF(AF181&gt;='S1'!$B$28,1,0)))</f>
        <v>3</v>
      </c>
      <c r="AG185" s="116">
        <f ca="1">IF(AG181&gt;='S1'!$B$30,3,IF(AG181&gt;='S1'!$B$29,2,IF(AG181&gt;='S1'!$B$28,1,0)))</f>
        <v>3</v>
      </c>
      <c r="AH185" s="116">
        <f ca="1">IF(AH181&gt;='S1'!$B$30,3,IF(AH181&gt;='S1'!$B$29,2,IF(AH181&gt;='S1'!$B$28,1,0)))</f>
        <v>3</v>
      </c>
      <c r="AI185" s="116">
        <f ca="1">IF(AI181&gt;='S1'!$B$30,3,IF(AI181&gt;='S1'!$B$29,2,IF(AI181&gt;='S1'!$B$28,1,0)))</f>
        <v>3</v>
      </c>
      <c r="AJ185" s="116">
        <f ca="1">IF(AJ181&gt;='S1'!$B$30,3,IF(AJ181&gt;='S1'!$B$29,2,IF(AJ181&gt;='S1'!$B$28,1,0)))</f>
        <v>3</v>
      </c>
    </row>
    <row r="186" spans="1:36" ht="23.25" customHeight="1">
      <c r="A186" s="115"/>
      <c r="B186" s="115"/>
      <c r="C186" s="115"/>
      <c r="D186" s="115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09"/>
      <c r="AE186" s="116">
        <f>IF(AE182&gt;='S1'!$B$30,3,IF(AE182&gt;='S1'!$B$29,2,IF(AE182&gt;='S1'!$B$28,1,0)))</f>
        <v>3</v>
      </c>
      <c r="AF186" s="116">
        <f ca="1">IF(AF182&gt;='S1'!$B$30,3,IF(AF182&gt;='S1'!$B$29,2,IF(AF182&gt;='S1'!$B$28,1,0)))</f>
        <v>3</v>
      </c>
      <c r="AG186" s="116">
        <f ca="1">IF(AG182&gt;='S1'!$B$30,3,IF(AG182&gt;='S1'!$B$29,2,IF(AG182&gt;='S1'!$B$28,1,0)))</f>
        <v>3</v>
      </c>
      <c r="AH186" s="116">
        <f ca="1">IF(AH182&gt;='S1'!$B$30,3,IF(AH182&gt;='S1'!$B$29,2,IF(AH182&gt;='S1'!$B$28,1,0)))</f>
        <v>3</v>
      </c>
      <c r="AI186" s="116">
        <f ca="1">IF(AI182&gt;='S1'!$B$30,3,IF(AI182&gt;='S1'!$B$29,2,IF(AI182&gt;='S1'!$B$28,1,0)))</f>
        <v>3</v>
      </c>
      <c r="AJ186" s="116">
        <f ca="1">IF(AJ182&gt;='S1'!$B$30,3,IF(AJ182&gt;='S1'!$B$29,2,IF(AJ182&gt;='S1'!$B$28,1,0)))</f>
        <v>3</v>
      </c>
    </row>
    <row r="187" spans="1:36" ht="23.25" customHeight="1">
      <c r="A187" s="115"/>
      <c r="B187" s="115"/>
      <c r="C187" s="115"/>
      <c r="D187" s="115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09"/>
      <c r="AE187" s="116">
        <f>IF(AE183&gt;='S1'!$B$30,3,IF(AE183&gt;='S1'!$B$29,2,IF(AE183&gt;='S1'!$B$28,1,0)))</f>
        <v>3</v>
      </c>
      <c r="AF187" s="116">
        <f>IF(AF183&gt;='S1'!$B$30,3,IF(AF183&gt;='S1'!$B$29,2,IF(AF183&gt;='S1'!$B$28,1,0)))</f>
        <v>3</v>
      </c>
      <c r="AG187" s="116">
        <f>IF(AG183&gt;='S1'!$B$30,3,IF(AG183&gt;='S1'!$B$29,2,IF(AG183&gt;='S1'!$B$28,1,0)))</f>
        <v>3</v>
      </c>
      <c r="AH187" s="116">
        <f>IF(AH183&gt;='S1'!$B$30,3,IF(AH183&gt;='S1'!$B$29,2,IF(AH183&gt;='S1'!$B$28,1,0)))</f>
        <v>3</v>
      </c>
      <c r="AI187" s="116">
        <f>IF(AI183&gt;='S1'!$B$30,3,IF(AI183&gt;='S1'!$B$29,2,IF(AI183&gt;='S1'!$B$28,1,0)))</f>
        <v>3</v>
      </c>
      <c r="AJ187" s="116">
        <f>IF(AJ183&gt;='S1'!$B$30,3,IF(AJ183&gt;='S1'!$B$29,2,IF(AJ183&gt;='S1'!$B$28,1,0)))</f>
        <v>3</v>
      </c>
    </row>
    <row r="188" spans="1:36" ht="23.25" customHeight="1">
      <c r="A188" s="115"/>
      <c r="B188" s="115"/>
      <c r="C188" s="115"/>
      <c r="D188" s="115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09"/>
      <c r="AE188" s="116">
        <f>IF(AE184&gt;='S1'!$B$30,3,IF(AE184&gt;='S1'!$B$29,2,IF(AE184&gt;='S1'!$B$28,1,0)))</f>
        <v>3</v>
      </c>
      <c r="AF188" s="116">
        <f>IF(AF184&gt;='S1'!$B$30,3,IF(AF184&gt;='S1'!$B$29,2,IF(AF184&gt;='S1'!$B$28,1,0)))</f>
        <v>3</v>
      </c>
      <c r="AG188" s="116">
        <f>IF(AG184&gt;='S1'!$B$30,3,IF(AG184&gt;='S1'!$B$29,2,IF(AG184&gt;='S1'!$B$28,1,0)))</f>
        <v>3</v>
      </c>
      <c r="AH188" s="116">
        <f>IF(AH184&gt;='S1'!$B$30,3,IF(AH184&gt;='S1'!$B$29,2,IF(AH184&gt;='S1'!$B$28,1,0)))</f>
        <v>3</v>
      </c>
      <c r="AI188" s="116">
        <f>IF(AI184&gt;='S1'!$B$30,3,IF(AI184&gt;='S1'!$B$29,2,IF(AI184&gt;='S1'!$B$28,1,0)))</f>
        <v>3</v>
      </c>
      <c r="AJ188" s="116">
        <f>IF(AJ184&gt;='S1'!$B$30,3,IF(AJ184&gt;='S1'!$B$29,2,IF(AJ184&gt;='S1'!$B$28,1,0)))</f>
        <v>3</v>
      </c>
    </row>
    <row r="189" spans="1:36" ht="23.25" customHeight="1">
      <c r="A189" s="115"/>
      <c r="B189" s="115"/>
      <c r="C189" s="115"/>
      <c r="D189" s="115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09"/>
      <c r="AE189" s="116"/>
      <c r="AF189" s="116">
        <f ca="1">('S1'!$C$22*$AE$185/100)+('S1'!$C$23*AF185/100)</f>
        <v>3</v>
      </c>
      <c r="AG189" s="116">
        <f ca="1">('S1'!$C$22*$AE$185/100)+('S1'!$C$23*AG185/100)</f>
        <v>3</v>
      </c>
      <c r="AH189" s="116">
        <f ca="1">('S1'!$C$22*$AE$185/100)+('S1'!$C$23*AH185/100)</f>
        <v>3</v>
      </c>
      <c r="AI189" s="116">
        <f ca="1">('S1'!$C$22*$AE$185/100)+('S1'!$C$23*AI185/100)</f>
        <v>3</v>
      </c>
      <c r="AJ189" s="116">
        <f ca="1">('S1'!$C$22*$AE$185/100)+('S1'!$C$23*AJ185/100)</f>
        <v>3</v>
      </c>
    </row>
    <row r="190" spans="1:36" ht="23.25" customHeight="1">
      <c r="A190" s="115"/>
      <c r="B190" s="115"/>
      <c r="C190" s="115"/>
      <c r="D190" s="115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09"/>
      <c r="AE190" s="116"/>
      <c r="AF190" s="116">
        <f ca="1">('S1'!$C$22*$AE$186/100)+('S1'!$C$23*AF186/100)</f>
        <v>3</v>
      </c>
      <c r="AG190" s="116">
        <f ca="1">('S1'!$C$22*$AE$186/100)+('S1'!$C$23*AG186/100)</f>
        <v>3</v>
      </c>
      <c r="AH190" s="116">
        <f ca="1">('S1'!$C$22*$AE$186/100)+('S1'!$C$23*AH186/100)</f>
        <v>3</v>
      </c>
      <c r="AI190" s="116">
        <f ca="1">('S1'!$C$22*$AE$186/100)+('S1'!$C$23*AI186/100)</f>
        <v>3</v>
      </c>
      <c r="AJ190" s="116">
        <f ca="1">('S1'!$C$22*$AE$186/100)+('S1'!$C$23*AJ186/100)</f>
        <v>3</v>
      </c>
    </row>
    <row r="191" spans="1:36" ht="23.25" customHeight="1">
      <c r="A191" s="115"/>
      <c r="B191" s="115"/>
      <c r="C191" s="115"/>
      <c r="D191" s="115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09"/>
      <c r="AE191" s="116"/>
      <c r="AF191" s="116">
        <f>('S1'!$C$22*$AE$187/100)+('S1'!$C$23*AF187/100)</f>
        <v>3</v>
      </c>
      <c r="AG191" s="116">
        <f>('S1'!$C$22*$AE$187/100)+('S1'!$C$23*AG187/100)</f>
        <v>3</v>
      </c>
      <c r="AH191" s="116">
        <f>('S1'!$C$22*$AE$187/100)+('S1'!$C$23*AH187/100)</f>
        <v>3</v>
      </c>
      <c r="AI191" s="116">
        <f>('S1'!$C$22*$AE$187/100)+('S1'!$C$23*AI187/100)</f>
        <v>3</v>
      </c>
      <c r="AJ191" s="116">
        <f>('S1'!$C$22*$AE$187/100)+('S1'!$C$23*AJ187/100)</f>
        <v>3</v>
      </c>
    </row>
    <row r="192" spans="1:36" ht="23.25" customHeight="1">
      <c r="A192" s="115"/>
      <c r="B192" s="115"/>
      <c r="C192" s="115"/>
      <c r="D192" s="115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09"/>
      <c r="AE192" s="116"/>
      <c r="AF192" s="116">
        <f>('S1'!$C$22*$AE$188/100)+('S1'!$C$23*AF188/100)</f>
        <v>3</v>
      </c>
      <c r="AG192" s="116">
        <f>('S1'!$C$22*$AE$188/100)+('S1'!$C$23*AG188/100)</f>
        <v>3</v>
      </c>
      <c r="AH192" s="116">
        <f>('S1'!$C$22*$AE$188/100)+('S1'!$C$23*AH188/100)</f>
        <v>3</v>
      </c>
      <c r="AI192" s="116">
        <f>('S1'!$C$22*$AE$188/100)+('S1'!$C$23*AI188/100)</f>
        <v>3</v>
      </c>
      <c r="AJ192" s="116">
        <f>('S1'!$C$22*$AE$188/100)+('S1'!$C$23*AJ188/100)</f>
        <v>3</v>
      </c>
    </row>
    <row r="193" spans="1:36" ht="23.25" customHeight="1">
      <c r="A193" s="115"/>
      <c r="B193" s="115"/>
      <c r="C193" s="115"/>
      <c r="D193" s="115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09"/>
      <c r="AE193" s="110"/>
      <c r="AF193" s="110"/>
      <c r="AG193" s="110"/>
      <c r="AH193" s="110"/>
      <c r="AI193" s="110"/>
      <c r="AJ193" s="110"/>
    </row>
    <row r="194" spans="1:36" ht="23.25" customHeight="1">
      <c r="A194" s="115"/>
      <c r="B194" s="115"/>
      <c r="C194" s="115"/>
      <c r="D194" s="115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09"/>
      <c r="AF194" s="110"/>
      <c r="AG194" s="110"/>
      <c r="AH194" s="110"/>
      <c r="AI194" s="110"/>
      <c r="AJ194" s="110"/>
    </row>
    <row r="195" spans="1:36" ht="23.25" customHeight="1">
      <c r="A195" s="115"/>
      <c r="B195" s="115"/>
      <c r="C195" s="115"/>
      <c r="D195" s="115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09"/>
      <c r="AF195" s="110"/>
      <c r="AG195" s="110"/>
      <c r="AH195" s="110"/>
      <c r="AI195" s="110"/>
      <c r="AJ195" s="110"/>
    </row>
    <row r="196" spans="1:36" ht="23.25" customHeight="1">
      <c r="A196" s="115"/>
      <c r="B196" s="115"/>
      <c r="C196" s="115"/>
      <c r="D196" s="115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09"/>
      <c r="AF196" s="110"/>
      <c r="AG196" s="110"/>
      <c r="AH196" s="110"/>
      <c r="AI196" s="110"/>
      <c r="AJ196" s="110"/>
    </row>
    <row r="197" spans="1:36" ht="23.25" customHeight="1">
      <c r="A197" s="115"/>
      <c r="B197" s="115"/>
      <c r="C197" s="115"/>
      <c r="D197" s="115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09"/>
      <c r="AF197" s="110"/>
      <c r="AG197" s="110"/>
      <c r="AH197" s="110"/>
      <c r="AI197" s="110"/>
      <c r="AJ197" s="110"/>
    </row>
    <row r="198" spans="1:36" ht="23.25" customHeight="1">
      <c r="A198" s="115"/>
      <c r="B198" s="115"/>
      <c r="C198" s="115"/>
      <c r="D198" s="115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09"/>
      <c r="AF198" s="110"/>
      <c r="AG198" s="110"/>
      <c r="AH198" s="110"/>
      <c r="AI198" s="110"/>
      <c r="AJ198" s="110"/>
    </row>
    <row r="199" spans="1:36" ht="23.25" customHeight="1">
      <c r="A199" s="115"/>
      <c r="B199" s="115"/>
      <c r="C199" s="115"/>
      <c r="D199" s="115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09"/>
      <c r="AF199" s="110"/>
      <c r="AG199" s="110"/>
      <c r="AH199" s="110"/>
      <c r="AI199" s="110"/>
      <c r="AJ199" s="110"/>
    </row>
    <row r="200" spans="1:36" ht="23.25" customHeight="1">
      <c r="A200" s="115"/>
      <c r="B200" s="115"/>
      <c r="C200" s="115"/>
      <c r="D200" s="115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09"/>
      <c r="AF200" s="110"/>
      <c r="AG200" s="110"/>
      <c r="AH200" s="110"/>
      <c r="AI200" s="110"/>
      <c r="AJ200" s="110"/>
    </row>
    <row r="201" spans="1:36" ht="23.25" customHeight="1">
      <c r="A201" s="115"/>
      <c r="B201" s="115"/>
      <c r="C201" s="115"/>
      <c r="D201" s="115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09"/>
      <c r="AF201" s="110"/>
      <c r="AG201" s="110"/>
      <c r="AH201" s="110"/>
      <c r="AI201" s="110"/>
      <c r="AJ201" s="110"/>
    </row>
    <row r="202" spans="1:36" ht="23.25" customHeight="1">
      <c r="A202" s="115"/>
      <c r="B202" s="115"/>
      <c r="C202" s="115"/>
      <c r="D202" s="115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09"/>
      <c r="AF202" s="110"/>
      <c r="AG202" s="110"/>
      <c r="AH202" s="110"/>
      <c r="AI202" s="110"/>
      <c r="AJ202" s="110"/>
    </row>
    <row r="203" spans="1:36" ht="23.25" customHeight="1">
      <c r="A203" s="115"/>
      <c r="B203" s="115"/>
      <c r="C203" s="115"/>
      <c r="D203" s="115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09"/>
      <c r="AF203" s="110"/>
      <c r="AG203" s="110"/>
      <c r="AH203" s="110"/>
      <c r="AI203" s="110"/>
      <c r="AJ203" s="110"/>
    </row>
    <row r="204" spans="1:36" ht="23.25" customHeight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8"/>
      <c r="AE204" s="115"/>
      <c r="AF204" s="115"/>
      <c r="AG204" s="115"/>
      <c r="AH204" s="115"/>
      <c r="AI204" s="115"/>
      <c r="AJ204" s="115"/>
    </row>
    <row r="205" spans="1:36" ht="23.25" customHeight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8"/>
      <c r="AE205" s="115"/>
      <c r="AF205" s="115"/>
      <c r="AG205" s="115"/>
      <c r="AH205" s="115"/>
      <c r="AI205" s="115"/>
      <c r="AJ205" s="115"/>
    </row>
    <row r="206" spans="1:36" ht="23.25" customHeight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8"/>
      <c r="AE206" s="115"/>
      <c r="AF206" s="115"/>
      <c r="AG206" s="115"/>
      <c r="AH206" s="115"/>
      <c r="AI206" s="115"/>
      <c r="AJ206" s="115"/>
    </row>
    <row r="207" spans="1:36" ht="23.25" customHeight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8"/>
      <c r="AE207" s="115"/>
      <c r="AF207" s="115"/>
      <c r="AG207" s="115"/>
      <c r="AH207" s="115"/>
      <c r="AI207" s="115"/>
      <c r="AJ207" s="115"/>
    </row>
    <row r="208" spans="1:36" ht="23.25" customHeight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8"/>
      <c r="AE208" s="115"/>
      <c r="AF208" s="115"/>
      <c r="AG208" s="115"/>
      <c r="AH208" s="115"/>
      <c r="AI208" s="115"/>
      <c r="AJ208" s="115"/>
    </row>
    <row r="209" spans="1:36" ht="23.25" customHeight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8"/>
      <c r="AE209" s="115"/>
      <c r="AF209" s="115"/>
      <c r="AG209" s="115"/>
      <c r="AH209" s="115"/>
      <c r="AI209" s="115"/>
      <c r="AJ209" s="115"/>
    </row>
    <row r="210" spans="1:36" ht="23.25" customHeight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8"/>
      <c r="AE210" s="115"/>
      <c r="AF210" s="115"/>
      <c r="AG210" s="115"/>
      <c r="AH210" s="115"/>
      <c r="AI210" s="115"/>
      <c r="AJ210" s="115"/>
    </row>
    <row r="211" spans="1:36" ht="23.25" customHeight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8"/>
      <c r="AE211" s="115"/>
      <c r="AF211" s="115"/>
      <c r="AG211" s="115"/>
      <c r="AH211" s="115"/>
      <c r="AI211" s="115"/>
      <c r="AJ211" s="115"/>
    </row>
    <row r="212" spans="1:36" ht="23.25" customHeight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8"/>
      <c r="AE212" s="115"/>
      <c r="AF212" s="115"/>
      <c r="AG212" s="115"/>
      <c r="AH212" s="115"/>
      <c r="AI212" s="115"/>
      <c r="AJ212" s="115"/>
    </row>
    <row r="213" spans="1:36" ht="23.25" customHeight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8"/>
      <c r="AE213" s="115"/>
      <c r="AF213" s="115"/>
      <c r="AG213" s="115"/>
      <c r="AH213" s="115"/>
      <c r="AI213" s="115"/>
      <c r="AJ213" s="115"/>
    </row>
    <row r="214" spans="1:36" ht="23.25" customHeight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8"/>
      <c r="AE214" s="115"/>
      <c r="AF214" s="115"/>
      <c r="AG214" s="115"/>
      <c r="AH214" s="115"/>
      <c r="AI214" s="115"/>
      <c r="AJ214" s="115"/>
    </row>
    <row r="215" spans="1:36" ht="23.25" customHeight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8"/>
      <c r="AE215" s="115"/>
      <c r="AF215" s="115"/>
      <c r="AG215" s="115"/>
      <c r="AH215" s="115"/>
      <c r="AI215" s="115"/>
      <c r="AJ215" s="115"/>
    </row>
    <row r="216" spans="1:36" ht="23.25" customHeight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8"/>
      <c r="AE216" s="115"/>
      <c r="AF216" s="115"/>
      <c r="AG216" s="115"/>
      <c r="AH216" s="115"/>
      <c r="AI216" s="115"/>
      <c r="AJ216" s="115"/>
    </row>
    <row r="217" spans="1:36" ht="23.25" customHeight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8"/>
      <c r="AE217" s="115"/>
      <c r="AF217" s="115"/>
      <c r="AG217" s="115"/>
      <c r="AH217" s="115"/>
      <c r="AI217" s="115"/>
      <c r="AJ217" s="115"/>
    </row>
    <row r="218" spans="1:36" ht="23.25" customHeight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8"/>
      <c r="AE218" s="115"/>
      <c r="AF218" s="115"/>
      <c r="AG218" s="115"/>
      <c r="AH218" s="115"/>
      <c r="AI218" s="115"/>
      <c r="AJ218" s="115"/>
    </row>
    <row r="219" spans="1:36" ht="23.25" customHeight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8"/>
      <c r="AE219" s="115"/>
      <c r="AF219" s="115"/>
      <c r="AG219" s="115"/>
      <c r="AH219" s="115"/>
      <c r="AI219" s="115"/>
      <c r="AJ219" s="115"/>
    </row>
    <row r="220" spans="1:36" ht="23.25" customHeight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8"/>
      <c r="AE220" s="115"/>
      <c r="AF220" s="115"/>
      <c r="AG220" s="115"/>
      <c r="AH220" s="115"/>
      <c r="AI220" s="115"/>
      <c r="AJ220" s="115"/>
    </row>
    <row r="221" spans="1:36" ht="23.25" customHeight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8"/>
      <c r="AE221" s="115"/>
      <c r="AF221" s="115"/>
      <c r="AG221" s="115"/>
      <c r="AH221" s="115"/>
      <c r="AI221" s="115"/>
      <c r="AJ221" s="115"/>
    </row>
    <row r="222" spans="1:36" ht="23.25" customHeight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8"/>
      <c r="AE222" s="115"/>
      <c r="AF222" s="115"/>
      <c r="AG222" s="115"/>
      <c r="AH222" s="115"/>
      <c r="AI222" s="115"/>
      <c r="AJ222" s="115"/>
    </row>
    <row r="223" spans="1:36" ht="23.25" customHeight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8"/>
      <c r="AE223" s="115"/>
      <c r="AF223" s="115"/>
      <c r="AG223" s="115"/>
      <c r="AH223" s="115"/>
      <c r="AI223" s="115"/>
      <c r="AJ223" s="115"/>
    </row>
    <row r="224" spans="1:36" ht="23.25" customHeight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8"/>
      <c r="AE224" s="115"/>
      <c r="AF224" s="115"/>
      <c r="AG224" s="115"/>
      <c r="AH224" s="115"/>
      <c r="AI224" s="115"/>
      <c r="AJ224" s="115"/>
    </row>
    <row r="225" spans="1:36" ht="23.25" customHeight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8"/>
      <c r="AE225" s="115"/>
      <c r="AF225" s="115"/>
      <c r="AG225" s="115"/>
      <c r="AH225" s="115"/>
      <c r="AI225" s="115"/>
      <c r="AJ225" s="115"/>
    </row>
    <row r="226" spans="1:36" ht="23.25" customHeight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8"/>
      <c r="AE226" s="115"/>
      <c r="AF226" s="115"/>
      <c r="AG226" s="115"/>
      <c r="AH226" s="115"/>
      <c r="AI226" s="115"/>
      <c r="AJ226" s="115"/>
    </row>
    <row r="227" spans="1:36" ht="23.25" customHeight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8"/>
      <c r="AE227" s="115"/>
      <c r="AF227" s="115"/>
      <c r="AG227" s="115"/>
      <c r="AH227" s="115"/>
      <c r="AI227" s="115"/>
      <c r="AJ227" s="115"/>
    </row>
    <row r="228" spans="1:36" ht="23.25" customHeight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8"/>
      <c r="AE228" s="115"/>
      <c r="AF228" s="115"/>
      <c r="AG228" s="115"/>
      <c r="AH228" s="115"/>
      <c r="AI228" s="115"/>
      <c r="AJ228" s="115"/>
    </row>
    <row r="229" spans="1:36" ht="23.25" customHeight="1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20"/>
      <c r="AE229" s="119"/>
      <c r="AF229" s="119"/>
      <c r="AG229" s="119"/>
      <c r="AH229" s="119"/>
      <c r="AI229" s="119"/>
      <c r="AJ229" s="119"/>
    </row>
    <row r="230" spans="1:36" ht="23.25" customHeight="1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20"/>
      <c r="AE230" s="119"/>
      <c r="AF230" s="119"/>
      <c r="AG230" s="119"/>
      <c r="AH230" s="119"/>
      <c r="AI230" s="119"/>
      <c r="AJ230" s="119"/>
    </row>
    <row r="231" spans="1:36" ht="23.25" customHeight="1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20"/>
      <c r="AE231" s="119"/>
      <c r="AF231" s="119"/>
      <c r="AG231" s="119"/>
      <c r="AH231" s="119"/>
      <c r="AI231" s="119"/>
      <c r="AJ231" s="119"/>
    </row>
    <row r="232" spans="1:36" ht="23.25" customHeight="1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20"/>
      <c r="AE232" s="119"/>
      <c r="AF232" s="119"/>
      <c r="AG232" s="119"/>
      <c r="AH232" s="119"/>
      <c r="AI232" s="119"/>
      <c r="AJ232" s="119"/>
    </row>
    <row r="233" spans="1:36" ht="23.25" customHeight="1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20"/>
      <c r="AE233" s="119"/>
      <c r="AF233" s="119"/>
      <c r="AG233" s="119"/>
      <c r="AH233" s="119"/>
      <c r="AI233" s="119"/>
      <c r="AJ233" s="119"/>
    </row>
    <row r="234" spans="1:36" ht="23.25" customHeight="1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20"/>
      <c r="AE234" s="119"/>
      <c r="AF234" s="119"/>
      <c r="AG234" s="119"/>
      <c r="AH234" s="119"/>
      <c r="AI234" s="119"/>
      <c r="AJ234" s="119"/>
    </row>
    <row r="235" spans="1:36" ht="23.25" customHeight="1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20"/>
      <c r="AE235" s="119"/>
      <c r="AF235" s="119"/>
      <c r="AG235" s="119"/>
      <c r="AH235" s="119"/>
      <c r="AI235" s="119"/>
      <c r="AJ235" s="119"/>
    </row>
    <row r="236" spans="1:36" ht="23.25" customHeight="1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20"/>
      <c r="AE236" s="119"/>
      <c r="AF236" s="119"/>
      <c r="AG236" s="119"/>
      <c r="AH236" s="119"/>
      <c r="AI236" s="119"/>
      <c r="AJ236" s="119"/>
    </row>
    <row r="237" spans="1:36" ht="23.25" customHeight="1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20"/>
      <c r="AE237" s="119"/>
      <c r="AF237" s="119"/>
      <c r="AG237" s="119"/>
      <c r="AH237" s="119"/>
      <c r="AI237" s="119"/>
      <c r="AJ237" s="119"/>
    </row>
    <row r="238" spans="1:36" ht="23.25" customHeight="1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20"/>
      <c r="AE238" s="119"/>
      <c r="AF238" s="119"/>
      <c r="AG238" s="119"/>
      <c r="AH238" s="119"/>
      <c r="AI238" s="119"/>
      <c r="AJ238" s="119"/>
    </row>
    <row r="239" spans="1:36" ht="23.25" customHeight="1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20"/>
      <c r="AE239" s="119"/>
      <c r="AF239" s="119"/>
      <c r="AG239" s="119"/>
      <c r="AH239" s="119"/>
      <c r="AI239" s="119"/>
      <c r="AJ239" s="119"/>
    </row>
    <row r="240" spans="1:36" ht="23.25" customHeight="1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20"/>
      <c r="AE240" s="119"/>
      <c r="AF240" s="119"/>
      <c r="AG240" s="119"/>
      <c r="AH240" s="119"/>
      <c r="AI240" s="119"/>
      <c r="AJ240" s="119"/>
    </row>
    <row r="241" spans="1:36" ht="23.25" customHeight="1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20"/>
      <c r="AE241" s="119"/>
      <c r="AF241" s="119"/>
      <c r="AG241" s="119"/>
      <c r="AH241" s="119"/>
      <c r="AI241" s="119"/>
      <c r="AJ241" s="119"/>
    </row>
    <row r="242" spans="1:36" ht="23.25" customHeight="1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20"/>
      <c r="AE242" s="119"/>
      <c r="AF242" s="119"/>
      <c r="AG242" s="119"/>
      <c r="AH242" s="119"/>
      <c r="AI242" s="119"/>
      <c r="AJ242" s="119"/>
    </row>
    <row r="243" spans="1:36" ht="23.25" customHeight="1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20"/>
      <c r="AE243" s="119"/>
      <c r="AF243" s="119"/>
      <c r="AG243" s="119"/>
      <c r="AH243" s="119"/>
      <c r="AI243" s="119"/>
      <c r="AJ243" s="119"/>
    </row>
    <row r="244" spans="1:36" ht="23.25" customHeight="1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20"/>
      <c r="AE244" s="119"/>
      <c r="AF244" s="119"/>
      <c r="AG244" s="119"/>
      <c r="AH244" s="119"/>
      <c r="AI244" s="119"/>
      <c r="AJ244" s="119"/>
    </row>
    <row r="245" spans="1:36" ht="23.25" customHeight="1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20"/>
      <c r="AE245" s="119"/>
      <c r="AF245" s="119"/>
      <c r="AG245" s="119"/>
      <c r="AH245" s="119"/>
      <c r="AI245" s="119"/>
      <c r="AJ245" s="119"/>
    </row>
    <row r="246" spans="1:36" ht="23.25" customHeight="1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20"/>
      <c r="AE246" s="119"/>
      <c r="AF246" s="119"/>
      <c r="AG246" s="119"/>
      <c r="AH246" s="119"/>
      <c r="AI246" s="119"/>
      <c r="AJ246" s="119"/>
    </row>
    <row r="247" spans="1:36" ht="23.25" customHeight="1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20"/>
      <c r="AE247" s="119"/>
      <c r="AF247" s="119"/>
      <c r="AG247" s="119"/>
      <c r="AH247" s="119"/>
      <c r="AI247" s="119"/>
      <c r="AJ247" s="119"/>
    </row>
    <row r="248" spans="1:36" ht="23.25" customHeight="1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20"/>
      <c r="AE248" s="119"/>
      <c r="AF248" s="119"/>
      <c r="AG248" s="119"/>
      <c r="AH248" s="119"/>
      <c r="AI248" s="119"/>
      <c r="AJ248" s="119"/>
    </row>
    <row r="249" spans="1:36" ht="23.25" customHeight="1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20"/>
      <c r="AE249" s="119"/>
      <c r="AF249" s="119"/>
      <c r="AG249" s="119"/>
      <c r="AH249" s="119"/>
      <c r="AI249" s="119"/>
      <c r="AJ249" s="119"/>
    </row>
    <row r="250" spans="1:36" ht="23.25" customHeight="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20"/>
      <c r="AE250" s="119"/>
      <c r="AF250" s="119"/>
      <c r="AG250" s="119"/>
      <c r="AH250" s="119"/>
      <c r="AI250" s="119"/>
      <c r="AJ250" s="119"/>
    </row>
    <row r="251" spans="1:36" ht="23.25" customHeight="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20"/>
      <c r="AE251" s="119"/>
      <c r="AF251" s="119"/>
      <c r="AG251" s="119"/>
      <c r="AH251" s="119"/>
      <c r="AI251" s="119"/>
      <c r="AJ251" s="119"/>
    </row>
    <row r="252" spans="1:36" ht="23.25" customHeight="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20"/>
      <c r="AE252" s="119"/>
      <c r="AF252" s="119"/>
      <c r="AG252" s="119"/>
      <c r="AH252" s="119"/>
      <c r="AI252" s="119"/>
      <c r="AJ252" s="119"/>
    </row>
    <row r="253" spans="1:36" ht="23.25" customHeight="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20"/>
      <c r="AE253" s="119"/>
      <c r="AF253" s="119"/>
      <c r="AG253" s="119"/>
      <c r="AH253" s="119"/>
      <c r="AI253" s="119"/>
      <c r="AJ253" s="119"/>
    </row>
    <row r="254" spans="1:36" ht="23.25" customHeight="1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20"/>
      <c r="AE254" s="119"/>
      <c r="AF254" s="119"/>
      <c r="AG254" s="119"/>
      <c r="AH254" s="119"/>
      <c r="AI254" s="119"/>
      <c r="AJ254" s="119"/>
    </row>
    <row r="255" spans="1:36" ht="23.25" customHeight="1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20"/>
      <c r="AE255" s="119"/>
      <c r="AF255" s="119"/>
      <c r="AG255" s="119"/>
      <c r="AH255" s="119"/>
      <c r="AI255" s="119"/>
      <c r="AJ255" s="119"/>
    </row>
    <row r="256" spans="1:36" ht="23.25" customHeight="1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20"/>
      <c r="AE256" s="119"/>
      <c r="AF256" s="119"/>
      <c r="AG256" s="119"/>
      <c r="AH256" s="119"/>
      <c r="AI256" s="119"/>
      <c r="AJ256" s="119"/>
    </row>
    <row r="257" spans="1:36" ht="23.25" customHeight="1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20"/>
      <c r="AE257" s="119"/>
      <c r="AF257" s="119"/>
      <c r="AG257" s="119"/>
      <c r="AH257" s="119"/>
      <c r="AI257" s="119"/>
      <c r="AJ257" s="119"/>
    </row>
    <row r="258" spans="1:36" ht="23.25" customHeight="1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20"/>
      <c r="AE258" s="119"/>
      <c r="AF258" s="119"/>
      <c r="AG258" s="119"/>
      <c r="AH258" s="119"/>
      <c r="AI258" s="119"/>
      <c r="AJ258" s="119"/>
    </row>
    <row r="259" spans="1:36" ht="23.25" customHeight="1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20"/>
      <c r="AE259" s="119"/>
      <c r="AF259" s="119"/>
      <c r="AG259" s="119"/>
      <c r="AH259" s="119"/>
      <c r="AI259" s="119"/>
      <c r="AJ259" s="119"/>
    </row>
    <row r="260" spans="1:36" ht="23.25" customHeight="1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20"/>
      <c r="AE260" s="119"/>
      <c r="AF260" s="119"/>
      <c r="AG260" s="119"/>
      <c r="AH260" s="119"/>
      <c r="AI260" s="119"/>
      <c r="AJ260" s="119"/>
    </row>
    <row r="261" spans="1:36" ht="23.25" customHeight="1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20"/>
      <c r="AE261" s="119"/>
      <c r="AF261" s="119"/>
      <c r="AG261" s="119"/>
      <c r="AH261" s="119"/>
      <c r="AI261" s="119"/>
      <c r="AJ261" s="119"/>
    </row>
    <row r="262" spans="1:36" ht="23.25" customHeight="1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20"/>
      <c r="AE262" s="119"/>
      <c r="AF262" s="119"/>
      <c r="AG262" s="119"/>
      <c r="AH262" s="119"/>
      <c r="AI262" s="119"/>
      <c r="AJ262" s="119"/>
    </row>
    <row r="263" spans="1:36" ht="23.25" customHeight="1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20"/>
      <c r="AE263" s="119"/>
      <c r="AF263" s="119"/>
      <c r="AG263" s="119"/>
      <c r="AH263" s="119"/>
      <c r="AI263" s="119"/>
      <c r="AJ263" s="119"/>
    </row>
    <row r="264" spans="1:36" ht="23.25" customHeight="1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20"/>
      <c r="AE264" s="119"/>
      <c r="AF264" s="119"/>
      <c r="AG264" s="119"/>
      <c r="AH264" s="119"/>
      <c r="AI264" s="119"/>
      <c r="AJ264" s="119"/>
    </row>
    <row r="265" spans="1:36" ht="23.25" customHeight="1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20"/>
      <c r="AE265" s="119"/>
      <c r="AF265" s="119"/>
      <c r="AG265" s="119"/>
      <c r="AH265" s="119"/>
      <c r="AI265" s="119"/>
      <c r="AJ265" s="119"/>
    </row>
    <row r="266" spans="1:36" ht="23.25" customHeight="1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20"/>
      <c r="AE266" s="119"/>
      <c r="AF266" s="119"/>
      <c r="AG266" s="119"/>
      <c r="AH266" s="119"/>
      <c r="AI266" s="119"/>
      <c r="AJ266" s="119"/>
    </row>
    <row r="267" spans="1:36" ht="23.25" customHeight="1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20"/>
      <c r="AE267" s="119"/>
      <c r="AF267" s="119"/>
      <c r="AG267" s="119"/>
      <c r="AH267" s="119"/>
      <c r="AI267" s="119"/>
      <c r="AJ267" s="119"/>
    </row>
    <row r="268" spans="1:36" ht="23.25" customHeight="1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20"/>
      <c r="AE268" s="119"/>
      <c r="AF268" s="119"/>
      <c r="AG268" s="119"/>
      <c r="AH268" s="119"/>
      <c r="AI268" s="119"/>
      <c r="AJ268" s="119"/>
    </row>
    <row r="269" spans="1:36" ht="23.25" customHeight="1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20"/>
      <c r="AE269" s="119"/>
      <c r="AF269" s="119"/>
      <c r="AG269" s="119"/>
      <c r="AH269" s="119"/>
      <c r="AI269" s="119"/>
      <c r="AJ269" s="119"/>
    </row>
    <row r="270" spans="1:36" ht="23.25" customHeight="1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20"/>
      <c r="AE270" s="119"/>
      <c r="AF270" s="119"/>
      <c r="AG270" s="119"/>
      <c r="AH270" s="119"/>
      <c r="AI270" s="119"/>
      <c r="AJ270" s="119"/>
    </row>
    <row r="271" spans="1:36" ht="23.25" customHeight="1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20"/>
      <c r="AE271" s="119"/>
      <c r="AF271" s="119"/>
      <c r="AG271" s="119"/>
      <c r="AH271" s="119"/>
      <c r="AI271" s="119"/>
      <c r="AJ271" s="119"/>
    </row>
    <row r="272" spans="1:36" ht="23.25" customHeight="1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20"/>
      <c r="AE272" s="119"/>
      <c r="AF272" s="119"/>
      <c r="AG272" s="119"/>
      <c r="AH272" s="119"/>
      <c r="AI272" s="119"/>
      <c r="AJ272" s="119"/>
    </row>
    <row r="273" spans="1:36" ht="23.25" customHeight="1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20"/>
      <c r="AE273" s="119"/>
      <c r="AF273" s="119"/>
      <c r="AG273" s="119"/>
      <c r="AH273" s="119"/>
      <c r="AI273" s="119"/>
      <c r="AJ273" s="119"/>
    </row>
    <row r="274" spans="1:36" ht="23.25" customHeight="1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20"/>
      <c r="AE274" s="119"/>
      <c r="AF274" s="119"/>
      <c r="AG274" s="119"/>
      <c r="AH274" s="119"/>
      <c r="AI274" s="119"/>
      <c r="AJ274" s="119"/>
    </row>
    <row r="275" spans="1:36" ht="23.25" customHeight="1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20"/>
      <c r="AE275" s="119"/>
      <c r="AF275" s="119"/>
      <c r="AG275" s="119"/>
      <c r="AH275" s="119"/>
      <c r="AI275" s="119"/>
      <c r="AJ275" s="119"/>
    </row>
    <row r="276" spans="1:36" ht="23.25" customHeight="1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20"/>
      <c r="AE276" s="119"/>
      <c r="AF276" s="119"/>
      <c r="AG276" s="119"/>
      <c r="AH276" s="119"/>
      <c r="AI276" s="119"/>
      <c r="AJ276" s="119"/>
    </row>
    <row r="277" spans="1:36" ht="23.25" customHeight="1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20"/>
      <c r="AE277" s="119"/>
      <c r="AF277" s="119"/>
      <c r="AG277" s="119"/>
      <c r="AH277" s="119"/>
      <c r="AI277" s="119"/>
      <c r="AJ277" s="119"/>
    </row>
    <row r="278" spans="1:36" ht="23.25" customHeight="1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20"/>
      <c r="AE278" s="119"/>
      <c r="AF278" s="119"/>
      <c r="AG278" s="119"/>
      <c r="AH278" s="119"/>
      <c r="AI278" s="119"/>
      <c r="AJ278" s="119"/>
    </row>
    <row r="279" spans="1:36" ht="23.25" customHeight="1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20"/>
      <c r="AE279" s="119"/>
      <c r="AF279" s="119"/>
      <c r="AG279" s="119"/>
      <c r="AH279" s="119"/>
      <c r="AI279" s="119"/>
      <c r="AJ279" s="119"/>
    </row>
    <row r="280" spans="1:36" ht="23.25" customHeight="1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20"/>
      <c r="AE280" s="119"/>
      <c r="AF280" s="119"/>
      <c r="AG280" s="119"/>
      <c r="AH280" s="119"/>
      <c r="AI280" s="119"/>
      <c r="AJ280" s="119"/>
    </row>
    <row r="281" spans="1:36" ht="23.25" customHeight="1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20"/>
      <c r="AE281" s="119"/>
      <c r="AF281" s="119"/>
      <c r="AG281" s="119"/>
      <c r="AH281" s="119"/>
      <c r="AI281" s="119"/>
      <c r="AJ281" s="119"/>
    </row>
    <row r="282" spans="1:36" ht="23.25" customHeight="1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20"/>
      <c r="AE282" s="119"/>
      <c r="AF282" s="119"/>
      <c r="AG282" s="119"/>
      <c r="AH282" s="119"/>
      <c r="AI282" s="119"/>
      <c r="AJ282" s="119"/>
    </row>
    <row r="283" spans="1:36" ht="23.25" customHeight="1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20"/>
      <c r="AE283" s="119"/>
      <c r="AF283" s="119"/>
      <c r="AG283" s="119"/>
      <c r="AH283" s="119"/>
      <c r="AI283" s="119"/>
      <c r="AJ283" s="119"/>
    </row>
    <row r="284" spans="1:36" ht="23.25" customHeight="1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20"/>
      <c r="AE284" s="119"/>
      <c r="AF284" s="119"/>
      <c r="AG284" s="119"/>
      <c r="AH284" s="119"/>
      <c r="AI284" s="119"/>
      <c r="AJ284" s="119"/>
    </row>
    <row r="285" spans="1:36" ht="23.25" customHeight="1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20"/>
      <c r="AE285" s="119"/>
      <c r="AF285" s="119"/>
      <c r="AG285" s="119"/>
      <c r="AH285" s="119"/>
      <c r="AI285" s="119"/>
      <c r="AJ285" s="119"/>
    </row>
    <row r="286" spans="1:36" ht="23.25" customHeight="1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20"/>
      <c r="AE286" s="119"/>
      <c r="AF286" s="119"/>
      <c r="AG286" s="119"/>
      <c r="AH286" s="119"/>
      <c r="AI286" s="119"/>
      <c r="AJ286" s="119"/>
    </row>
    <row r="287" spans="1:36" ht="23.25" customHeight="1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20"/>
      <c r="AE287" s="119"/>
      <c r="AF287" s="119"/>
      <c r="AG287" s="119"/>
      <c r="AH287" s="119"/>
      <c r="AI287" s="119"/>
      <c r="AJ287" s="119"/>
    </row>
    <row r="288" spans="1:36" ht="23.25" customHeight="1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20"/>
      <c r="AE288" s="119"/>
      <c r="AF288" s="119"/>
      <c r="AG288" s="119"/>
      <c r="AH288" s="119"/>
      <c r="AI288" s="119"/>
      <c r="AJ288" s="119"/>
    </row>
    <row r="289" spans="1:36" ht="23.25" customHeight="1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20"/>
      <c r="AE289" s="119"/>
      <c r="AF289" s="119"/>
      <c r="AG289" s="119"/>
      <c r="AH289" s="119"/>
      <c r="AI289" s="119"/>
      <c r="AJ289" s="119"/>
    </row>
    <row r="290" spans="1:36" ht="23.25" customHeight="1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20"/>
      <c r="AE290" s="119"/>
      <c r="AF290" s="119"/>
      <c r="AG290" s="119"/>
      <c r="AH290" s="119"/>
      <c r="AI290" s="119"/>
      <c r="AJ290" s="119"/>
    </row>
    <row r="291" spans="1:36" ht="23.25" customHeight="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20"/>
      <c r="AE291" s="119"/>
      <c r="AF291" s="119"/>
      <c r="AG291" s="119"/>
      <c r="AH291" s="119"/>
      <c r="AI291" s="119"/>
      <c r="AJ291" s="119"/>
    </row>
    <row r="292" spans="1:36" ht="23.25" customHeight="1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20"/>
      <c r="AE292" s="119"/>
      <c r="AF292" s="119"/>
      <c r="AG292" s="119"/>
      <c r="AH292" s="119"/>
      <c r="AI292" s="119"/>
      <c r="AJ292" s="119"/>
    </row>
    <row r="293" spans="1:36" ht="23.25" customHeight="1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20"/>
      <c r="AE293" s="119"/>
      <c r="AF293" s="119"/>
      <c r="AG293" s="119"/>
      <c r="AH293" s="119"/>
      <c r="AI293" s="119"/>
      <c r="AJ293" s="119"/>
    </row>
    <row r="294" spans="1:36" ht="23.25" customHeight="1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20"/>
      <c r="AE294" s="119"/>
      <c r="AF294" s="119"/>
      <c r="AG294" s="119"/>
      <c r="AH294" s="119"/>
      <c r="AI294" s="119"/>
      <c r="AJ294" s="119"/>
    </row>
    <row r="295" spans="1:36" ht="23.25" customHeight="1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20"/>
      <c r="AE295" s="119"/>
      <c r="AF295" s="119"/>
      <c r="AG295" s="119"/>
      <c r="AH295" s="119"/>
      <c r="AI295" s="119"/>
      <c r="AJ295" s="119"/>
    </row>
    <row r="296" spans="1:36" ht="23.25" customHeight="1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20"/>
      <c r="AE296" s="119"/>
      <c r="AF296" s="119"/>
      <c r="AG296" s="119"/>
      <c r="AH296" s="119"/>
      <c r="AI296" s="119"/>
      <c r="AJ296" s="119"/>
    </row>
    <row r="297" spans="1:36" ht="23.25" customHeight="1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20"/>
      <c r="AE297" s="119"/>
      <c r="AF297" s="119"/>
      <c r="AG297" s="119"/>
      <c r="AH297" s="119"/>
      <c r="AI297" s="119"/>
      <c r="AJ297" s="119"/>
    </row>
    <row r="298" spans="1:36" ht="23.25" customHeight="1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20"/>
      <c r="AE298" s="119"/>
      <c r="AF298" s="119"/>
      <c r="AG298" s="119"/>
      <c r="AH298" s="119"/>
      <c r="AI298" s="119"/>
      <c r="AJ298" s="119"/>
    </row>
    <row r="299" spans="1:36" ht="23.25" customHeight="1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20"/>
      <c r="AE299" s="119"/>
      <c r="AF299" s="119"/>
      <c r="AG299" s="119"/>
      <c r="AH299" s="119"/>
      <c r="AI299" s="119"/>
      <c r="AJ299" s="119"/>
    </row>
    <row r="300" spans="1:36" ht="23.25" customHeight="1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20"/>
      <c r="AE300" s="119"/>
      <c r="AF300" s="119"/>
      <c r="AG300" s="119"/>
      <c r="AH300" s="119"/>
      <c r="AI300" s="119"/>
      <c r="AJ300" s="119"/>
    </row>
    <row r="301" spans="1:36" ht="23.25" customHeight="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20"/>
      <c r="AE301" s="119"/>
      <c r="AF301" s="119"/>
      <c r="AG301" s="119"/>
      <c r="AH301" s="119"/>
      <c r="AI301" s="119"/>
      <c r="AJ301" s="119"/>
    </row>
    <row r="302" spans="1:36" ht="23.25" customHeight="1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20"/>
      <c r="AE302" s="119"/>
      <c r="AF302" s="119"/>
      <c r="AG302" s="119"/>
      <c r="AH302" s="119"/>
      <c r="AI302" s="119"/>
      <c r="AJ302" s="119"/>
    </row>
    <row r="303" spans="1:36" ht="23.25" customHeight="1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20"/>
      <c r="AE303" s="119"/>
      <c r="AF303" s="119"/>
      <c r="AG303" s="119"/>
      <c r="AH303" s="119"/>
      <c r="AI303" s="119"/>
      <c r="AJ303" s="119"/>
    </row>
    <row r="304" spans="1:36" ht="23.25" customHeight="1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20"/>
      <c r="AE304" s="119"/>
      <c r="AF304" s="119"/>
      <c r="AG304" s="119"/>
      <c r="AH304" s="119"/>
      <c r="AI304" s="119"/>
      <c r="AJ304" s="119"/>
    </row>
    <row r="305" spans="1:36" ht="23.25" customHeight="1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20"/>
      <c r="AE305" s="119"/>
      <c r="AF305" s="119"/>
      <c r="AG305" s="119"/>
      <c r="AH305" s="119"/>
      <c r="AI305" s="119"/>
      <c r="AJ305" s="119"/>
    </row>
    <row r="306" spans="1:36" ht="23.25" customHeight="1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20"/>
      <c r="AE306" s="119"/>
      <c r="AF306" s="119"/>
      <c r="AG306" s="119"/>
      <c r="AH306" s="119"/>
      <c r="AI306" s="119"/>
      <c r="AJ306" s="119"/>
    </row>
    <row r="307" spans="1:36" ht="23.25" customHeight="1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20"/>
      <c r="AE307" s="119"/>
      <c r="AF307" s="119"/>
      <c r="AG307" s="119"/>
      <c r="AH307" s="119"/>
      <c r="AI307" s="119"/>
      <c r="AJ307" s="119"/>
    </row>
    <row r="308" spans="1:36" ht="23.25" customHeight="1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20"/>
      <c r="AE308" s="119"/>
      <c r="AF308" s="119"/>
      <c r="AG308" s="119"/>
      <c r="AH308" s="119"/>
      <c r="AI308" s="119"/>
      <c r="AJ308" s="119"/>
    </row>
    <row r="309" spans="1:36" ht="23.25" customHeight="1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20"/>
      <c r="AE309" s="119"/>
      <c r="AF309" s="119"/>
      <c r="AG309" s="119"/>
      <c r="AH309" s="119"/>
      <c r="AI309" s="119"/>
      <c r="AJ309" s="119"/>
    </row>
    <row r="310" spans="1:36" ht="23.25" customHeight="1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20"/>
      <c r="AE310" s="119"/>
      <c r="AF310" s="119"/>
      <c r="AG310" s="119"/>
      <c r="AH310" s="119"/>
      <c r="AI310" s="119"/>
      <c r="AJ310" s="119"/>
    </row>
    <row r="311" spans="1:36" ht="23.25" customHeight="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20"/>
      <c r="AE311" s="119"/>
      <c r="AF311" s="119"/>
      <c r="AG311" s="119"/>
      <c r="AH311" s="119"/>
      <c r="AI311" s="119"/>
      <c r="AJ311" s="119"/>
    </row>
    <row r="312" spans="1:36" ht="23.25" customHeight="1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20"/>
      <c r="AE312" s="119"/>
      <c r="AF312" s="119"/>
      <c r="AG312" s="119"/>
      <c r="AH312" s="119"/>
      <c r="AI312" s="119"/>
      <c r="AJ312" s="119"/>
    </row>
    <row r="313" spans="1:36" ht="23.25" customHeight="1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20"/>
      <c r="AE313" s="119"/>
      <c r="AF313" s="119"/>
      <c r="AG313" s="119"/>
      <c r="AH313" s="119"/>
      <c r="AI313" s="119"/>
      <c r="AJ313" s="119"/>
    </row>
    <row r="314" spans="1:36" ht="23.25" customHeight="1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20"/>
      <c r="AE314" s="119"/>
      <c r="AF314" s="119"/>
      <c r="AG314" s="119"/>
      <c r="AH314" s="119"/>
      <c r="AI314" s="119"/>
      <c r="AJ314" s="119"/>
    </row>
    <row r="315" spans="1:36" ht="23.25" customHeight="1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20"/>
      <c r="AE315" s="119"/>
      <c r="AF315" s="119"/>
      <c r="AG315" s="119"/>
      <c r="AH315" s="119"/>
      <c r="AI315" s="119"/>
      <c r="AJ315" s="119"/>
    </row>
    <row r="316" spans="1:36" ht="23.25" customHeight="1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20"/>
      <c r="AE316" s="119"/>
      <c r="AF316" s="119"/>
      <c r="AG316" s="119"/>
      <c r="AH316" s="119"/>
      <c r="AI316" s="119"/>
      <c r="AJ316" s="119"/>
    </row>
    <row r="317" spans="1:36" ht="23.25" customHeight="1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20"/>
      <c r="AE317" s="119"/>
      <c r="AF317" s="119"/>
      <c r="AG317" s="119"/>
      <c r="AH317" s="119"/>
      <c r="AI317" s="119"/>
      <c r="AJ317" s="119"/>
    </row>
    <row r="318" spans="1:36" ht="23.25" customHeight="1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20"/>
      <c r="AE318" s="119"/>
      <c r="AF318" s="119"/>
      <c r="AG318" s="119"/>
      <c r="AH318" s="119"/>
      <c r="AI318" s="119"/>
      <c r="AJ318" s="119"/>
    </row>
    <row r="319" spans="1:36" ht="23.25" customHeight="1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20"/>
      <c r="AE319" s="119"/>
      <c r="AF319" s="119"/>
      <c r="AG319" s="119"/>
      <c r="AH319" s="119"/>
      <c r="AI319" s="119"/>
      <c r="AJ319" s="119"/>
    </row>
    <row r="320" spans="1:36" ht="23.25" customHeight="1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20"/>
      <c r="AE320" s="119"/>
      <c r="AF320" s="119"/>
      <c r="AG320" s="119"/>
      <c r="AH320" s="119"/>
      <c r="AI320" s="119"/>
      <c r="AJ320" s="119"/>
    </row>
    <row r="321" spans="1:36" ht="23.25" customHeight="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20"/>
      <c r="AE321" s="119"/>
      <c r="AF321" s="119"/>
      <c r="AG321" s="119"/>
      <c r="AH321" s="119"/>
      <c r="AI321" s="119"/>
      <c r="AJ321" s="119"/>
    </row>
    <row r="322" spans="1:36" ht="23.25" customHeight="1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20"/>
      <c r="AE322" s="119"/>
      <c r="AF322" s="119"/>
      <c r="AG322" s="119"/>
      <c r="AH322" s="119"/>
      <c r="AI322" s="119"/>
      <c r="AJ322" s="119"/>
    </row>
    <row r="323" spans="1:36" ht="23.25" customHeight="1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20"/>
      <c r="AE323" s="119"/>
      <c r="AF323" s="119"/>
      <c r="AG323" s="119"/>
      <c r="AH323" s="119"/>
      <c r="AI323" s="119"/>
      <c r="AJ323" s="119"/>
    </row>
    <row r="324" spans="1:36" ht="23.25" customHeight="1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20"/>
      <c r="AE324" s="119"/>
      <c r="AF324" s="119"/>
      <c r="AG324" s="119"/>
      <c r="AH324" s="119"/>
      <c r="AI324" s="119"/>
      <c r="AJ324" s="119"/>
    </row>
    <row r="325" spans="1:36" ht="23.25" customHeight="1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20"/>
      <c r="AE325" s="119"/>
      <c r="AF325" s="119"/>
      <c r="AG325" s="119"/>
      <c r="AH325" s="119"/>
      <c r="AI325" s="119"/>
      <c r="AJ325" s="119"/>
    </row>
    <row r="326" spans="1:36" ht="23.25" customHeight="1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20"/>
      <c r="AE326" s="119"/>
      <c r="AF326" s="119"/>
      <c r="AG326" s="119"/>
      <c r="AH326" s="119"/>
      <c r="AI326" s="119"/>
      <c r="AJ326" s="119"/>
    </row>
    <row r="327" spans="1:36" ht="23.25" customHeight="1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20"/>
      <c r="AE327" s="119"/>
      <c r="AF327" s="119"/>
      <c r="AG327" s="119"/>
      <c r="AH327" s="119"/>
      <c r="AI327" s="119"/>
      <c r="AJ327" s="119"/>
    </row>
    <row r="328" spans="1:36" ht="23.25" customHeight="1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20"/>
      <c r="AE328" s="119"/>
      <c r="AF328" s="119"/>
      <c r="AG328" s="119"/>
      <c r="AH328" s="119"/>
      <c r="AI328" s="119"/>
      <c r="AJ328" s="119"/>
    </row>
    <row r="329" spans="1:36" ht="23.25" customHeight="1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20"/>
      <c r="AE329" s="119"/>
      <c r="AF329" s="119"/>
      <c r="AG329" s="119"/>
      <c r="AH329" s="119"/>
      <c r="AI329" s="119"/>
      <c r="AJ329" s="119"/>
    </row>
    <row r="330" spans="1:36" ht="23.25" customHeight="1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20"/>
      <c r="AE330" s="119"/>
      <c r="AF330" s="119"/>
      <c r="AG330" s="119"/>
      <c r="AH330" s="119"/>
      <c r="AI330" s="119"/>
      <c r="AJ330" s="119"/>
    </row>
    <row r="331" spans="1:36" ht="23.25" customHeight="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20"/>
      <c r="AE331" s="119"/>
      <c r="AF331" s="119"/>
      <c r="AG331" s="119"/>
      <c r="AH331" s="119"/>
      <c r="AI331" s="119"/>
      <c r="AJ331" s="119"/>
    </row>
    <row r="332" spans="1:36" ht="23.25" customHeight="1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20"/>
      <c r="AE332" s="119"/>
      <c r="AF332" s="119"/>
      <c r="AG332" s="119"/>
      <c r="AH332" s="119"/>
      <c r="AI332" s="119"/>
      <c r="AJ332" s="119"/>
    </row>
    <row r="333" spans="1:36" ht="23.25" customHeight="1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20"/>
      <c r="AE333" s="119"/>
      <c r="AF333" s="119"/>
      <c r="AG333" s="119"/>
      <c r="AH333" s="119"/>
      <c r="AI333" s="119"/>
      <c r="AJ333" s="119"/>
    </row>
    <row r="334" spans="1:36" ht="23.25" customHeight="1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20"/>
      <c r="AE334" s="119"/>
      <c r="AF334" s="119"/>
      <c r="AG334" s="119"/>
      <c r="AH334" s="119"/>
      <c r="AI334" s="119"/>
      <c r="AJ334" s="119"/>
    </row>
    <row r="335" spans="1:36" ht="23.25" customHeight="1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20"/>
      <c r="AE335" s="119"/>
      <c r="AF335" s="119"/>
      <c r="AG335" s="119"/>
      <c r="AH335" s="119"/>
      <c r="AI335" s="119"/>
      <c r="AJ335" s="119"/>
    </row>
    <row r="336" spans="1:36" ht="23.25" customHeight="1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20"/>
      <c r="AE336" s="119"/>
      <c r="AF336" s="119"/>
      <c r="AG336" s="119"/>
      <c r="AH336" s="119"/>
      <c r="AI336" s="119"/>
      <c r="AJ336" s="119"/>
    </row>
    <row r="337" spans="1:36" ht="23.25" customHeight="1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20"/>
      <c r="AE337" s="119"/>
      <c r="AF337" s="119"/>
      <c r="AG337" s="119"/>
      <c r="AH337" s="119"/>
      <c r="AI337" s="119"/>
      <c r="AJ337" s="119"/>
    </row>
    <row r="338" spans="1:36" ht="23.25" customHeight="1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20"/>
      <c r="AE338" s="119"/>
      <c r="AF338" s="119"/>
      <c r="AG338" s="119"/>
      <c r="AH338" s="119"/>
      <c r="AI338" s="119"/>
      <c r="AJ338" s="119"/>
    </row>
    <row r="339" spans="1:36" ht="23.25" customHeight="1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20"/>
      <c r="AE339" s="119"/>
      <c r="AF339" s="119"/>
      <c r="AG339" s="119"/>
      <c r="AH339" s="119"/>
      <c r="AI339" s="119"/>
      <c r="AJ339" s="119"/>
    </row>
    <row r="340" spans="1:36" ht="23.25" customHeight="1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20"/>
      <c r="AE340" s="119"/>
      <c r="AF340" s="119"/>
      <c r="AG340" s="119"/>
      <c r="AH340" s="119"/>
      <c r="AI340" s="119"/>
      <c r="AJ340" s="119"/>
    </row>
    <row r="341" spans="1:36" ht="23.25" customHeight="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20"/>
      <c r="AE341" s="119"/>
      <c r="AF341" s="119"/>
      <c r="AG341" s="119"/>
      <c r="AH341" s="119"/>
      <c r="AI341" s="119"/>
      <c r="AJ341" s="119"/>
    </row>
    <row r="342" spans="1:36" ht="23.25" customHeight="1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20"/>
      <c r="AE342" s="119"/>
      <c r="AF342" s="119"/>
      <c r="AG342" s="119"/>
      <c r="AH342" s="119"/>
      <c r="AI342" s="119"/>
      <c r="AJ342" s="119"/>
    </row>
    <row r="343" spans="1:36" ht="23.25" customHeight="1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20"/>
      <c r="AE343" s="119"/>
      <c r="AF343" s="119"/>
      <c r="AG343" s="119"/>
      <c r="AH343" s="119"/>
      <c r="AI343" s="119"/>
      <c r="AJ343" s="119"/>
    </row>
    <row r="344" spans="1:36" ht="23.25" customHeight="1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20"/>
      <c r="AE344" s="119"/>
      <c r="AF344" s="119"/>
      <c r="AG344" s="119"/>
      <c r="AH344" s="119"/>
      <c r="AI344" s="119"/>
      <c r="AJ344" s="119"/>
    </row>
    <row r="345" spans="1:36" ht="23.25" customHeight="1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20"/>
      <c r="AE345" s="119"/>
      <c r="AF345" s="119"/>
      <c r="AG345" s="119"/>
      <c r="AH345" s="119"/>
      <c r="AI345" s="119"/>
      <c r="AJ345" s="119"/>
    </row>
    <row r="346" spans="1:36" ht="23.25" customHeight="1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20"/>
      <c r="AE346" s="119"/>
      <c r="AF346" s="119"/>
      <c r="AG346" s="119"/>
      <c r="AH346" s="119"/>
      <c r="AI346" s="119"/>
      <c r="AJ346" s="119"/>
    </row>
    <row r="347" spans="1:36" ht="23.25" customHeight="1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20"/>
      <c r="AE347" s="119"/>
      <c r="AF347" s="119"/>
      <c r="AG347" s="119"/>
      <c r="AH347" s="119"/>
      <c r="AI347" s="119"/>
      <c r="AJ347" s="119"/>
    </row>
    <row r="348" spans="1:36" ht="23.25" customHeight="1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20"/>
      <c r="AE348" s="119"/>
      <c r="AF348" s="119"/>
      <c r="AG348" s="119"/>
      <c r="AH348" s="119"/>
      <c r="AI348" s="119"/>
      <c r="AJ348" s="119"/>
    </row>
    <row r="349" spans="1:36" ht="23.25" customHeight="1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20"/>
      <c r="AE349" s="119"/>
      <c r="AF349" s="119"/>
      <c r="AG349" s="119"/>
      <c r="AH349" s="119"/>
      <c r="AI349" s="119"/>
      <c r="AJ349" s="119"/>
    </row>
    <row r="350" spans="1:36" ht="23.25" customHeight="1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20"/>
      <c r="AE350" s="119"/>
      <c r="AF350" s="119"/>
      <c r="AG350" s="119"/>
      <c r="AH350" s="119"/>
      <c r="AI350" s="119"/>
      <c r="AJ350" s="119"/>
    </row>
    <row r="351" spans="1:36" ht="23.25" customHeight="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20"/>
      <c r="AE351" s="119"/>
      <c r="AF351" s="119"/>
      <c r="AG351" s="119"/>
      <c r="AH351" s="119"/>
      <c r="AI351" s="119"/>
      <c r="AJ351" s="119"/>
    </row>
    <row r="352" spans="1:36" ht="23.25" customHeight="1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20"/>
      <c r="AE352" s="119"/>
      <c r="AF352" s="119"/>
      <c r="AG352" s="119"/>
      <c r="AH352" s="119"/>
      <c r="AI352" s="119"/>
      <c r="AJ352" s="119"/>
    </row>
    <row r="353" spans="1:36" ht="23.25" customHeight="1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20"/>
      <c r="AE353" s="119"/>
      <c r="AF353" s="119"/>
      <c r="AG353" s="119"/>
      <c r="AH353" s="119"/>
      <c r="AI353" s="119"/>
      <c r="AJ353" s="119"/>
    </row>
    <row r="354" spans="1:36" ht="23.25" customHeight="1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20"/>
      <c r="AE354" s="119"/>
      <c r="AF354" s="119"/>
      <c r="AG354" s="119"/>
      <c r="AH354" s="119"/>
      <c r="AI354" s="119"/>
      <c r="AJ354" s="119"/>
    </row>
    <row r="355" spans="1:36" ht="23.25" customHeight="1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20"/>
      <c r="AE355" s="119"/>
      <c r="AF355" s="119"/>
      <c r="AG355" s="119"/>
      <c r="AH355" s="119"/>
      <c r="AI355" s="119"/>
      <c r="AJ355" s="119"/>
    </row>
    <row r="356" spans="1:36" ht="23.25" customHeight="1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20"/>
      <c r="AE356" s="119"/>
      <c r="AF356" s="119"/>
      <c r="AG356" s="119"/>
      <c r="AH356" s="119"/>
      <c r="AI356" s="119"/>
      <c r="AJ356" s="119"/>
    </row>
    <row r="357" spans="1:36" ht="23.25" customHeight="1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20"/>
      <c r="AE357" s="119"/>
      <c r="AF357" s="119"/>
      <c r="AG357" s="119"/>
      <c r="AH357" s="119"/>
      <c r="AI357" s="119"/>
      <c r="AJ357" s="119"/>
    </row>
    <row r="358" spans="1:36" ht="23.25" customHeight="1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20"/>
      <c r="AE358" s="119"/>
      <c r="AF358" s="119"/>
      <c r="AG358" s="119"/>
      <c r="AH358" s="119"/>
      <c r="AI358" s="119"/>
      <c r="AJ358" s="119"/>
    </row>
    <row r="359" spans="1:36" ht="23.25" customHeight="1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20"/>
      <c r="AE359" s="119"/>
      <c r="AF359" s="119"/>
      <c r="AG359" s="119"/>
      <c r="AH359" s="119"/>
      <c r="AI359" s="119"/>
      <c r="AJ359" s="119"/>
    </row>
    <row r="360" spans="1:36" ht="23.25" customHeight="1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20"/>
      <c r="AE360" s="119"/>
      <c r="AF360" s="119"/>
      <c r="AG360" s="119"/>
      <c r="AH360" s="119"/>
      <c r="AI360" s="119"/>
      <c r="AJ360" s="119"/>
    </row>
    <row r="361" spans="1:36" ht="23.25" customHeight="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20"/>
      <c r="AE361" s="119"/>
      <c r="AF361" s="119"/>
      <c r="AG361" s="119"/>
      <c r="AH361" s="119"/>
      <c r="AI361" s="119"/>
      <c r="AJ361" s="119"/>
    </row>
    <row r="362" spans="1:36" ht="23.25" customHeight="1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20"/>
      <c r="AE362" s="119"/>
      <c r="AF362" s="119"/>
      <c r="AG362" s="119"/>
      <c r="AH362" s="119"/>
      <c r="AI362" s="119"/>
      <c r="AJ362" s="119"/>
    </row>
    <row r="363" spans="1:36" ht="23.25" customHeight="1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20"/>
      <c r="AE363" s="119"/>
      <c r="AF363" s="119"/>
      <c r="AG363" s="119"/>
      <c r="AH363" s="119"/>
      <c r="AI363" s="119"/>
      <c r="AJ363" s="119"/>
    </row>
    <row r="364" spans="1:36" ht="23.25" customHeight="1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20"/>
      <c r="AE364" s="119"/>
      <c r="AF364" s="119"/>
      <c r="AG364" s="119"/>
      <c r="AH364" s="119"/>
      <c r="AI364" s="119"/>
      <c r="AJ364" s="119"/>
    </row>
    <row r="365" spans="1:36" ht="23.25" customHeight="1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20"/>
      <c r="AE365" s="119"/>
      <c r="AF365" s="119"/>
      <c r="AG365" s="119"/>
      <c r="AH365" s="119"/>
      <c r="AI365" s="119"/>
      <c r="AJ365" s="119"/>
    </row>
    <row r="366" spans="1:36" ht="23.25" customHeight="1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20"/>
      <c r="AE366" s="119"/>
      <c r="AF366" s="119"/>
      <c r="AG366" s="119"/>
      <c r="AH366" s="119"/>
      <c r="AI366" s="119"/>
      <c r="AJ366" s="119"/>
    </row>
    <row r="367" spans="1:36" ht="23.25" customHeight="1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20"/>
      <c r="AE367" s="119"/>
      <c r="AF367" s="119"/>
      <c r="AG367" s="119"/>
      <c r="AH367" s="119"/>
      <c r="AI367" s="119"/>
      <c r="AJ367" s="119"/>
    </row>
    <row r="368" spans="1:36" ht="23.25" customHeight="1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20"/>
      <c r="AE368" s="119"/>
      <c r="AF368" s="119"/>
      <c r="AG368" s="119"/>
      <c r="AH368" s="119"/>
      <c r="AI368" s="119"/>
      <c r="AJ368" s="119"/>
    </row>
    <row r="369" spans="1:36" ht="23.25" customHeight="1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20"/>
      <c r="AE369" s="119"/>
      <c r="AF369" s="119"/>
      <c r="AG369" s="119"/>
      <c r="AH369" s="119"/>
      <c r="AI369" s="119"/>
      <c r="AJ369" s="119"/>
    </row>
    <row r="370" spans="1:36" ht="23.25" customHeight="1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20"/>
      <c r="AE370" s="119"/>
      <c r="AF370" s="119"/>
      <c r="AG370" s="119"/>
      <c r="AH370" s="119"/>
      <c r="AI370" s="119"/>
      <c r="AJ370" s="119"/>
    </row>
    <row r="371" spans="1:36" ht="23.25" customHeight="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20"/>
      <c r="AE371" s="119"/>
      <c r="AF371" s="119"/>
      <c r="AG371" s="119"/>
      <c r="AH371" s="119"/>
      <c r="AI371" s="119"/>
      <c r="AJ371" s="119"/>
    </row>
    <row r="372" spans="1:36" ht="23.25" customHeight="1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20"/>
      <c r="AE372" s="119"/>
      <c r="AF372" s="119"/>
      <c r="AG372" s="119"/>
      <c r="AH372" s="119"/>
      <c r="AI372" s="119"/>
      <c r="AJ372" s="119"/>
    </row>
    <row r="373" spans="1:36" ht="23.25" customHeight="1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20"/>
      <c r="AE373" s="119"/>
      <c r="AF373" s="119"/>
      <c r="AG373" s="119"/>
      <c r="AH373" s="119"/>
      <c r="AI373" s="119"/>
      <c r="AJ373" s="119"/>
    </row>
    <row r="374" spans="1:36" ht="23.25" customHeight="1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20"/>
      <c r="AE374" s="119"/>
      <c r="AF374" s="119"/>
      <c r="AG374" s="119"/>
      <c r="AH374" s="119"/>
      <c r="AI374" s="119"/>
      <c r="AJ374" s="119"/>
    </row>
    <row r="375" spans="1:36" ht="23.25" customHeight="1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20"/>
      <c r="AE375" s="119"/>
      <c r="AF375" s="119"/>
      <c r="AG375" s="119"/>
      <c r="AH375" s="119"/>
      <c r="AI375" s="119"/>
      <c r="AJ375" s="119"/>
    </row>
    <row r="376" spans="1:36" ht="23.25" customHeight="1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20"/>
      <c r="AE376" s="119"/>
      <c r="AF376" s="119"/>
      <c r="AG376" s="119"/>
      <c r="AH376" s="119"/>
      <c r="AI376" s="119"/>
      <c r="AJ376" s="119"/>
    </row>
    <row r="377" spans="1:36" ht="23.25" customHeight="1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20"/>
      <c r="AE377" s="119"/>
      <c r="AF377" s="119"/>
      <c r="AG377" s="119"/>
      <c r="AH377" s="119"/>
      <c r="AI377" s="119"/>
      <c r="AJ377" s="119"/>
    </row>
    <row r="378" spans="1:36" ht="23.25" customHeight="1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20"/>
      <c r="AE378" s="119"/>
      <c r="AF378" s="119"/>
      <c r="AG378" s="119"/>
      <c r="AH378" s="119"/>
      <c r="AI378" s="119"/>
      <c r="AJ378" s="119"/>
    </row>
    <row r="379" spans="1:36" ht="23.25" customHeight="1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20"/>
      <c r="AE379" s="119"/>
      <c r="AF379" s="119"/>
      <c r="AG379" s="119"/>
      <c r="AH379" s="119"/>
      <c r="AI379" s="119"/>
      <c r="AJ379" s="119"/>
    </row>
    <row r="380" spans="1:36" ht="23.25" customHeight="1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20"/>
      <c r="AE380" s="119"/>
      <c r="AF380" s="119"/>
      <c r="AG380" s="119"/>
      <c r="AH380" s="119"/>
      <c r="AI380" s="119"/>
      <c r="AJ380" s="119"/>
    </row>
    <row r="381" spans="1:36" ht="23.25" customHeight="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20"/>
      <c r="AE381" s="119"/>
      <c r="AF381" s="119"/>
      <c r="AG381" s="119"/>
      <c r="AH381" s="119"/>
      <c r="AI381" s="119"/>
      <c r="AJ381" s="119"/>
    </row>
    <row r="382" spans="1:36" ht="23.25" customHeight="1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20"/>
      <c r="AE382" s="119"/>
      <c r="AF382" s="119"/>
      <c r="AG382" s="119"/>
      <c r="AH382" s="119"/>
      <c r="AI382" s="119"/>
      <c r="AJ382" s="119"/>
    </row>
    <row r="383" spans="1:36" ht="23.25" customHeight="1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20"/>
      <c r="AE383" s="119"/>
      <c r="AF383" s="119"/>
      <c r="AG383" s="119"/>
      <c r="AH383" s="119"/>
      <c r="AI383" s="119"/>
      <c r="AJ383" s="119"/>
    </row>
    <row r="384" spans="1:36" ht="23.25" customHeight="1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20"/>
      <c r="AE384" s="119"/>
      <c r="AF384" s="119"/>
      <c r="AG384" s="119"/>
      <c r="AH384" s="119"/>
      <c r="AI384" s="119"/>
      <c r="AJ384" s="119"/>
    </row>
    <row r="385" spans="1:36" ht="23.25" customHeight="1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20"/>
      <c r="AE385" s="119"/>
      <c r="AF385" s="119"/>
      <c r="AG385" s="119"/>
      <c r="AH385" s="119"/>
      <c r="AI385" s="119"/>
      <c r="AJ385" s="119"/>
    </row>
    <row r="386" spans="1:36" ht="23.25" customHeight="1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20"/>
      <c r="AE386" s="119"/>
      <c r="AF386" s="119"/>
      <c r="AG386" s="119"/>
      <c r="AH386" s="119"/>
      <c r="AI386" s="119"/>
      <c r="AJ386" s="119"/>
    </row>
    <row r="387" spans="1:36" ht="23.25" customHeight="1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20"/>
      <c r="AE387" s="119"/>
      <c r="AF387" s="119"/>
      <c r="AG387" s="119"/>
      <c r="AH387" s="119"/>
      <c r="AI387" s="119"/>
      <c r="AJ387" s="119"/>
    </row>
    <row r="388" spans="1:36" ht="23.25" customHeight="1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20"/>
      <c r="AE388" s="119"/>
      <c r="AF388" s="119"/>
      <c r="AG388" s="119"/>
      <c r="AH388" s="119"/>
      <c r="AI388" s="119"/>
      <c r="AJ388" s="119"/>
    </row>
    <row r="389" spans="1:36" ht="23.25" customHeight="1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20"/>
      <c r="AE389" s="119"/>
      <c r="AF389" s="119"/>
      <c r="AG389" s="119"/>
      <c r="AH389" s="119"/>
      <c r="AI389" s="119"/>
      <c r="AJ389" s="119"/>
    </row>
    <row r="390" spans="1:36" ht="23.25" customHeight="1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20"/>
      <c r="AE390" s="119"/>
      <c r="AF390" s="119"/>
      <c r="AG390" s="119"/>
      <c r="AH390" s="119"/>
      <c r="AI390" s="119"/>
      <c r="AJ390" s="119"/>
    </row>
    <row r="391" spans="1:36" ht="23.25" customHeight="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20"/>
      <c r="AE391" s="119"/>
      <c r="AF391" s="119"/>
      <c r="AG391" s="119"/>
      <c r="AH391" s="119"/>
      <c r="AI391" s="119"/>
      <c r="AJ391" s="119"/>
    </row>
    <row r="392" spans="1:36" ht="23.25" customHeight="1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20"/>
      <c r="AE392" s="119"/>
      <c r="AF392" s="119"/>
      <c r="AG392" s="119"/>
      <c r="AH392" s="119"/>
      <c r="AI392" s="119"/>
      <c r="AJ392" s="119"/>
    </row>
    <row r="393" spans="1:36" ht="23.25" customHeight="1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20"/>
      <c r="AE393" s="119"/>
      <c r="AF393" s="119"/>
      <c r="AG393" s="119"/>
      <c r="AH393" s="119"/>
      <c r="AI393" s="119"/>
      <c r="AJ393" s="119"/>
    </row>
    <row r="394" spans="1:36" ht="23.25" customHeight="1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20"/>
      <c r="AE394" s="119"/>
      <c r="AF394" s="119"/>
      <c r="AG394" s="119"/>
      <c r="AH394" s="119"/>
      <c r="AI394" s="119"/>
      <c r="AJ394" s="119"/>
    </row>
    <row r="395" spans="1:36" ht="23.25" customHeight="1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20"/>
      <c r="AE395" s="119"/>
      <c r="AF395" s="119"/>
      <c r="AG395" s="119"/>
      <c r="AH395" s="119"/>
      <c r="AI395" s="119"/>
      <c r="AJ395" s="119"/>
    </row>
    <row r="396" spans="1:36" ht="23.25" customHeight="1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20"/>
      <c r="AE396" s="119"/>
      <c r="AF396" s="119"/>
      <c r="AG396" s="119"/>
      <c r="AH396" s="119"/>
      <c r="AI396" s="119"/>
      <c r="AJ396" s="119"/>
    </row>
    <row r="397" spans="1:36" ht="23.25" customHeight="1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20"/>
      <c r="AE397" s="119"/>
      <c r="AF397" s="119"/>
      <c r="AG397" s="119"/>
      <c r="AH397" s="119"/>
      <c r="AI397" s="119"/>
      <c r="AJ397" s="119"/>
    </row>
    <row r="398" spans="1:36" ht="23.25" customHeight="1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20"/>
      <c r="AE398" s="119"/>
      <c r="AF398" s="119"/>
      <c r="AG398" s="119"/>
      <c r="AH398" s="119"/>
      <c r="AI398" s="119"/>
      <c r="AJ398" s="119"/>
    </row>
    <row r="399" spans="1:36" ht="23.25" customHeight="1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20"/>
      <c r="AE399" s="119"/>
      <c r="AF399" s="119"/>
      <c r="AG399" s="119"/>
      <c r="AH399" s="119"/>
      <c r="AI399" s="119"/>
      <c r="AJ399" s="119"/>
    </row>
    <row r="400" spans="1:36" ht="23.25" customHeight="1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20"/>
      <c r="AE400" s="119"/>
      <c r="AF400" s="119"/>
      <c r="AG400" s="119"/>
      <c r="AH400" s="119"/>
      <c r="AI400" s="119"/>
      <c r="AJ400" s="119"/>
    </row>
    <row r="401" spans="1:36" ht="23.25" customHeight="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20"/>
      <c r="AE401" s="119"/>
      <c r="AF401" s="119"/>
      <c r="AG401" s="119"/>
      <c r="AH401" s="119"/>
      <c r="AI401" s="119"/>
      <c r="AJ401" s="119"/>
    </row>
    <row r="402" spans="1:36" ht="23.25" customHeight="1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20"/>
      <c r="AE402" s="119"/>
      <c r="AF402" s="119"/>
      <c r="AG402" s="119"/>
      <c r="AH402" s="119"/>
      <c r="AI402" s="119"/>
      <c r="AJ402" s="119"/>
    </row>
    <row r="403" spans="1:36" ht="23.25" customHeight="1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20"/>
      <c r="AE403" s="119"/>
      <c r="AF403" s="119"/>
      <c r="AG403" s="119"/>
      <c r="AH403" s="119"/>
      <c r="AI403" s="119"/>
      <c r="AJ403" s="119"/>
    </row>
    <row r="404" spans="1:36" ht="23.25" customHeight="1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20"/>
      <c r="AE404" s="119"/>
      <c r="AF404" s="119"/>
      <c r="AG404" s="119"/>
      <c r="AH404" s="119"/>
      <c r="AI404" s="119"/>
      <c r="AJ404" s="119"/>
    </row>
    <row r="405" spans="1:36" ht="23.25" customHeight="1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20"/>
      <c r="AE405" s="119"/>
      <c r="AF405" s="119"/>
      <c r="AG405" s="119"/>
      <c r="AH405" s="119"/>
      <c r="AI405" s="119"/>
      <c r="AJ405" s="119"/>
    </row>
    <row r="406" spans="1:36" ht="23.25" customHeight="1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20"/>
      <c r="AE406" s="119"/>
      <c r="AF406" s="119"/>
      <c r="AG406" s="119"/>
      <c r="AH406" s="119"/>
      <c r="AI406" s="119"/>
      <c r="AJ406" s="119"/>
    </row>
    <row r="407" spans="1:36" ht="23.25" customHeight="1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20"/>
      <c r="AE407" s="119"/>
      <c r="AF407" s="119"/>
      <c r="AG407" s="119"/>
      <c r="AH407" s="119"/>
      <c r="AI407" s="119"/>
      <c r="AJ407" s="119"/>
    </row>
    <row r="408" spans="1:36" ht="23.25" customHeight="1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20"/>
      <c r="AE408" s="119"/>
      <c r="AF408" s="119"/>
      <c r="AG408" s="119"/>
      <c r="AH408" s="119"/>
      <c r="AI408" s="119"/>
      <c r="AJ408" s="119"/>
    </row>
    <row r="409" spans="1:36" ht="23.25" customHeight="1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20"/>
      <c r="AE409" s="119"/>
      <c r="AF409" s="119"/>
      <c r="AG409" s="119"/>
      <c r="AH409" s="119"/>
      <c r="AI409" s="119"/>
      <c r="AJ409" s="119"/>
    </row>
    <row r="410" spans="1:36" ht="23.25" customHeight="1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20"/>
      <c r="AE410" s="119"/>
      <c r="AF410" s="119"/>
      <c r="AG410" s="119"/>
      <c r="AH410" s="119"/>
      <c r="AI410" s="119"/>
      <c r="AJ410" s="119"/>
    </row>
    <row r="411" spans="1:36" ht="23.25" customHeight="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20"/>
      <c r="AE411" s="119"/>
      <c r="AF411" s="119"/>
      <c r="AG411" s="119"/>
      <c r="AH411" s="119"/>
      <c r="AI411" s="119"/>
      <c r="AJ411" s="119"/>
    </row>
    <row r="412" spans="1:36" ht="23.25" customHeight="1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20"/>
      <c r="AE412" s="119"/>
      <c r="AF412" s="119"/>
      <c r="AG412" s="119"/>
      <c r="AH412" s="119"/>
      <c r="AI412" s="119"/>
      <c r="AJ412" s="119"/>
    </row>
    <row r="413" spans="1:36" ht="23.25" customHeight="1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20"/>
      <c r="AE413" s="119"/>
      <c r="AF413" s="119"/>
      <c r="AG413" s="119"/>
      <c r="AH413" s="119"/>
      <c r="AI413" s="119"/>
      <c r="AJ413" s="119"/>
    </row>
    <row r="414" spans="1:36" ht="23.25" customHeight="1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20"/>
      <c r="AE414" s="119"/>
      <c r="AF414" s="119"/>
      <c r="AG414" s="119"/>
      <c r="AH414" s="119"/>
      <c r="AI414" s="119"/>
      <c r="AJ414" s="119"/>
    </row>
    <row r="415" spans="1:36" ht="23.25" customHeight="1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20"/>
      <c r="AE415" s="119"/>
      <c r="AF415" s="119"/>
      <c r="AG415" s="119"/>
      <c r="AH415" s="119"/>
      <c r="AI415" s="119"/>
      <c r="AJ415" s="119"/>
    </row>
    <row r="416" spans="1:36" ht="23.25" customHeight="1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20"/>
      <c r="AE416" s="119"/>
      <c r="AF416" s="119"/>
      <c r="AG416" s="119"/>
      <c r="AH416" s="119"/>
      <c r="AI416" s="119"/>
      <c r="AJ416" s="119"/>
    </row>
    <row r="417" spans="1:36" ht="23.25" customHeight="1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20"/>
      <c r="AE417" s="119"/>
      <c r="AF417" s="119"/>
      <c r="AG417" s="119"/>
      <c r="AH417" s="119"/>
      <c r="AI417" s="119"/>
      <c r="AJ417" s="119"/>
    </row>
    <row r="418" spans="1:36" ht="23.25" customHeight="1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20"/>
      <c r="AE418" s="119"/>
      <c r="AF418" s="119"/>
      <c r="AG418" s="119"/>
      <c r="AH418" s="119"/>
      <c r="AI418" s="119"/>
      <c r="AJ418" s="119"/>
    </row>
    <row r="419" spans="1:36" ht="23.25" customHeight="1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20"/>
      <c r="AE419" s="119"/>
      <c r="AF419" s="119"/>
      <c r="AG419" s="119"/>
      <c r="AH419" s="119"/>
      <c r="AI419" s="119"/>
      <c r="AJ419" s="119"/>
    </row>
    <row r="420" spans="1:36" ht="23.25" customHeight="1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20"/>
      <c r="AE420" s="119"/>
      <c r="AF420" s="119"/>
      <c r="AG420" s="119"/>
      <c r="AH420" s="119"/>
      <c r="AI420" s="119"/>
      <c r="AJ420" s="119"/>
    </row>
    <row r="421" spans="1:36" ht="23.25" customHeight="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20"/>
      <c r="AE421" s="119"/>
      <c r="AF421" s="119"/>
      <c r="AG421" s="119"/>
      <c r="AH421" s="119"/>
      <c r="AI421" s="119"/>
      <c r="AJ421" s="119"/>
    </row>
    <row r="422" spans="1:36" ht="23.25" customHeight="1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20"/>
      <c r="AE422" s="119"/>
      <c r="AF422" s="119"/>
      <c r="AG422" s="119"/>
      <c r="AH422" s="119"/>
      <c r="AI422" s="119"/>
      <c r="AJ422" s="119"/>
    </row>
    <row r="423" spans="1:36" ht="23.25" customHeight="1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20"/>
      <c r="AE423" s="119"/>
      <c r="AF423" s="119"/>
      <c r="AG423" s="119"/>
      <c r="AH423" s="119"/>
      <c r="AI423" s="119"/>
      <c r="AJ423" s="119"/>
    </row>
    <row r="424" spans="1:36" ht="23.25" customHeight="1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20"/>
      <c r="AE424" s="119"/>
      <c r="AF424" s="119"/>
      <c r="AG424" s="119"/>
      <c r="AH424" s="119"/>
      <c r="AI424" s="119"/>
      <c r="AJ424" s="119"/>
    </row>
    <row r="425" spans="1:36" ht="23.25" customHeight="1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20"/>
      <c r="AE425" s="119"/>
      <c r="AF425" s="119"/>
      <c r="AG425" s="119"/>
      <c r="AH425" s="119"/>
      <c r="AI425" s="119"/>
      <c r="AJ425" s="119"/>
    </row>
    <row r="426" spans="1:36" ht="23.25" customHeight="1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20"/>
      <c r="AE426" s="119"/>
      <c r="AF426" s="119"/>
      <c r="AG426" s="119"/>
      <c r="AH426" s="119"/>
      <c r="AI426" s="119"/>
      <c r="AJ426" s="119"/>
    </row>
    <row r="427" spans="1:36" ht="23.25" customHeight="1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20"/>
      <c r="AE427" s="119"/>
      <c r="AF427" s="119"/>
      <c r="AG427" s="119"/>
      <c r="AH427" s="119"/>
      <c r="AI427" s="119"/>
      <c r="AJ427" s="119"/>
    </row>
    <row r="428" spans="1:36" ht="23.25" customHeight="1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20"/>
      <c r="AE428" s="119"/>
      <c r="AF428" s="119"/>
      <c r="AG428" s="119"/>
      <c r="AH428" s="119"/>
      <c r="AI428" s="119"/>
      <c r="AJ428" s="119"/>
    </row>
    <row r="429" spans="1:36" ht="23.2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20"/>
      <c r="AE429" s="119"/>
      <c r="AF429" s="119"/>
      <c r="AG429" s="119"/>
      <c r="AH429" s="119"/>
      <c r="AI429" s="119"/>
      <c r="AJ429" s="119"/>
    </row>
    <row r="430" spans="1:36" ht="23.25" customHeight="1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20"/>
      <c r="AE430" s="119"/>
      <c r="AF430" s="119"/>
      <c r="AG430" s="119"/>
      <c r="AH430" s="119"/>
      <c r="AI430" s="119"/>
      <c r="AJ430" s="119"/>
    </row>
    <row r="431" spans="1:36" ht="23.25" customHeight="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20"/>
      <c r="AE431" s="119"/>
      <c r="AF431" s="119"/>
      <c r="AG431" s="119"/>
      <c r="AH431" s="119"/>
      <c r="AI431" s="119"/>
      <c r="AJ431" s="119"/>
    </row>
    <row r="432" spans="1:36" ht="23.25" customHeight="1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20"/>
      <c r="AE432" s="119"/>
      <c r="AF432" s="119"/>
      <c r="AG432" s="119"/>
      <c r="AH432" s="119"/>
      <c r="AI432" s="119"/>
      <c r="AJ432" s="119"/>
    </row>
    <row r="433" spans="1:36" ht="23.25" customHeight="1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20"/>
      <c r="AE433" s="119"/>
      <c r="AF433" s="119"/>
      <c r="AG433" s="119"/>
      <c r="AH433" s="119"/>
      <c r="AI433" s="119"/>
      <c r="AJ433" s="119"/>
    </row>
    <row r="434" spans="1:36" ht="23.25" customHeight="1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20"/>
      <c r="AE434" s="119"/>
      <c r="AF434" s="119"/>
      <c r="AG434" s="119"/>
      <c r="AH434" s="119"/>
      <c r="AI434" s="119"/>
      <c r="AJ434" s="119"/>
    </row>
    <row r="435" spans="1:36" ht="23.25" customHeight="1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20"/>
      <c r="AE435" s="119"/>
      <c r="AF435" s="119"/>
      <c r="AG435" s="119"/>
      <c r="AH435" s="119"/>
      <c r="AI435" s="119"/>
      <c r="AJ435" s="119"/>
    </row>
    <row r="436" spans="1:36" ht="23.25" customHeight="1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20"/>
      <c r="AE436" s="119"/>
      <c r="AF436" s="119"/>
      <c r="AG436" s="119"/>
      <c r="AH436" s="119"/>
      <c r="AI436" s="119"/>
      <c r="AJ436" s="119"/>
    </row>
    <row r="437" spans="1:36" ht="23.25" customHeight="1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20"/>
      <c r="AE437" s="119"/>
      <c r="AF437" s="119"/>
      <c r="AG437" s="119"/>
      <c r="AH437" s="119"/>
      <c r="AI437" s="119"/>
      <c r="AJ437" s="119"/>
    </row>
    <row r="438" spans="1:36" ht="23.25" customHeight="1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20"/>
      <c r="AE438" s="119"/>
      <c r="AF438" s="119"/>
      <c r="AG438" s="119"/>
      <c r="AH438" s="119"/>
      <c r="AI438" s="119"/>
      <c r="AJ438" s="119"/>
    </row>
    <row r="439" spans="1:36" ht="23.25" customHeight="1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20"/>
      <c r="AE439" s="119"/>
      <c r="AF439" s="119"/>
      <c r="AG439" s="119"/>
      <c r="AH439" s="119"/>
      <c r="AI439" s="119"/>
      <c r="AJ439" s="119"/>
    </row>
    <row r="440" spans="1:36" ht="23.25" customHeight="1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20"/>
      <c r="AE440" s="119"/>
      <c r="AF440" s="119"/>
      <c r="AG440" s="119"/>
      <c r="AH440" s="119"/>
      <c r="AI440" s="119"/>
      <c r="AJ440" s="119"/>
    </row>
    <row r="441" spans="1:36" ht="23.25" customHeight="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20"/>
      <c r="AE441" s="119"/>
      <c r="AF441" s="119"/>
      <c r="AG441" s="119"/>
      <c r="AH441" s="119"/>
      <c r="AI441" s="119"/>
      <c r="AJ441" s="119"/>
    </row>
    <row r="442" spans="1:36" ht="23.25" customHeight="1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20"/>
      <c r="AE442" s="119"/>
      <c r="AF442" s="119"/>
      <c r="AG442" s="119"/>
      <c r="AH442" s="119"/>
      <c r="AI442" s="119"/>
      <c r="AJ442" s="119"/>
    </row>
    <row r="443" spans="1:36" ht="23.25" customHeight="1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20"/>
      <c r="AE443" s="119"/>
      <c r="AF443" s="119"/>
      <c r="AG443" s="119"/>
      <c r="AH443" s="119"/>
      <c r="AI443" s="119"/>
      <c r="AJ443" s="119"/>
    </row>
    <row r="444" spans="1:36" ht="23.25" customHeight="1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20"/>
      <c r="AE444" s="119"/>
      <c r="AF444" s="119"/>
      <c r="AG444" s="119"/>
      <c r="AH444" s="119"/>
      <c r="AI444" s="119"/>
      <c r="AJ444" s="119"/>
    </row>
    <row r="445" spans="1:36" ht="23.25" customHeight="1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20"/>
      <c r="AE445" s="119"/>
      <c r="AF445" s="119"/>
      <c r="AG445" s="119"/>
      <c r="AH445" s="119"/>
      <c r="AI445" s="119"/>
      <c r="AJ445" s="119"/>
    </row>
    <row r="446" spans="1:36" ht="23.25" customHeight="1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20"/>
      <c r="AE446" s="119"/>
      <c r="AF446" s="119"/>
      <c r="AG446" s="119"/>
      <c r="AH446" s="119"/>
      <c r="AI446" s="119"/>
      <c r="AJ446" s="119"/>
    </row>
    <row r="447" spans="1:36" ht="23.25" customHeight="1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20"/>
      <c r="AE447" s="119"/>
      <c r="AF447" s="119"/>
      <c r="AG447" s="119"/>
      <c r="AH447" s="119"/>
      <c r="AI447" s="119"/>
      <c r="AJ447" s="119"/>
    </row>
    <row r="448" spans="1:36" ht="23.25" customHeight="1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20"/>
      <c r="AE448" s="119"/>
      <c r="AF448" s="119"/>
      <c r="AG448" s="119"/>
      <c r="AH448" s="119"/>
      <c r="AI448" s="119"/>
      <c r="AJ448" s="119"/>
    </row>
    <row r="449" spans="1:36" ht="23.25" customHeight="1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20"/>
      <c r="AE449" s="119"/>
      <c r="AF449" s="119"/>
      <c r="AG449" s="119"/>
      <c r="AH449" s="119"/>
      <c r="AI449" s="119"/>
      <c r="AJ449" s="119"/>
    </row>
    <row r="450" spans="1:36" ht="23.25" customHeight="1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20"/>
      <c r="AE450" s="119"/>
      <c r="AF450" s="119"/>
      <c r="AG450" s="119"/>
      <c r="AH450" s="119"/>
      <c r="AI450" s="119"/>
      <c r="AJ450" s="119"/>
    </row>
    <row r="451" spans="1:36" ht="23.25" customHeight="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20"/>
      <c r="AE451" s="119"/>
      <c r="AF451" s="119"/>
      <c r="AG451" s="119"/>
      <c r="AH451" s="119"/>
      <c r="AI451" s="119"/>
      <c r="AJ451" s="119"/>
    </row>
    <row r="452" spans="1:36" ht="23.2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20"/>
      <c r="AE452" s="119"/>
      <c r="AF452" s="119"/>
      <c r="AG452" s="119"/>
      <c r="AH452" s="119"/>
      <c r="AI452" s="119"/>
      <c r="AJ452" s="119"/>
    </row>
    <row r="453" spans="1:36" ht="23.25" customHeight="1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20"/>
      <c r="AE453" s="119"/>
      <c r="AF453" s="119"/>
      <c r="AG453" s="119"/>
      <c r="AH453" s="119"/>
      <c r="AI453" s="119"/>
      <c r="AJ453" s="119"/>
    </row>
    <row r="454" spans="1:36" ht="23.25" customHeight="1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20"/>
      <c r="AE454" s="119"/>
      <c r="AF454" s="119"/>
      <c r="AG454" s="119"/>
      <c r="AH454" s="119"/>
      <c r="AI454" s="119"/>
      <c r="AJ454" s="119"/>
    </row>
    <row r="455" spans="1:36" ht="23.25" customHeight="1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20"/>
      <c r="AE455" s="119"/>
      <c r="AF455" s="119"/>
      <c r="AG455" s="119"/>
      <c r="AH455" s="119"/>
      <c r="AI455" s="119"/>
      <c r="AJ455" s="119"/>
    </row>
    <row r="456" spans="1:36" ht="23.25" customHeight="1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20"/>
      <c r="AE456" s="119"/>
      <c r="AF456" s="119"/>
      <c r="AG456" s="119"/>
      <c r="AH456" s="119"/>
      <c r="AI456" s="119"/>
      <c r="AJ456" s="119"/>
    </row>
    <row r="457" spans="1:36" ht="23.25" customHeight="1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20"/>
      <c r="AE457" s="119"/>
      <c r="AF457" s="119"/>
      <c r="AG457" s="119"/>
      <c r="AH457" s="119"/>
      <c r="AI457" s="119"/>
      <c r="AJ457" s="119"/>
    </row>
    <row r="458" spans="1:36" ht="23.25" customHeight="1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20"/>
      <c r="AE458" s="119"/>
      <c r="AF458" s="119"/>
      <c r="AG458" s="119"/>
      <c r="AH458" s="119"/>
      <c r="AI458" s="119"/>
      <c r="AJ458" s="119"/>
    </row>
    <row r="459" spans="1:36" ht="23.25" customHeight="1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20"/>
      <c r="AE459" s="119"/>
      <c r="AF459" s="119"/>
      <c r="AG459" s="119"/>
      <c r="AH459" s="119"/>
      <c r="AI459" s="119"/>
      <c r="AJ459" s="119"/>
    </row>
    <row r="460" spans="1:36" ht="23.25" customHeight="1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20"/>
      <c r="AE460" s="119"/>
      <c r="AF460" s="119"/>
      <c r="AG460" s="119"/>
      <c r="AH460" s="119"/>
      <c r="AI460" s="119"/>
      <c r="AJ460" s="119"/>
    </row>
    <row r="461" spans="1:36" ht="23.25" customHeight="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20"/>
      <c r="AE461" s="119"/>
      <c r="AF461" s="119"/>
      <c r="AG461" s="119"/>
      <c r="AH461" s="119"/>
      <c r="AI461" s="119"/>
      <c r="AJ461" s="119"/>
    </row>
    <row r="462" spans="1:36" ht="23.25" customHeight="1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20"/>
      <c r="AE462" s="119"/>
      <c r="AF462" s="119"/>
      <c r="AG462" s="119"/>
      <c r="AH462" s="119"/>
      <c r="AI462" s="119"/>
      <c r="AJ462" s="119"/>
    </row>
    <row r="463" spans="1:36" ht="23.25" customHeight="1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20"/>
      <c r="AE463" s="119"/>
      <c r="AF463" s="119"/>
      <c r="AG463" s="119"/>
      <c r="AH463" s="119"/>
      <c r="AI463" s="119"/>
      <c r="AJ463" s="119"/>
    </row>
    <row r="464" spans="1:36" ht="23.25" customHeight="1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20"/>
      <c r="AE464" s="119"/>
      <c r="AF464" s="119"/>
      <c r="AG464" s="119"/>
      <c r="AH464" s="119"/>
      <c r="AI464" s="119"/>
      <c r="AJ464" s="119"/>
    </row>
    <row r="465" spans="1:36" ht="23.25" customHeight="1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20"/>
      <c r="AE465" s="119"/>
      <c r="AF465" s="119"/>
      <c r="AG465" s="119"/>
      <c r="AH465" s="119"/>
      <c r="AI465" s="119"/>
      <c r="AJ465" s="119"/>
    </row>
    <row r="466" spans="1:36" ht="23.25" customHeight="1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20"/>
      <c r="AE466" s="119"/>
      <c r="AF466" s="119"/>
      <c r="AG466" s="119"/>
      <c r="AH466" s="119"/>
      <c r="AI466" s="119"/>
      <c r="AJ466" s="119"/>
    </row>
    <row r="467" spans="1:36" ht="23.25" customHeight="1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20"/>
      <c r="AE467" s="119"/>
      <c r="AF467" s="119"/>
      <c r="AG467" s="119"/>
      <c r="AH467" s="119"/>
      <c r="AI467" s="119"/>
      <c r="AJ467" s="119"/>
    </row>
    <row r="468" spans="1:36" ht="23.25" customHeight="1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20"/>
      <c r="AE468" s="119"/>
      <c r="AF468" s="119"/>
      <c r="AG468" s="119"/>
      <c r="AH468" s="119"/>
      <c r="AI468" s="119"/>
      <c r="AJ468" s="119"/>
    </row>
    <row r="469" spans="1:36" ht="23.25" customHeight="1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20"/>
      <c r="AE469" s="119"/>
      <c r="AF469" s="119"/>
      <c r="AG469" s="119"/>
      <c r="AH469" s="119"/>
      <c r="AI469" s="119"/>
      <c r="AJ469" s="119"/>
    </row>
    <row r="470" spans="1:36" ht="23.25" customHeight="1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20"/>
      <c r="AE470" s="119"/>
      <c r="AF470" s="119"/>
      <c r="AG470" s="119"/>
      <c r="AH470" s="119"/>
      <c r="AI470" s="119"/>
      <c r="AJ470" s="119"/>
    </row>
    <row r="471" spans="1:36" ht="23.25" customHeight="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20"/>
      <c r="AE471" s="119"/>
      <c r="AF471" s="119"/>
      <c r="AG471" s="119"/>
      <c r="AH471" s="119"/>
      <c r="AI471" s="119"/>
      <c r="AJ471" s="119"/>
    </row>
    <row r="472" spans="1:36" ht="23.25" customHeight="1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20"/>
      <c r="AE472" s="119"/>
      <c r="AF472" s="119"/>
      <c r="AG472" s="119"/>
      <c r="AH472" s="119"/>
      <c r="AI472" s="119"/>
      <c r="AJ472" s="119"/>
    </row>
    <row r="473" spans="1:36" ht="23.25" customHeight="1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20"/>
      <c r="AE473" s="119"/>
      <c r="AF473" s="119"/>
      <c r="AG473" s="119"/>
      <c r="AH473" s="119"/>
      <c r="AI473" s="119"/>
      <c r="AJ473" s="119"/>
    </row>
    <row r="474" spans="1:36" ht="23.25" customHeight="1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20"/>
      <c r="AE474" s="119"/>
      <c r="AF474" s="119"/>
      <c r="AG474" s="119"/>
      <c r="AH474" s="119"/>
      <c r="AI474" s="119"/>
      <c r="AJ474" s="119"/>
    </row>
    <row r="475" spans="1:36" ht="23.25" customHeight="1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20"/>
      <c r="AE475" s="119"/>
      <c r="AF475" s="119"/>
      <c r="AG475" s="119"/>
      <c r="AH475" s="119"/>
      <c r="AI475" s="119"/>
      <c r="AJ475" s="119"/>
    </row>
    <row r="476" spans="1:36" ht="23.25" customHeight="1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20"/>
      <c r="AE476" s="119"/>
      <c r="AF476" s="119"/>
      <c r="AG476" s="119"/>
      <c r="AH476" s="119"/>
      <c r="AI476" s="119"/>
      <c r="AJ476" s="119"/>
    </row>
    <row r="477" spans="1:36" ht="23.25" customHeight="1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20"/>
      <c r="AE477" s="119"/>
      <c r="AF477" s="119"/>
      <c r="AG477" s="119"/>
      <c r="AH477" s="119"/>
      <c r="AI477" s="119"/>
      <c r="AJ477" s="119"/>
    </row>
    <row r="478" spans="1:36" ht="23.25" customHeight="1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20"/>
      <c r="AE478" s="119"/>
      <c r="AF478" s="119"/>
      <c r="AG478" s="119"/>
      <c r="AH478" s="119"/>
      <c r="AI478" s="119"/>
      <c r="AJ478" s="119"/>
    </row>
    <row r="479" spans="1:36" ht="23.25" customHeight="1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20"/>
      <c r="AE479" s="119"/>
      <c r="AF479" s="119"/>
      <c r="AG479" s="119"/>
      <c r="AH479" s="119"/>
      <c r="AI479" s="119"/>
      <c r="AJ479" s="119"/>
    </row>
    <row r="480" spans="1:36" ht="23.25" customHeight="1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20"/>
      <c r="AE480" s="119"/>
      <c r="AF480" s="119"/>
      <c r="AG480" s="119"/>
      <c r="AH480" s="119"/>
      <c r="AI480" s="119"/>
      <c r="AJ480" s="119"/>
    </row>
    <row r="481" spans="1:36" ht="23.25" customHeight="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20"/>
      <c r="AE481" s="119"/>
      <c r="AF481" s="119"/>
      <c r="AG481" s="119"/>
      <c r="AH481" s="119"/>
      <c r="AI481" s="119"/>
      <c r="AJ481" s="119"/>
    </row>
    <row r="482" spans="1:36" ht="23.25" customHeight="1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20"/>
      <c r="AE482" s="119"/>
      <c r="AF482" s="119"/>
      <c r="AG482" s="119"/>
      <c r="AH482" s="119"/>
      <c r="AI482" s="119"/>
      <c r="AJ482" s="119"/>
    </row>
    <row r="483" spans="1:36" ht="23.25" customHeight="1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20"/>
      <c r="AE483" s="119"/>
      <c r="AF483" s="119"/>
      <c r="AG483" s="119"/>
      <c r="AH483" s="119"/>
      <c r="AI483" s="119"/>
      <c r="AJ483" s="119"/>
    </row>
    <row r="484" spans="1:36" ht="23.25" customHeight="1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20"/>
      <c r="AE484" s="119"/>
      <c r="AF484" s="119"/>
      <c r="AG484" s="119"/>
      <c r="AH484" s="119"/>
      <c r="AI484" s="119"/>
      <c r="AJ484" s="119"/>
    </row>
    <row r="485" spans="1:36" ht="23.25" customHeight="1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20"/>
      <c r="AE485" s="119"/>
      <c r="AF485" s="119"/>
      <c r="AG485" s="119"/>
      <c r="AH485" s="119"/>
      <c r="AI485" s="119"/>
      <c r="AJ485" s="119"/>
    </row>
    <row r="486" spans="1:36" ht="23.25" customHeight="1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20"/>
      <c r="AE486" s="119"/>
      <c r="AF486" s="119"/>
      <c r="AG486" s="119"/>
      <c r="AH486" s="119"/>
      <c r="AI486" s="119"/>
      <c r="AJ486" s="119"/>
    </row>
    <row r="487" spans="1:36" ht="23.25" customHeight="1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20"/>
      <c r="AE487" s="119"/>
      <c r="AF487" s="119"/>
      <c r="AG487" s="119"/>
      <c r="AH487" s="119"/>
      <c r="AI487" s="119"/>
      <c r="AJ487" s="119"/>
    </row>
    <row r="488" spans="1:36" ht="23.25" customHeight="1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20"/>
      <c r="AE488" s="119"/>
      <c r="AF488" s="119"/>
      <c r="AG488" s="119"/>
      <c r="AH488" s="119"/>
      <c r="AI488" s="119"/>
      <c r="AJ488" s="119"/>
    </row>
    <row r="489" spans="1:36" ht="23.25" customHeight="1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20"/>
      <c r="AE489" s="119"/>
      <c r="AF489" s="119"/>
      <c r="AG489" s="119"/>
      <c r="AH489" s="119"/>
      <c r="AI489" s="119"/>
      <c r="AJ489" s="119"/>
    </row>
    <row r="490" spans="1:36" ht="23.25" customHeight="1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20"/>
      <c r="AE490" s="119"/>
      <c r="AF490" s="119"/>
      <c r="AG490" s="119"/>
      <c r="AH490" s="119"/>
      <c r="AI490" s="119"/>
      <c r="AJ490" s="119"/>
    </row>
    <row r="491" spans="1:36" ht="23.25" customHeight="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20"/>
      <c r="AE491" s="119"/>
      <c r="AF491" s="119"/>
      <c r="AG491" s="119"/>
      <c r="AH491" s="119"/>
      <c r="AI491" s="119"/>
      <c r="AJ491" s="119"/>
    </row>
    <row r="492" spans="1:36" ht="23.25" customHeight="1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20"/>
      <c r="AE492" s="119"/>
      <c r="AF492" s="119"/>
      <c r="AG492" s="119"/>
      <c r="AH492" s="119"/>
      <c r="AI492" s="119"/>
      <c r="AJ492" s="119"/>
    </row>
    <row r="493" spans="1:36" ht="23.25" customHeight="1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20"/>
      <c r="AE493" s="119"/>
      <c r="AF493" s="119"/>
      <c r="AG493" s="119"/>
      <c r="AH493" s="119"/>
      <c r="AI493" s="119"/>
      <c r="AJ493" s="119"/>
    </row>
    <row r="494" spans="1:36" ht="23.25" customHeight="1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20"/>
      <c r="AE494" s="119"/>
      <c r="AF494" s="119"/>
      <c r="AG494" s="119"/>
      <c r="AH494" s="119"/>
      <c r="AI494" s="119"/>
      <c r="AJ494" s="119"/>
    </row>
    <row r="495" spans="1:36" ht="23.25" customHeight="1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20"/>
      <c r="AE495" s="119"/>
      <c r="AF495" s="119"/>
      <c r="AG495" s="119"/>
      <c r="AH495" s="119"/>
      <c r="AI495" s="119"/>
      <c r="AJ495" s="119"/>
    </row>
    <row r="496" spans="1:36" ht="23.25" customHeight="1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20"/>
      <c r="AE496" s="119"/>
      <c r="AF496" s="119"/>
      <c r="AG496" s="119"/>
      <c r="AH496" s="119"/>
      <c r="AI496" s="119"/>
      <c r="AJ496" s="119"/>
    </row>
    <row r="497" spans="1:36" ht="23.25" customHeight="1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20"/>
      <c r="AE497" s="119"/>
      <c r="AF497" s="119"/>
      <c r="AG497" s="119"/>
      <c r="AH497" s="119"/>
      <c r="AI497" s="119"/>
      <c r="AJ497" s="119"/>
    </row>
    <row r="498" spans="1:36" ht="23.25" customHeight="1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20"/>
      <c r="AE498" s="119"/>
      <c r="AF498" s="119"/>
      <c r="AG498" s="119"/>
      <c r="AH498" s="119"/>
      <c r="AI498" s="119"/>
      <c r="AJ498" s="119"/>
    </row>
    <row r="499" spans="1:36" ht="23.25" customHeight="1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20"/>
      <c r="AE499" s="119"/>
      <c r="AF499" s="119"/>
      <c r="AG499" s="119"/>
      <c r="AH499" s="119"/>
      <c r="AI499" s="119"/>
      <c r="AJ499" s="119"/>
    </row>
    <row r="500" spans="1:36" ht="23.25" customHeight="1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20"/>
      <c r="AE500" s="119"/>
      <c r="AF500" s="119"/>
      <c r="AG500" s="119"/>
      <c r="AH500" s="119"/>
      <c r="AI500" s="119"/>
      <c r="AJ500" s="119"/>
    </row>
    <row r="501" spans="1:36" ht="23.25" customHeight="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20"/>
      <c r="AE501" s="119"/>
      <c r="AF501" s="119"/>
      <c r="AG501" s="119"/>
      <c r="AH501" s="119"/>
      <c r="AI501" s="119"/>
      <c r="AJ501" s="119"/>
    </row>
    <row r="502" spans="1:36" ht="23.25" customHeight="1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20"/>
      <c r="AE502" s="119"/>
      <c r="AF502" s="119"/>
      <c r="AG502" s="119"/>
      <c r="AH502" s="119"/>
      <c r="AI502" s="119"/>
      <c r="AJ502" s="119"/>
    </row>
    <row r="503" spans="1:36" ht="23.25" customHeight="1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20"/>
      <c r="AE503" s="119"/>
      <c r="AF503" s="119"/>
      <c r="AG503" s="119"/>
      <c r="AH503" s="119"/>
      <c r="AI503" s="119"/>
      <c r="AJ503" s="119"/>
    </row>
    <row r="504" spans="1:36" ht="23.25" customHeight="1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20"/>
      <c r="AE504" s="119"/>
      <c r="AF504" s="119"/>
      <c r="AG504" s="119"/>
      <c r="AH504" s="119"/>
      <c r="AI504" s="119"/>
      <c r="AJ504" s="119"/>
    </row>
    <row r="505" spans="1:36" ht="23.25" customHeight="1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20"/>
      <c r="AE505" s="119"/>
      <c r="AF505" s="119"/>
      <c r="AG505" s="119"/>
      <c r="AH505" s="119"/>
      <c r="AI505" s="119"/>
      <c r="AJ505" s="119"/>
    </row>
    <row r="506" spans="1:36" ht="23.25" customHeight="1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20"/>
      <c r="AE506" s="119"/>
      <c r="AF506" s="119"/>
      <c r="AG506" s="119"/>
      <c r="AH506" s="119"/>
      <c r="AI506" s="119"/>
      <c r="AJ506" s="119"/>
    </row>
    <row r="507" spans="1:36" ht="23.25" customHeight="1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20"/>
      <c r="AE507" s="119"/>
      <c r="AF507" s="119"/>
      <c r="AG507" s="119"/>
      <c r="AH507" s="119"/>
      <c r="AI507" s="119"/>
      <c r="AJ507" s="119"/>
    </row>
    <row r="508" spans="1:36" ht="23.25" customHeight="1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20"/>
      <c r="AE508" s="119"/>
      <c r="AF508" s="119"/>
      <c r="AG508" s="119"/>
      <c r="AH508" s="119"/>
      <c r="AI508" s="119"/>
      <c r="AJ508" s="119"/>
    </row>
    <row r="509" spans="1:36" ht="23.25" customHeight="1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20"/>
      <c r="AE509" s="119"/>
      <c r="AF509" s="119"/>
      <c r="AG509" s="119"/>
      <c r="AH509" s="119"/>
      <c r="AI509" s="119"/>
      <c r="AJ509" s="119"/>
    </row>
    <row r="510" spans="1:36" ht="23.25" customHeight="1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20"/>
      <c r="AE510" s="119"/>
      <c r="AF510" s="119"/>
      <c r="AG510" s="119"/>
      <c r="AH510" s="119"/>
      <c r="AI510" s="119"/>
      <c r="AJ510" s="119"/>
    </row>
    <row r="511" spans="1:36" ht="23.25" customHeight="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20"/>
      <c r="AE511" s="119"/>
      <c r="AF511" s="119"/>
      <c r="AG511" s="119"/>
      <c r="AH511" s="119"/>
      <c r="AI511" s="119"/>
      <c r="AJ511" s="119"/>
    </row>
    <row r="512" spans="1:36" ht="23.25" customHeight="1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20"/>
      <c r="AE512" s="119"/>
      <c r="AF512" s="119"/>
      <c r="AG512" s="119"/>
      <c r="AH512" s="119"/>
      <c r="AI512" s="119"/>
      <c r="AJ512" s="119"/>
    </row>
    <row r="513" spans="1:36" ht="23.25" customHeight="1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20"/>
      <c r="AE513" s="119"/>
      <c r="AF513" s="119"/>
      <c r="AG513" s="119"/>
      <c r="AH513" s="119"/>
      <c r="AI513" s="119"/>
      <c r="AJ513" s="119"/>
    </row>
    <row r="514" spans="1:36" ht="23.25" customHeight="1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20"/>
      <c r="AE514" s="119"/>
      <c r="AF514" s="119"/>
      <c r="AG514" s="119"/>
      <c r="AH514" s="119"/>
      <c r="AI514" s="119"/>
      <c r="AJ514" s="119"/>
    </row>
    <row r="515" spans="1:36" ht="23.25" customHeight="1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20"/>
      <c r="AE515" s="119"/>
      <c r="AF515" s="119"/>
      <c r="AG515" s="119"/>
      <c r="AH515" s="119"/>
      <c r="AI515" s="119"/>
      <c r="AJ515" s="119"/>
    </row>
    <row r="516" spans="1:36" ht="23.25" customHeight="1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20"/>
      <c r="AE516" s="119"/>
      <c r="AF516" s="119"/>
      <c r="AG516" s="119"/>
      <c r="AH516" s="119"/>
      <c r="AI516" s="119"/>
      <c r="AJ516" s="119"/>
    </row>
    <row r="517" spans="1:36" ht="23.25" customHeight="1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20"/>
      <c r="AE517" s="119"/>
      <c r="AF517" s="119"/>
      <c r="AG517" s="119"/>
      <c r="AH517" s="119"/>
      <c r="AI517" s="119"/>
      <c r="AJ517" s="119"/>
    </row>
    <row r="518" spans="1:36" ht="23.25" customHeight="1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20"/>
      <c r="AE518" s="119"/>
      <c r="AF518" s="119"/>
      <c r="AG518" s="119"/>
      <c r="AH518" s="119"/>
      <c r="AI518" s="119"/>
      <c r="AJ518" s="119"/>
    </row>
    <row r="519" spans="1:36" ht="23.25" customHeight="1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20"/>
      <c r="AE519" s="119"/>
      <c r="AF519" s="119"/>
      <c r="AG519" s="119"/>
      <c r="AH519" s="119"/>
      <c r="AI519" s="119"/>
      <c r="AJ519" s="119"/>
    </row>
    <row r="520" spans="1:36" ht="23.25" customHeight="1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20"/>
      <c r="AE520" s="119"/>
      <c r="AF520" s="119"/>
      <c r="AG520" s="119"/>
      <c r="AH520" s="119"/>
      <c r="AI520" s="119"/>
      <c r="AJ520" s="119"/>
    </row>
    <row r="521" spans="1:36" ht="23.25" customHeight="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20"/>
      <c r="AE521" s="119"/>
      <c r="AF521" s="119"/>
      <c r="AG521" s="119"/>
      <c r="AH521" s="119"/>
      <c r="AI521" s="119"/>
      <c r="AJ521" s="119"/>
    </row>
    <row r="522" spans="1:36" ht="23.25" customHeight="1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20"/>
      <c r="AE522" s="119"/>
      <c r="AF522" s="119"/>
      <c r="AG522" s="119"/>
      <c r="AH522" s="119"/>
      <c r="AI522" s="119"/>
      <c r="AJ522" s="119"/>
    </row>
    <row r="523" spans="1:36" ht="23.25" customHeight="1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20"/>
      <c r="AE523" s="119"/>
      <c r="AF523" s="119"/>
      <c r="AG523" s="119"/>
      <c r="AH523" s="119"/>
      <c r="AI523" s="119"/>
      <c r="AJ523" s="119"/>
    </row>
    <row r="524" spans="1:36" ht="23.25" customHeight="1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20"/>
      <c r="AE524" s="119"/>
      <c r="AF524" s="119"/>
      <c r="AG524" s="119"/>
      <c r="AH524" s="119"/>
      <c r="AI524" s="119"/>
      <c r="AJ524" s="119"/>
    </row>
    <row r="525" spans="1:36" ht="23.25" customHeight="1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20"/>
      <c r="AE525" s="119"/>
      <c r="AF525" s="119"/>
      <c r="AG525" s="119"/>
      <c r="AH525" s="119"/>
      <c r="AI525" s="119"/>
      <c r="AJ525" s="119"/>
    </row>
    <row r="526" spans="1:36" ht="23.25" customHeight="1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20"/>
      <c r="AE526" s="119"/>
      <c r="AF526" s="119"/>
      <c r="AG526" s="119"/>
      <c r="AH526" s="119"/>
      <c r="AI526" s="119"/>
      <c r="AJ526" s="119"/>
    </row>
    <row r="527" spans="1:36" ht="23.25" customHeight="1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20"/>
      <c r="AE527" s="119"/>
      <c r="AF527" s="119"/>
      <c r="AG527" s="119"/>
      <c r="AH527" s="119"/>
      <c r="AI527" s="119"/>
      <c r="AJ527" s="119"/>
    </row>
    <row r="528" spans="1:36" ht="23.25" customHeight="1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20"/>
      <c r="AE528" s="119"/>
      <c r="AF528" s="119"/>
      <c r="AG528" s="119"/>
      <c r="AH528" s="119"/>
      <c r="AI528" s="119"/>
      <c r="AJ528" s="119"/>
    </row>
    <row r="529" spans="1:36" ht="23.25" customHeight="1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20"/>
      <c r="AE529" s="119"/>
      <c r="AF529" s="119"/>
      <c r="AG529" s="119"/>
      <c r="AH529" s="119"/>
      <c r="AI529" s="119"/>
      <c r="AJ529" s="119"/>
    </row>
    <row r="530" spans="1:36" ht="23.25" customHeight="1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20"/>
      <c r="AE530" s="119"/>
      <c r="AF530" s="119"/>
      <c r="AG530" s="119"/>
      <c r="AH530" s="119"/>
      <c r="AI530" s="119"/>
      <c r="AJ530" s="119"/>
    </row>
    <row r="531" spans="1:36" ht="23.25" customHeight="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20"/>
      <c r="AE531" s="119"/>
      <c r="AF531" s="119"/>
      <c r="AG531" s="119"/>
      <c r="AH531" s="119"/>
      <c r="AI531" s="119"/>
      <c r="AJ531" s="119"/>
    </row>
    <row r="532" spans="1:36" ht="23.25" customHeight="1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20"/>
      <c r="AE532" s="119"/>
      <c r="AF532" s="119"/>
      <c r="AG532" s="119"/>
      <c r="AH532" s="119"/>
      <c r="AI532" s="119"/>
      <c r="AJ532" s="119"/>
    </row>
    <row r="533" spans="1:36" ht="23.25" customHeight="1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20"/>
      <c r="AE533" s="119"/>
      <c r="AF533" s="119"/>
      <c r="AG533" s="119"/>
      <c r="AH533" s="119"/>
      <c r="AI533" s="119"/>
      <c r="AJ533" s="119"/>
    </row>
    <row r="534" spans="1:36" ht="23.25" customHeight="1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20"/>
      <c r="AE534" s="119"/>
      <c r="AF534" s="119"/>
      <c r="AG534" s="119"/>
      <c r="AH534" s="119"/>
      <c r="AI534" s="119"/>
      <c r="AJ534" s="119"/>
    </row>
    <row r="535" spans="1:36" ht="23.25" customHeight="1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20"/>
      <c r="AE535" s="119"/>
      <c r="AF535" s="119"/>
      <c r="AG535" s="119"/>
      <c r="AH535" s="119"/>
      <c r="AI535" s="119"/>
      <c r="AJ535" s="119"/>
    </row>
    <row r="536" spans="1:36" ht="23.25" customHeight="1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20"/>
      <c r="AE536" s="119"/>
      <c r="AF536" s="119"/>
      <c r="AG536" s="119"/>
      <c r="AH536" s="119"/>
      <c r="AI536" s="119"/>
      <c r="AJ536" s="119"/>
    </row>
    <row r="537" spans="1:36" ht="23.25" customHeight="1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20"/>
      <c r="AE537" s="119"/>
      <c r="AF537" s="119"/>
      <c r="AG537" s="119"/>
      <c r="AH537" s="119"/>
      <c r="AI537" s="119"/>
      <c r="AJ537" s="119"/>
    </row>
    <row r="538" spans="1:36" ht="23.25" customHeight="1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20"/>
      <c r="AE538" s="119"/>
      <c r="AF538" s="119"/>
      <c r="AG538" s="119"/>
      <c r="AH538" s="119"/>
      <c r="AI538" s="119"/>
      <c r="AJ538" s="119"/>
    </row>
    <row r="539" spans="1:36" ht="23.25" customHeight="1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20"/>
      <c r="AE539" s="119"/>
      <c r="AF539" s="119"/>
      <c r="AG539" s="119"/>
      <c r="AH539" s="119"/>
      <c r="AI539" s="119"/>
      <c r="AJ539" s="119"/>
    </row>
    <row r="540" spans="1:36" ht="23.25" customHeight="1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20"/>
      <c r="AE540" s="119"/>
      <c r="AF540" s="119"/>
      <c r="AG540" s="119"/>
      <c r="AH540" s="119"/>
      <c r="AI540" s="119"/>
      <c r="AJ540" s="119"/>
    </row>
    <row r="541" spans="1:36" ht="23.25" customHeight="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20"/>
      <c r="AE541" s="119"/>
      <c r="AF541" s="119"/>
      <c r="AG541" s="119"/>
      <c r="AH541" s="119"/>
      <c r="AI541" s="119"/>
      <c r="AJ541" s="119"/>
    </row>
    <row r="542" spans="1:36" ht="23.25" customHeight="1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20"/>
      <c r="AE542" s="119"/>
      <c r="AF542" s="119"/>
      <c r="AG542" s="119"/>
      <c r="AH542" s="119"/>
      <c r="AI542" s="119"/>
      <c r="AJ542" s="119"/>
    </row>
    <row r="543" spans="1:36" ht="23.25" customHeight="1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20"/>
      <c r="AE543" s="119"/>
      <c r="AF543" s="119"/>
      <c r="AG543" s="119"/>
      <c r="AH543" s="119"/>
      <c r="AI543" s="119"/>
      <c r="AJ543" s="119"/>
    </row>
    <row r="544" spans="1:36" ht="23.25" customHeight="1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20"/>
      <c r="AE544" s="119"/>
      <c r="AF544" s="119"/>
      <c r="AG544" s="119"/>
      <c r="AH544" s="119"/>
      <c r="AI544" s="119"/>
      <c r="AJ544" s="119"/>
    </row>
    <row r="545" spans="1:36" ht="23.25" customHeight="1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20"/>
      <c r="AE545" s="119"/>
      <c r="AF545" s="119"/>
      <c r="AG545" s="119"/>
      <c r="AH545" s="119"/>
      <c r="AI545" s="119"/>
      <c r="AJ545" s="119"/>
    </row>
    <row r="546" spans="1:36" ht="23.25" customHeight="1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20"/>
      <c r="AE546" s="119"/>
      <c r="AF546" s="119"/>
      <c r="AG546" s="119"/>
      <c r="AH546" s="119"/>
      <c r="AI546" s="119"/>
      <c r="AJ546" s="119"/>
    </row>
    <row r="547" spans="1:36" ht="23.25" customHeight="1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20"/>
      <c r="AE547" s="119"/>
      <c r="AF547" s="119"/>
      <c r="AG547" s="119"/>
      <c r="AH547" s="119"/>
      <c r="AI547" s="119"/>
      <c r="AJ547" s="119"/>
    </row>
    <row r="548" spans="1:36" ht="23.25" customHeight="1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20"/>
      <c r="AE548" s="119"/>
      <c r="AF548" s="119"/>
      <c r="AG548" s="119"/>
      <c r="AH548" s="119"/>
      <c r="AI548" s="119"/>
      <c r="AJ548" s="119"/>
    </row>
    <row r="549" spans="1:36" ht="23.25" customHeight="1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20"/>
      <c r="AE549" s="119"/>
      <c r="AF549" s="119"/>
      <c r="AG549" s="119"/>
      <c r="AH549" s="119"/>
      <c r="AI549" s="119"/>
      <c r="AJ549" s="119"/>
    </row>
    <row r="550" spans="1:36" ht="23.25" customHeight="1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20"/>
      <c r="AE550" s="119"/>
      <c r="AF550" s="119"/>
      <c r="AG550" s="119"/>
      <c r="AH550" s="119"/>
      <c r="AI550" s="119"/>
      <c r="AJ550" s="119"/>
    </row>
    <row r="551" spans="1:36" ht="23.25" customHeight="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20"/>
      <c r="AE551" s="119"/>
      <c r="AF551" s="119"/>
      <c r="AG551" s="119"/>
      <c r="AH551" s="119"/>
      <c r="AI551" s="119"/>
      <c r="AJ551" s="119"/>
    </row>
    <row r="552" spans="1:36" ht="23.25" customHeight="1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20"/>
      <c r="AE552" s="119"/>
      <c r="AF552" s="119"/>
      <c r="AG552" s="119"/>
      <c r="AH552" s="119"/>
      <c r="AI552" s="119"/>
      <c r="AJ552" s="119"/>
    </row>
    <row r="553" spans="1:36" ht="23.25" customHeight="1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20"/>
      <c r="AE553" s="119"/>
      <c r="AF553" s="119"/>
      <c r="AG553" s="119"/>
      <c r="AH553" s="119"/>
      <c r="AI553" s="119"/>
      <c r="AJ553" s="119"/>
    </row>
    <row r="554" spans="1:36" ht="23.25" customHeight="1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20"/>
      <c r="AE554" s="119"/>
      <c r="AF554" s="119"/>
      <c r="AG554" s="119"/>
      <c r="AH554" s="119"/>
      <c r="AI554" s="119"/>
      <c r="AJ554" s="119"/>
    </row>
    <row r="555" spans="1:36" ht="23.25" customHeight="1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20"/>
      <c r="AE555" s="119"/>
      <c r="AF555" s="119"/>
      <c r="AG555" s="119"/>
      <c r="AH555" s="119"/>
      <c r="AI555" s="119"/>
      <c r="AJ555" s="119"/>
    </row>
    <row r="556" spans="1:36" ht="23.25" customHeight="1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20"/>
      <c r="AE556" s="119"/>
      <c r="AF556" s="119"/>
      <c r="AG556" s="119"/>
      <c r="AH556" s="119"/>
      <c r="AI556" s="119"/>
      <c r="AJ556" s="119"/>
    </row>
    <row r="557" spans="1:36" ht="23.25" customHeight="1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20"/>
      <c r="AE557" s="119"/>
      <c r="AF557" s="119"/>
      <c r="AG557" s="119"/>
      <c r="AH557" s="119"/>
      <c r="AI557" s="119"/>
      <c r="AJ557" s="119"/>
    </row>
    <row r="558" spans="1:36" ht="23.25" customHeight="1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20"/>
      <c r="AE558" s="119"/>
      <c r="AF558" s="119"/>
      <c r="AG558" s="119"/>
      <c r="AH558" s="119"/>
      <c r="AI558" s="119"/>
      <c r="AJ558" s="119"/>
    </row>
    <row r="559" spans="1:36" ht="23.25" customHeight="1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20"/>
      <c r="AE559" s="119"/>
      <c r="AF559" s="119"/>
      <c r="AG559" s="119"/>
      <c r="AH559" s="119"/>
      <c r="AI559" s="119"/>
      <c r="AJ559" s="119"/>
    </row>
    <row r="560" spans="1:36" ht="23.25" customHeight="1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20"/>
      <c r="AE560" s="119"/>
      <c r="AF560" s="119"/>
      <c r="AG560" s="119"/>
      <c r="AH560" s="119"/>
      <c r="AI560" s="119"/>
      <c r="AJ560" s="119"/>
    </row>
    <row r="561" spans="1:36" ht="23.25" customHeight="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20"/>
      <c r="AE561" s="119"/>
      <c r="AF561" s="119"/>
      <c r="AG561" s="119"/>
      <c r="AH561" s="119"/>
      <c r="AI561" s="119"/>
      <c r="AJ561" s="119"/>
    </row>
    <row r="562" spans="1:36" ht="23.25" customHeight="1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20"/>
      <c r="AE562" s="119"/>
      <c r="AF562" s="119"/>
      <c r="AG562" s="119"/>
      <c r="AH562" s="119"/>
      <c r="AI562" s="119"/>
      <c r="AJ562" s="119"/>
    </row>
    <row r="563" spans="1:36" ht="23.25" customHeight="1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20"/>
      <c r="AE563" s="119"/>
      <c r="AF563" s="119"/>
      <c r="AG563" s="119"/>
      <c r="AH563" s="119"/>
      <c r="AI563" s="119"/>
      <c r="AJ563" s="119"/>
    </row>
    <row r="564" spans="1:36" ht="23.25" customHeight="1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20"/>
      <c r="AE564" s="119"/>
      <c r="AF564" s="119"/>
      <c r="AG564" s="119"/>
      <c r="AH564" s="119"/>
      <c r="AI564" s="119"/>
      <c r="AJ564" s="119"/>
    </row>
    <row r="565" spans="1:36" ht="23.25" customHeight="1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20"/>
      <c r="AE565" s="119"/>
      <c r="AF565" s="119"/>
      <c r="AG565" s="119"/>
      <c r="AH565" s="119"/>
      <c r="AI565" s="119"/>
      <c r="AJ565" s="119"/>
    </row>
    <row r="566" spans="1:36" ht="23.25" customHeight="1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20"/>
      <c r="AE566" s="119"/>
      <c r="AF566" s="119"/>
      <c r="AG566" s="119"/>
      <c r="AH566" s="119"/>
      <c r="AI566" s="119"/>
      <c r="AJ566" s="119"/>
    </row>
    <row r="567" spans="1:36" ht="23.25" customHeight="1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20"/>
      <c r="AE567" s="119"/>
      <c r="AF567" s="119"/>
      <c r="AG567" s="119"/>
      <c r="AH567" s="119"/>
      <c r="AI567" s="119"/>
      <c r="AJ567" s="119"/>
    </row>
    <row r="568" spans="1:36" ht="23.25" customHeight="1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20"/>
      <c r="AE568" s="119"/>
      <c r="AF568" s="119"/>
      <c r="AG568" s="119"/>
      <c r="AH568" s="119"/>
      <c r="AI568" s="119"/>
      <c r="AJ568" s="119"/>
    </row>
    <row r="569" spans="1:36" ht="23.25" customHeight="1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20"/>
      <c r="AE569" s="119"/>
      <c r="AF569" s="119"/>
      <c r="AG569" s="119"/>
      <c r="AH569" s="119"/>
      <c r="AI569" s="119"/>
      <c r="AJ569" s="119"/>
    </row>
    <row r="570" spans="1:36" ht="23.25" customHeight="1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20"/>
      <c r="AE570" s="119"/>
      <c r="AF570" s="119"/>
      <c r="AG570" s="119"/>
      <c r="AH570" s="119"/>
      <c r="AI570" s="119"/>
      <c r="AJ570" s="119"/>
    </row>
    <row r="571" spans="1:36" ht="23.25" customHeight="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20"/>
      <c r="AE571" s="119"/>
      <c r="AF571" s="119"/>
      <c r="AG571" s="119"/>
      <c r="AH571" s="119"/>
      <c r="AI571" s="119"/>
      <c r="AJ571" s="119"/>
    </row>
    <row r="572" spans="1:36" ht="23.25" customHeight="1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20"/>
      <c r="AE572" s="119"/>
      <c r="AF572" s="119"/>
      <c r="AG572" s="119"/>
      <c r="AH572" s="119"/>
      <c r="AI572" s="119"/>
      <c r="AJ572" s="119"/>
    </row>
    <row r="573" spans="1:36" ht="23.25" customHeight="1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20"/>
      <c r="AE573" s="119"/>
      <c r="AF573" s="119"/>
      <c r="AG573" s="119"/>
      <c r="AH573" s="119"/>
      <c r="AI573" s="119"/>
      <c r="AJ573" s="119"/>
    </row>
    <row r="574" spans="1:36" ht="23.25" customHeight="1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20"/>
      <c r="AE574" s="119"/>
      <c r="AF574" s="119"/>
      <c r="AG574" s="119"/>
      <c r="AH574" s="119"/>
      <c r="AI574" s="119"/>
      <c r="AJ574" s="119"/>
    </row>
    <row r="575" spans="1:36" ht="23.25" customHeight="1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20"/>
      <c r="AE575" s="119"/>
      <c r="AF575" s="119"/>
      <c r="AG575" s="119"/>
      <c r="AH575" s="119"/>
      <c r="AI575" s="119"/>
      <c r="AJ575" s="119"/>
    </row>
    <row r="576" spans="1:36" ht="23.25" customHeight="1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20"/>
      <c r="AE576" s="119"/>
      <c r="AF576" s="119"/>
      <c r="AG576" s="119"/>
      <c r="AH576" s="119"/>
      <c r="AI576" s="119"/>
      <c r="AJ576" s="119"/>
    </row>
    <row r="577" spans="1:36" ht="23.25" customHeight="1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20"/>
      <c r="AE577" s="119"/>
      <c r="AF577" s="119"/>
      <c r="AG577" s="119"/>
      <c r="AH577" s="119"/>
      <c r="AI577" s="119"/>
      <c r="AJ577" s="119"/>
    </row>
    <row r="578" spans="1:36" ht="23.25" customHeight="1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20"/>
      <c r="AE578" s="119"/>
      <c r="AF578" s="119"/>
      <c r="AG578" s="119"/>
      <c r="AH578" s="119"/>
      <c r="AI578" s="119"/>
      <c r="AJ578" s="119"/>
    </row>
    <row r="579" spans="1:36" ht="23.25" customHeight="1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20"/>
      <c r="AE579" s="119"/>
      <c r="AF579" s="119"/>
      <c r="AG579" s="119"/>
      <c r="AH579" s="119"/>
      <c r="AI579" s="119"/>
      <c r="AJ579" s="119"/>
    </row>
    <row r="580" spans="1:36" ht="23.25" customHeight="1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20"/>
      <c r="AE580" s="119"/>
      <c r="AF580" s="119"/>
      <c r="AG580" s="119"/>
      <c r="AH580" s="119"/>
      <c r="AI580" s="119"/>
      <c r="AJ580" s="119"/>
    </row>
    <row r="581" spans="1:36" ht="23.25" customHeight="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20"/>
      <c r="AE581" s="119"/>
      <c r="AF581" s="119"/>
      <c r="AG581" s="119"/>
      <c r="AH581" s="119"/>
      <c r="AI581" s="119"/>
      <c r="AJ581" s="119"/>
    </row>
    <row r="582" spans="1:36" ht="23.25" customHeight="1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20"/>
      <c r="AE582" s="119"/>
      <c r="AF582" s="119"/>
      <c r="AG582" s="119"/>
      <c r="AH582" s="119"/>
      <c r="AI582" s="119"/>
      <c r="AJ582" s="119"/>
    </row>
    <row r="583" spans="1:36" ht="23.25" customHeight="1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20"/>
      <c r="AE583" s="119"/>
      <c r="AF583" s="119"/>
      <c r="AG583" s="119"/>
      <c r="AH583" s="119"/>
      <c r="AI583" s="119"/>
      <c r="AJ583" s="119"/>
    </row>
    <row r="584" spans="1:36" ht="23.25" customHeight="1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20"/>
      <c r="AE584" s="119"/>
      <c r="AF584" s="119"/>
      <c r="AG584" s="119"/>
      <c r="AH584" s="119"/>
      <c r="AI584" s="119"/>
      <c r="AJ584" s="119"/>
    </row>
    <row r="585" spans="1:36" ht="23.25" customHeight="1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20"/>
      <c r="AE585" s="119"/>
      <c r="AF585" s="119"/>
      <c r="AG585" s="119"/>
      <c r="AH585" s="119"/>
      <c r="AI585" s="119"/>
      <c r="AJ585" s="119"/>
    </row>
    <row r="586" spans="1:36" ht="23.25" customHeight="1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20"/>
      <c r="AE586" s="119"/>
      <c r="AF586" s="119"/>
      <c r="AG586" s="119"/>
      <c r="AH586" s="119"/>
      <c r="AI586" s="119"/>
      <c r="AJ586" s="119"/>
    </row>
    <row r="587" spans="1:36" ht="23.25" customHeight="1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20"/>
      <c r="AE587" s="119"/>
      <c r="AF587" s="119"/>
      <c r="AG587" s="119"/>
      <c r="AH587" s="119"/>
      <c r="AI587" s="119"/>
      <c r="AJ587" s="119"/>
    </row>
    <row r="588" spans="1:36" ht="23.25" customHeight="1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20"/>
      <c r="AE588" s="119"/>
      <c r="AF588" s="119"/>
      <c r="AG588" s="119"/>
      <c r="AH588" s="119"/>
      <c r="AI588" s="119"/>
      <c r="AJ588" s="119"/>
    </row>
    <row r="589" spans="1:36" ht="23.25" customHeight="1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20"/>
      <c r="AE589" s="119"/>
      <c r="AF589" s="119"/>
      <c r="AG589" s="119"/>
      <c r="AH589" s="119"/>
      <c r="AI589" s="119"/>
      <c r="AJ589" s="119"/>
    </row>
    <row r="590" spans="1:36" ht="23.25" customHeight="1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20"/>
      <c r="AE590" s="119"/>
      <c r="AF590" s="119"/>
      <c r="AG590" s="119"/>
      <c r="AH590" s="119"/>
      <c r="AI590" s="119"/>
      <c r="AJ590" s="119"/>
    </row>
    <row r="591" spans="1:36" ht="23.25" customHeight="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20"/>
      <c r="AE591" s="119"/>
      <c r="AF591" s="119"/>
      <c r="AG591" s="119"/>
      <c r="AH591" s="119"/>
      <c r="AI591" s="119"/>
      <c r="AJ591" s="119"/>
    </row>
    <row r="592" spans="1:36" ht="23.25" customHeight="1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20"/>
      <c r="AE592" s="119"/>
      <c r="AF592" s="119"/>
      <c r="AG592" s="119"/>
      <c r="AH592" s="119"/>
      <c r="AI592" s="119"/>
      <c r="AJ592" s="119"/>
    </row>
    <row r="593" spans="1:36" ht="23.25" customHeight="1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20"/>
      <c r="AE593" s="119"/>
      <c r="AF593" s="119"/>
      <c r="AG593" s="119"/>
      <c r="AH593" s="119"/>
      <c r="AI593" s="119"/>
      <c r="AJ593" s="119"/>
    </row>
    <row r="594" spans="1:36" ht="23.25" customHeight="1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20"/>
      <c r="AE594" s="119"/>
      <c r="AF594" s="119"/>
      <c r="AG594" s="119"/>
      <c r="AH594" s="119"/>
      <c r="AI594" s="119"/>
      <c r="AJ594" s="119"/>
    </row>
    <row r="595" spans="1:36" ht="23.25" customHeight="1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20"/>
      <c r="AE595" s="119"/>
      <c r="AF595" s="119"/>
      <c r="AG595" s="119"/>
      <c r="AH595" s="119"/>
      <c r="AI595" s="119"/>
      <c r="AJ595" s="119"/>
    </row>
    <row r="596" spans="1:36" ht="23.25" customHeight="1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20"/>
      <c r="AE596" s="119"/>
      <c r="AF596" s="119"/>
      <c r="AG596" s="119"/>
      <c r="AH596" s="119"/>
      <c r="AI596" s="119"/>
      <c r="AJ596" s="119"/>
    </row>
    <row r="597" spans="1:36" ht="23.25" customHeight="1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20"/>
      <c r="AE597" s="119"/>
      <c r="AF597" s="119"/>
      <c r="AG597" s="119"/>
      <c r="AH597" s="119"/>
      <c r="AI597" s="119"/>
      <c r="AJ597" s="119"/>
    </row>
    <row r="598" spans="1:36" ht="23.25" customHeight="1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20"/>
      <c r="AE598" s="119"/>
      <c r="AF598" s="119"/>
      <c r="AG598" s="119"/>
      <c r="AH598" s="119"/>
      <c r="AI598" s="119"/>
      <c r="AJ598" s="119"/>
    </row>
    <row r="599" spans="1:36" ht="23.25" customHeight="1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20"/>
      <c r="AE599" s="119"/>
      <c r="AF599" s="119"/>
      <c r="AG599" s="119"/>
      <c r="AH599" s="119"/>
      <c r="AI599" s="119"/>
      <c r="AJ599" s="119"/>
    </row>
    <row r="600" spans="1:36" ht="23.25" customHeight="1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20"/>
      <c r="AE600" s="119"/>
      <c r="AF600" s="119"/>
      <c r="AG600" s="119"/>
      <c r="AH600" s="119"/>
      <c r="AI600" s="119"/>
      <c r="AJ600" s="119"/>
    </row>
    <row r="601" spans="1:36" ht="23.25" customHeight="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20"/>
      <c r="AE601" s="119"/>
      <c r="AF601" s="119"/>
      <c r="AG601" s="119"/>
      <c r="AH601" s="119"/>
      <c r="AI601" s="119"/>
      <c r="AJ601" s="119"/>
    </row>
    <row r="602" spans="1:36" ht="23.25" customHeight="1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20"/>
      <c r="AE602" s="119"/>
      <c r="AF602" s="119"/>
      <c r="AG602" s="119"/>
      <c r="AH602" s="119"/>
      <c r="AI602" s="119"/>
      <c r="AJ602" s="119"/>
    </row>
    <row r="603" spans="1:36" ht="23.25" customHeight="1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20"/>
      <c r="AE603" s="119"/>
      <c r="AF603" s="119"/>
      <c r="AG603" s="119"/>
      <c r="AH603" s="119"/>
      <c r="AI603" s="119"/>
      <c r="AJ603" s="119"/>
    </row>
    <row r="604" spans="1:36" ht="23.25" customHeight="1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20"/>
      <c r="AE604" s="119"/>
      <c r="AF604" s="119"/>
      <c r="AG604" s="119"/>
      <c r="AH604" s="119"/>
      <c r="AI604" s="119"/>
      <c r="AJ604" s="119"/>
    </row>
    <row r="605" spans="1:36" ht="23.25" customHeight="1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20"/>
      <c r="AE605" s="119"/>
      <c r="AF605" s="119"/>
      <c r="AG605" s="119"/>
      <c r="AH605" s="119"/>
      <c r="AI605" s="119"/>
      <c r="AJ605" s="119"/>
    </row>
    <row r="606" spans="1:36" ht="23.25" customHeight="1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20"/>
      <c r="AE606" s="119"/>
      <c r="AF606" s="119"/>
      <c r="AG606" s="119"/>
      <c r="AH606" s="119"/>
      <c r="AI606" s="119"/>
      <c r="AJ606" s="119"/>
    </row>
    <row r="607" spans="1:36" ht="23.25" customHeight="1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20"/>
      <c r="AE607" s="119"/>
      <c r="AF607" s="119"/>
      <c r="AG607" s="119"/>
      <c r="AH607" s="119"/>
      <c r="AI607" s="119"/>
      <c r="AJ607" s="119"/>
    </row>
    <row r="608" spans="1:36" ht="23.25" customHeight="1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20"/>
      <c r="AE608" s="119"/>
      <c r="AF608" s="119"/>
      <c r="AG608" s="119"/>
      <c r="AH608" s="119"/>
      <c r="AI608" s="119"/>
      <c r="AJ608" s="119"/>
    </row>
    <row r="609" spans="1:36" ht="23.25" customHeight="1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20"/>
      <c r="AE609" s="119"/>
      <c r="AF609" s="119"/>
      <c r="AG609" s="119"/>
      <c r="AH609" s="119"/>
      <c r="AI609" s="119"/>
      <c r="AJ609" s="119"/>
    </row>
    <row r="610" spans="1:36" ht="23.25" customHeight="1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20"/>
      <c r="AE610" s="119"/>
      <c r="AF610" s="119"/>
      <c r="AG610" s="119"/>
      <c r="AH610" s="119"/>
      <c r="AI610" s="119"/>
      <c r="AJ610" s="119"/>
    </row>
    <row r="611" spans="1:36" ht="23.25" customHeight="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20"/>
      <c r="AE611" s="119"/>
      <c r="AF611" s="119"/>
      <c r="AG611" s="119"/>
      <c r="AH611" s="119"/>
      <c r="AI611" s="119"/>
      <c r="AJ611" s="119"/>
    </row>
    <row r="612" spans="1:36" ht="23.25" customHeight="1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20"/>
      <c r="AE612" s="119"/>
      <c r="AF612" s="119"/>
      <c r="AG612" s="119"/>
      <c r="AH612" s="119"/>
      <c r="AI612" s="119"/>
      <c r="AJ612" s="119"/>
    </row>
    <row r="613" spans="1:36" ht="23.25" customHeight="1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20"/>
      <c r="AE613" s="119"/>
      <c r="AF613" s="119"/>
      <c r="AG613" s="119"/>
      <c r="AH613" s="119"/>
      <c r="AI613" s="119"/>
      <c r="AJ613" s="119"/>
    </row>
    <row r="614" spans="1:36" ht="23.25" customHeight="1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20"/>
      <c r="AE614" s="119"/>
      <c r="AF614" s="119"/>
      <c r="AG614" s="119"/>
      <c r="AH614" s="119"/>
      <c r="AI614" s="119"/>
      <c r="AJ614" s="119"/>
    </row>
    <row r="615" spans="1:36" ht="23.25" customHeight="1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20"/>
      <c r="AE615" s="119"/>
      <c r="AF615" s="119"/>
      <c r="AG615" s="119"/>
      <c r="AH615" s="119"/>
      <c r="AI615" s="119"/>
      <c r="AJ615" s="119"/>
    </row>
    <row r="616" spans="1:36" ht="23.25" customHeight="1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20"/>
      <c r="AE616" s="119"/>
      <c r="AF616" s="119"/>
      <c r="AG616" s="119"/>
      <c r="AH616" s="119"/>
      <c r="AI616" s="119"/>
      <c r="AJ616" s="119"/>
    </row>
    <row r="617" spans="1:36" ht="23.25" customHeight="1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20"/>
      <c r="AE617" s="119"/>
      <c r="AF617" s="119"/>
      <c r="AG617" s="119"/>
      <c r="AH617" s="119"/>
      <c r="AI617" s="119"/>
      <c r="AJ617" s="119"/>
    </row>
    <row r="618" spans="1:36" ht="23.25" customHeight="1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20"/>
      <c r="AE618" s="119"/>
      <c r="AF618" s="119"/>
      <c r="AG618" s="119"/>
      <c r="AH618" s="119"/>
      <c r="AI618" s="119"/>
      <c r="AJ618" s="119"/>
    </row>
    <row r="619" spans="1:36" ht="23.25" customHeight="1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20"/>
      <c r="AE619" s="119"/>
      <c r="AF619" s="119"/>
      <c r="AG619" s="119"/>
      <c r="AH619" s="119"/>
      <c r="AI619" s="119"/>
      <c r="AJ619" s="119"/>
    </row>
    <row r="620" spans="1:36" ht="23.25" customHeight="1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20"/>
      <c r="AE620" s="119"/>
      <c r="AF620" s="119"/>
      <c r="AG620" s="119"/>
      <c r="AH620" s="119"/>
      <c r="AI620" s="119"/>
      <c r="AJ620" s="119"/>
    </row>
    <row r="621" spans="1:36" ht="23.25" customHeight="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20"/>
      <c r="AE621" s="119"/>
      <c r="AF621" s="119"/>
      <c r="AG621" s="119"/>
      <c r="AH621" s="119"/>
      <c r="AI621" s="119"/>
      <c r="AJ621" s="119"/>
    </row>
    <row r="622" spans="1:36" ht="23.25" customHeight="1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20"/>
      <c r="AE622" s="119"/>
      <c r="AF622" s="119"/>
      <c r="AG622" s="119"/>
      <c r="AH622" s="119"/>
      <c r="AI622" s="119"/>
      <c r="AJ622" s="119"/>
    </row>
    <row r="623" spans="1:36" ht="23.25" customHeight="1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20"/>
      <c r="AE623" s="119"/>
      <c r="AF623" s="119"/>
      <c r="AG623" s="119"/>
      <c r="AH623" s="119"/>
      <c r="AI623" s="119"/>
      <c r="AJ623" s="119"/>
    </row>
    <row r="624" spans="1:36" ht="23.25" customHeight="1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20"/>
      <c r="AE624" s="119"/>
      <c r="AF624" s="119"/>
      <c r="AG624" s="119"/>
      <c r="AH624" s="119"/>
      <c r="AI624" s="119"/>
      <c r="AJ624" s="119"/>
    </row>
    <row r="625" spans="1:36" ht="23.25" customHeight="1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20"/>
      <c r="AE625" s="119"/>
      <c r="AF625" s="119"/>
      <c r="AG625" s="119"/>
      <c r="AH625" s="119"/>
      <c r="AI625" s="119"/>
      <c r="AJ625" s="119"/>
    </row>
    <row r="626" spans="1:36" ht="23.25" customHeight="1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20"/>
      <c r="AE626" s="119"/>
      <c r="AF626" s="119"/>
      <c r="AG626" s="119"/>
      <c r="AH626" s="119"/>
      <c r="AI626" s="119"/>
      <c r="AJ626" s="119"/>
    </row>
    <row r="627" spans="1:36" ht="23.25" customHeight="1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20"/>
      <c r="AE627" s="119"/>
      <c r="AF627" s="119"/>
      <c r="AG627" s="119"/>
      <c r="AH627" s="119"/>
      <c r="AI627" s="119"/>
      <c r="AJ627" s="119"/>
    </row>
    <row r="628" spans="1:36" ht="23.25" customHeight="1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20"/>
      <c r="AE628" s="119"/>
      <c r="AF628" s="119"/>
      <c r="AG628" s="119"/>
      <c r="AH628" s="119"/>
      <c r="AI628" s="119"/>
      <c r="AJ628" s="119"/>
    </row>
    <row r="629" spans="1:36" ht="23.25" customHeight="1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20"/>
      <c r="AE629" s="119"/>
      <c r="AF629" s="119"/>
      <c r="AG629" s="119"/>
      <c r="AH629" s="119"/>
      <c r="AI629" s="119"/>
      <c r="AJ629" s="119"/>
    </row>
    <row r="630" spans="1:36" ht="23.25" customHeight="1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20"/>
      <c r="AE630" s="119"/>
      <c r="AF630" s="119"/>
      <c r="AG630" s="119"/>
      <c r="AH630" s="119"/>
      <c r="AI630" s="119"/>
      <c r="AJ630" s="119"/>
    </row>
    <row r="631" spans="1:36" ht="23.25" customHeight="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20"/>
      <c r="AE631" s="119"/>
      <c r="AF631" s="119"/>
      <c r="AG631" s="119"/>
      <c r="AH631" s="119"/>
      <c r="AI631" s="119"/>
      <c r="AJ631" s="119"/>
    </row>
    <row r="632" spans="1:36" ht="23.25" customHeight="1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20"/>
      <c r="AE632" s="119"/>
      <c r="AF632" s="119"/>
      <c r="AG632" s="119"/>
      <c r="AH632" s="119"/>
      <c r="AI632" s="119"/>
      <c r="AJ632" s="119"/>
    </row>
    <row r="633" spans="1:36" ht="23.25" customHeight="1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20"/>
      <c r="AE633" s="119"/>
      <c r="AF633" s="119"/>
      <c r="AG633" s="119"/>
      <c r="AH633" s="119"/>
      <c r="AI633" s="119"/>
      <c r="AJ633" s="119"/>
    </row>
    <row r="634" spans="1:36" ht="23.25" customHeight="1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20"/>
      <c r="AE634" s="119"/>
      <c r="AF634" s="119"/>
      <c r="AG634" s="119"/>
      <c r="AH634" s="119"/>
      <c r="AI634" s="119"/>
      <c r="AJ634" s="119"/>
    </row>
    <row r="635" spans="1:36" ht="23.25" customHeight="1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20"/>
      <c r="AE635" s="119"/>
      <c r="AF635" s="119"/>
      <c r="AG635" s="119"/>
      <c r="AH635" s="119"/>
      <c r="AI635" s="119"/>
      <c r="AJ635" s="119"/>
    </row>
    <row r="636" spans="1:36" ht="23.25" customHeight="1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20"/>
      <c r="AE636" s="119"/>
      <c r="AF636" s="119"/>
      <c r="AG636" s="119"/>
      <c r="AH636" s="119"/>
      <c r="AI636" s="119"/>
      <c r="AJ636" s="119"/>
    </row>
    <row r="637" spans="1:36" ht="23.25" customHeight="1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20"/>
      <c r="AE637" s="119"/>
      <c r="AF637" s="119"/>
      <c r="AG637" s="119"/>
      <c r="AH637" s="119"/>
      <c r="AI637" s="119"/>
      <c r="AJ637" s="119"/>
    </row>
    <row r="638" spans="1:36" ht="23.25" customHeight="1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20"/>
      <c r="AE638" s="119"/>
      <c r="AF638" s="119"/>
      <c r="AG638" s="119"/>
      <c r="AH638" s="119"/>
      <c r="AI638" s="119"/>
      <c r="AJ638" s="119"/>
    </row>
    <row r="639" spans="1:36" ht="23.25" customHeight="1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20"/>
      <c r="AE639" s="119"/>
      <c r="AF639" s="119"/>
      <c r="AG639" s="119"/>
      <c r="AH639" s="119"/>
      <c r="AI639" s="119"/>
      <c r="AJ639" s="119"/>
    </row>
    <row r="640" spans="1:36" ht="23.25" customHeight="1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20"/>
      <c r="AE640" s="119"/>
      <c r="AF640" s="119"/>
      <c r="AG640" s="119"/>
      <c r="AH640" s="119"/>
      <c r="AI640" s="119"/>
      <c r="AJ640" s="119"/>
    </row>
    <row r="641" spans="1:36" ht="23.25" customHeight="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20"/>
      <c r="AE641" s="119"/>
      <c r="AF641" s="119"/>
      <c r="AG641" s="119"/>
      <c r="AH641" s="119"/>
      <c r="AI641" s="119"/>
      <c r="AJ641" s="119"/>
    </row>
    <row r="642" spans="1:36" ht="23.25" customHeight="1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20"/>
      <c r="AE642" s="119"/>
      <c r="AF642" s="119"/>
      <c r="AG642" s="119"/>
      <c r="AH642" s="119"/>
      <c r="AI642" s="119"/>
      <c r="AJ642" s="119"/>
    </row>
    <row r="643" spans="1:36" ht="23.25" customHeight="1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20"/>
      <c r="AE643" s="119"/>
      <c r="AF643" s="119"/>
      <c r="AG643" s="119"/>
      <c r="AH643" s="119"/>
      <c r="AI643" s="119"/>
      <c r="AJ643" s="119"/>
    </row>
    <row r="644" spans="1:36" ht="23.25" customHeight="1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20"/>
      <c r="AE644" s="119"/>
      <c r="AF644" s="119"/>
      <c r="AG644" s="119"/>
      <c r="AH644" s="119"/>
      <c r="AI644" s="119"/>
      <c r="AJ644" s="119"/>
    </row>
    <row r="645" spans="1:36" ht="23.25" customHeight="1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20"/>
      <c r="AE645" s="119"/>
      <c r="AF645" s="119"/>
      <c r="AG645" s="119"/>
      <c r="AH645" s="119"/>
      <c r="AI645" s="119"/>
      <c r="AJ645" s="119"/>
    </row>
    <row r="646" spans="1:36" ht="23.25" customHeight="1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20"/>
      <c r="AE646" s="119"/>
      <c r="AF646" s="119"/>
      <c r="AG646" s="119"/>
      <c r="AH646" s="119"/>
      <c r="AI646" s="119"/>
      <c r="AJ646" s="119"/>
    </row>
    <row r="647" spans="1:36" ht="23.25" customHeight="1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20"/>
      <c r="AE647" s="119"/>
      <c r="AF647" s="119"/>
      <c r="AG647" s="119"/>
      <c r="AH647" s="119"/>
      <c r="AI647" s="119"/>
      <c r="AJ647" s="119"/>
    </row>
    <row r="648" spans="1:36" ht="23.25" customHeight="1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20"/>
      <c r="AE648" s="119"/>
      <c r="AF648" s="119"/>
      <c r="AG648" s="119"/>
      <c r="AH648" s="119"/>
      <c r="AI648" s="119"/>
      <c r="AJ648" s="119"/>
    </row>
    <row r="649" spans="1:36" ht="23.25" customHeight="1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20"/>
      <c r="AE649" s="119"/>
      <c r="AF649" s="119"/>
      <c r="AG649" s="119"/>
      <c r="AH649" s="119"/>
      <c r="AI649" s="119"/>
      <c r="AJ649" s="119"/>
    </row>
    <row r="650" spans="1:36" ht="23.25" customHeight="1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20"/>
      <c r="AE650" s="119"/>
      <c r="AF650" s="119"/>
      <c r="AG650" s="119"/>
      <c r="AH650" s="119"/>
      <c r="AI650" s="119"/>
      <c r="AJ650" s="119"/>
    </row>
    <row r="651" spans="1:36" ht="23.25" customHeight="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20"/>
      <c r="AE651" s="119"/>
      <c r="AF651" s="119"/>
      <c r="AG651" s="119"/>
      <c r="AH651" s="119"/>
      <c r="AI651" s="119"/>
      <c r="AJ651" s="119"/>
    </row>
    <row r="652" spans="1:36" ht="23.25" customHeight="1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20"/>
      <c r="AE652" s="119"/>
      <c r="AF652" s="119"/>
      <c r="AG652" s="119"/>
      <c r="AH652" s="119"/>
      <c r="AI652" s="119"/>
      <c r="AJ652" s="119"/>
    </row>
    <row r="653" spans="1:36" ht="23.25" customHeight="1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20"/>
      <c r="AE653" s="119"/>
      <c r="AF653" s="119"/>
      <c r="AG653" s="119"/>
      <c r="AH653" s="119"/>
      <c r="AI653" s="119"/>
      <c r="AJ653" s="119"/>
    </row>
    <row r="654" spans="1:36" ht="23.25" customHeight="1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20"/>
      <c r="AE654" s="119"/>
      <c r="AF654" s="119"/>
      <c r="AG654" s="119"/>
      <c r="AH654" s="119"/>
      <c r="AI654" s="119"/>
      <c r="AJ654" s="119"/>
    </row>
    <row r="655" spans="1:36" ht="23.25" customHeight="1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20"/>
      <c r="AE655" s="119"/>
      <c r="AF655" s="119"/>
      <c r="AG655" s="119"/>
      <c r="AH655" s="119"/>
      <c r="AI655" s="119"/>
      <c r="AJ655" s="119"/>
    </row>
    <row r="656" spans="1:36" ht="23.25" customHeight="1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20"/>
      <c r="AE656" s="119"/>
      <c r="AF656" s="119"/>
      <c r="AG656" s="119"/>
      <c r="AH656" s="119"/>
      <c r="AI656" s="119"/>
      <c r="AJ656" s="119"/>
    </row>
    <row r="657" spans="1:36" ht="23.25" customHeight="1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20"/>
      <c r="AE657" s="119"/>
      <c r="AF657" s="119"/>
      <c r="AG657" s="119"/>
      <c r="AH657" s="119"/>
      <c r="AI657" s="119"/>
      <c r="AJ657" s="119"/>
    </row>
    <row r="658" spans="1:36" ht="23.25" customHeight="1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20"/>
      <c r="AE658" s="119"/>
      <c r="AF658" s="119"/>
      <c r="AG658" s="119"/>
      <c r="AH658" s="119"/>
      <c r="AI658" s="119"/>
      <c r="AJ658" s="119"/>
    </row>
    <row r="659" spans="1:36" ht="23.25" customHeight="1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20"/>
      <c r="AE659" s="119"/>
      <c r="AF659" s="119"/>
      <c r="AG659" s="119"/>
      <c r="AH659" s="119"/>
      <c r="AI659" s="119"/>
      <c r="AJ659" s="119"/>
    </row>
    <row r="660" spans="1:36" ht="23.25" customHeight="1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20"/>
      <c r="AE660" s="119"/>
      <c r="AF660" s="119"/>
      <c r="AG660" s="119"/>
      <c r="AH660" s="119"/>
      <c r="AI660" s="119"/>
      <c r="AJ660" s="119"/>
    </row>
    <row r="661" spans="1:36" ht="23.25" customHeight="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20"/>
      <c r="AE661" s="119"/>
      <c r="AF661" s="119"/>
      <c r="AG661" s="119"/>
      <c r="AH661" s="119"/>
      <c r="AI661" s="119"/>
      <c r="AJ661" s="119"/>
    </row>
    <row r="662" spans="1:36" ht="23.25" customHeight="1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20"/>
      <c r="AE662" s="119"/>
      <c r="AF662" s="119"/>
      <c r="AG662" s="119"/>
      <c r="AH662" s="119"/>
      <c r="AI662" s="119"/>
      <c r="AJ662" s="119"/>
    </row>
    <row r="663" spans="1:36" ht="23.25" customHeight="1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20"/>
      <c r="AE663" s="119"/>
      <c r="AF663" s="119"/>
      <c r="AG663" s="119"/>
      <c r="AH663" s="119"/>
      <c r="AI663" s="119"/>
      <c r="AJ663" s="119"/>
    </row>
    <row r="664" spans="1:36" ht="23.25" customHeight="1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20"/>
      <c r="AE664" s="119"/>
      <c r="AF664" s="119"/>
      <c r="AG664" s="119"/>
      <c r="AH664" s="119"/>
      <c r="AI664" s="119"/>
      <c r="AJ664" s="119"/>
    </row>
    <row r="665" spans="1:36" ht="23.25" customHeight="1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20"/>
      <c r="AE665" s="119"/>
      <c r="AF665" s="119"/>
      <c r="AG665" s="119"/>
      <c r="AH665" s="119"/>
      <c r="AI665" s="119"/>
      <c r="AJ665" s="119"/>
    </row>
    <row r="666" spans="1:36" ht="23.25" customHeight="1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20"/>
      <c r="AE666" s="119"/>
      <c r="AF666" s="119"/>
      <c r="AG666" s="119"/>
      <c r="AH666" s="119"/>
      <c r="AI666" s="119"/>
      <c r="AJ666" s="119"/>
    </row>
    <row r="667" spans="1:36" ht="23.25" customHeight="1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20"/>
      <c r="AE667" s="119"/>
      <c r="AF667" s="119"/>
      <c r="AG667" s="119"/>
      <c r="AH667" s="119"/>
      <c r="AI667" s="119"/>
      <c r="AJ667" s="119"/>
    </row>
    <row r="668" spans="1:36" ht="23.25" customHeight="1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20"/>
      <c r="AE668" s="119"/>
      <c r="AF668" s="119"/>
      <c r="AG668" s="119"/>
      <c r="AH668" s="119"/>
      <c r="AI668" s="119"/>
      <c r="AJ668" s="119"/>
    </row>
    <row r="669" spans="1:36" ht="23.25" customHeight="1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20"/>
      <c r="AE669" s="119"/>
      <c r="AF669" s="119"/>
      <c r="AG669" s="119"/>
      <c r="AH669" s="119"/>
      <c r="AI669" s="119"/>
      <c r="AJ669" s="119"/>
    </row>
    <row r="670" spans="1:36" ht="23.25" customHeight="1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20"/>
      <c r="AE670" s="119"/>
      <c r="AF670" s="119"/>
      <c r="AG670" s="119"/>
      <c r="AH670" s="119"/>
      <c r="AI670" s="119"/>
      <c r="AJ670" s="119"/>
    </row>
    <row r="671" spans="1:36" ht="23.25" customHeight="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20"/>
      <c r="AE671" s="119"/>
      <c r="AF671" s="119"/>
      <c r="AG671" s="119"/>
      <c r="AH671" s="119"/>
      <c r="AI671" s="119"/>
      <c r="AJ671" s="119"/>
    </row>
    <row r="672" spans="1:36" ht="23.25" customHeight="1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20"/>
      <c r="AE672" s="119"/>
      <c r="AF672" s="119"/>
      <c r="AG672" s="119"/>
      <c r="AH672" s="119"/>
      <c r="AI672" s="119"/>
      <c r="AJ672" s="119"/>
    </row>
    <row r="673" spans="1:36" ht="23.25" customHeight="1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20"/>
      <c r="AE673" s="119"/>
      <c r="AF673" s="119"/>
      <c r="AG673" s="119"/>
      <c r="AH673" s="119"/>
      <c r="AI673" s="119"/>
      <c r="AJ673" s="119"/>
    </row>
    <row r="674" spans="1:36" ht="23.25" customHeight="1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20"/>
      <c r="AE674" s="119"/>
      <c r="AF674" s="119"/>
      <c r="AG674" s="119"/>
      <c r="AH674" s="119"/>
      <c r="AI674" s="119"/>
      <c r="AJ674" s="119"/>
    </row>
    <row r="675" spans="1:36" ht="23.25" customHeight="1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20"/>
      <c r="AE675" s="119"/>
      <c r="AF675" s="119"/>
      <c r="AG675" s="119"/>
      <c r="AH675" s="119"/>
      <c r="AI675" s="119"/>
      <c r="AJ675" s="119"/>
    </row>
    <row r="676" spans="1:36" ht="23.25" customHeight="1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20"/>
      <c r="AE676" s="119"/>
      <c r="AF676" s="119"/>
      <c r="AG676" s="119"/>
      <c r="AH676" s="119"/>
      <c r="AI676" s="119"/>
      <c r="AJ676" s="119"/>
    </row>
    <row r="677" spans="1:36" ht="23.25" customHeight="1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20"/>
      <c r="AE677" s="119"/>
      <c r="AF677" s="119"/>
      <c r="AG677" s="119"/>
      <c r="AH677" s="119"/>
      <c r="AI677" s="119"/>
      <c r="AJ677" s="119"/>
    </row>
    <row r="678" spans="1:36" ht="23.25" customHeight="1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20"/>
      <c r="AE678" s="119"/>
      <c r="AF678" s="119"/>
      <c r="AG678" s="119"/>
      <c r="AH678" s="119"/>
      <c r="AI678" s="119"/>
      <c r="AJ678" s="119"/>
    </row>
    <row r="679" spans="1:36" ht="23.25" customHeight="1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20"/>
      <c r="AE679" s="119"/>
      <c r="AF679" s="119"/>
      <c r="AG679" s="119"/>
      <c r="AH679" s="119"/>
      <c r="AI679" s="119"/>
      <c r="AJ679" s="119"/>
    </row>
    <row r="680" spans="1:36" ht="23.25" customHeight="1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20"/>
      <c r="AE680" s="119"/>
      <c r="AF680" s="119"/>
      <c r="AG680" s="119"/>
      <c r="AH680" s="119"/>
      <c r="AI680" s="119"/>
      <c r="AJ680" s="119"/>
    </row>
    <row r="681" spans="1:36" ht="23.25" customHeight="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20"/>
      <c r="AE681" s="119"/>
      <c r="AF681" s="119"/>
      <c r="AG681" s="119"/>
      <c r="AH681" s="119"/>
      <c r="AI681" s="119"/>
      <c r="AJ681" s="119"/>
    </row>
    <row r="682" spans="1:36" ht="23.25" customHeight="1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20"/>
      <c r="AE682" s="119"/>
      <c r="AF682" s="119"/>
      <c r="AG682" s="119"/>
      <c r="AH682" s="119"/>
      <c r="AI682" s="119"/>
      <c r="AJ682" s="119"/>
    </row>
    <row r="683" spans="1:36" ht="23.25" customHeight="1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20"/>
      <c r="AE683" s="119"/>
      <c r="AF683" s="119"/>
      <c r="AG683" s="119"/>
      <c r="AH683" s="119"/>
      <c r="AI683" s="119"/>
      <c r="AJ683" s="119"/>
    </row>
    <row r="684" spans="1:36" ht="23.25" customHeight="1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20"/>
      <c r="AE684" s="119"/>
      <c r="AF684" s="119"/>
      <c r="AG684" s="119"/>
      <c r="AH684" s="119"/>
      <c r="AI684" s="119"/>
      <c r="AJ684" s="119"/>
    </row>
    <row r="685" spans="1:36" ht="23.25" customHeight="1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20"/>
      <c r="AE685" s="119"/>
      <c r="AF685" s="119"/>
      <c r="AG685" s="119"/>
      <c r="AH685" s="119"/>
      <c r="AI685" s="119"/>
      <c r="AJ685" s="119"/>
    </row>
    <row r="686" spans="1:36" ht="23.25" customHeight="1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20"/>
      <c r="AE686" s="119"/>
      <c r="AF686" s="119"/>
      <c r="AG686" s="119"/>
      <c r="AH686" s="119"/>
      <c r="AI686" s="119"/>
      <c r="AJ686" s="119"/>
    </row>
    <row r="687" spans="1:36" ht="23.25" customHeight="1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20"/>
      <c r="AE687" s="119"/>
      <c r="AF687" s="119"/>
      <c r="AG687" s="119"/>
      <c r="AH687" s="119"/>
      <c r="AI687" s="119"/>
      <c r="AJ687" s="119"/>
    </row>
    <row r="688" spans="1:36" ht="23.25" customHeight="1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20"/>
      <c r="AE688" s="119"/>
      <c r="AF688" s="119"/>
      <c r="AG688" s="119"/>
      <c r="AH688" s="119"/>
      <c r="AI688" s="119"/>
      <c r="AJ688" s="119"/>
    </row>
    <row r="689" spans="1:36" ht="23.25" customHeight="1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20"/>
      <c r="AE689" s="119"/>
      <c r="AF689" s="119"/>
      <c r="AG689" s="119"/>
      <c r="AH689" s="119"/>
      <c r="AI689" s="119"/>
      <c r="AJ689" s="119"/>
    </row>
    <row r="690" spans="1:36" ht="23.25" customHeight="1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20"/>
      <c r="AE690" s="119"/>
      <c r="AF690" s="119"/>
      <c r="AG690" s="119"/>
      <c r="AH690" s="119"/>
      <c r="AI690" s="119"/>
      <c r="AJ690" s="119"/>
    </row>
    <row r="691" spans="1:36" ht="23.25" customHeight="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20"/>
      <c r="AE691" s="119"/>
      <c r="AF691" s="119"/>
      <c r="AG691" s="119"/>
      <c r="AH691" s="119"/>
      <c r="AI691" s="119"/>
      <c r="AJ691" s="119"/>
    </row>
    <row r="692" spans="1:36" ht="23.25" customHeight="1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20"/>
      <c r="AE692" s="119"/>
      <c r="AF692" s="119"/>
      <c r="AG692" s="119"/>
      <c r="AH692" s="119"/>
      <c r="AI692" s="119"/>
      <c r="AJ692" s="119"/>
    </row>
    <row r="693" spans="1:36" ht="23.25" customHeight="1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20"/>
      <c r="AE693" s="119"/>
      <c r="AF693" s="119"/>
      <c r="AG693" s="119"/>
      <c r="AH693" s="119"/>
      <c r="AI693" s="119"/>
      <c r="AJ693" s="119"/>
    </row>
    <row r="694" spans="1:36" ht="23.25" customHeight="1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20"/>
      <c r="AE694" s="119"/>
      <c r="AF694" s="119"/>
      <c r="AG694" s="119"/>
      <c r="AH694" s="119"/>
      <c r="AI694" s="119"/>
      <c r="AJ694" s="119"/>
    </row>
    <row r="695" spans="1:36" ht="23.25" customHeight="1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20"/>
      <c r="AE695" s="119"/>
      <c r="AF695" s="119"/>
      <c r="AG695" s="119"/>
      <c r="AH695" s="119"/>
      <c r="AI695" s="119"/>
      <c r="AJ695" s="119"/>
    </row>
    <row r="696" spans="1:36" ht="23.25" customHeight="1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20"/>
      <c r="AE696" s="119"/>
      <c r="AF696" s="119"/>
      <c r="AG696" s="119"/>
      <c r="AH696" s="119"/>
      <c r="AI696" s="119"/>
      <c r="AJ696" s="119"/>
    </row>
    <row r="697" spans="1:36" ht="23.25" customHeight="1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20"/>
      <c r="AE697" s="119"/>
      <c r="AF697" s="119"/>
      <c r="AG697" s="119"/>
      <c r="AH697" s="119"/>
      <c r="AI697" s="119"/>
      <c r="AJ697" s="119"/>
    </row>
    <row r="698" spans="1:36" ht="23.25" customHeight="1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20"/>
      <c r="AE698" s="119"/>
      <c r="AF698" s="119"/>
      <c r="AG698" s="119"/>
      <c r="AH698" s="119"/>
      <c r="AI698" s="119"/>
      <c r="AJ698" s="119"/>
    </row>
    <row r="699" spans="1:36" ht="23.25" customHeight="1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20"/>
      <c r="AE699" s="119"/>
      <c r="AF699" s="119"/>
      <c r="AG699" s="119"/>
      <c r="AH699" s="119"/>
      <c r="AI699" s="119"/>
      <c r="AJ699" s="119"/>
    </row>
    <row r="700" spans="1:36" ht="23.25" customHeight="1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20"/>
      <c r="AE700" s="119"/>
      <c r="AF700" s="119"/>
      <c r="AG700" s="119"/>
      <c r="AH700" s="119"/>
      <c r="AI700" s="119"/>
      <c r="AJ700" s="119"/>
    </row>
    <row r="701" spans="1:36" ht="23.25" customHeight="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20"/>
      <c r="AE701" s="119"/>
      <c r="AF701" s="119"/>
      <c r="AG701" s="119"/>
      <c r="AH701" s="119"/>
      <c r="AI701" s="119"/>
      <c r="AJ701" s="119"/>
    </row>
    <row r="702" spans="1:36" ht="23.25" customHeight="1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20"/>
      <c r="AE702" s="119"/>
      <c r="AF702" s="119"/>
      <c r="AG702" s="119"/>
      <c r="AH702" s="119"/>
      <c r="AI702" s="119"/>
      <c r="AJ702" s="119"/>
    </row>
    <row r="703" spans="1:36" ht="23.25" customHeight="1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20"/>
      <c r="AE703" s="119"/>
      <c r="AF703" s="119"/>
      <c r="AG703" s="119"/>
      <c r="AH703" s="119"/>
      <c r="AI703" s="119"/>
      <c r="AJ703" s="119"/>
    </row>
    <row r="704" spans="1:36" ht="23.25" customHeight="1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20"/>
      <c r="AE704" s="119"/>
      <c r="AF704" s="119"/>
      <c r="AG704" s="119"/>
      <c r="AH704" s="119"/>
      <c r="AI704" s="119"/>
      <c r="AJ704" s="119"/>
    </row>
    <row r="705" spans="1:36" ht="23.25" customHeight="1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20"/>
      <c r="AE705" s="119"/>
      <c r="AF705" s="119"/>
      <c r="AG705" s="119"/>
      <c r="AH705" s="119"/>
      <c r="AI705" s="119"/>
      <c r="AJ705" s="119"/>
    </row>
    <row r="706" spans="1:36" ht="23.25" customHeight="1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20"/>
      <c r="AE706" s="119"/>
      <c r="AF706" s="119"/>
      <c r="AG706" s="119"/>
      <c r="AH706" s="119"/>
      <c r="AI706" s="119"/>
      <c r="AJ706" s="119"/>
    </row>
    <row r="707" spans="1:36" ht="23.25" customHeight="1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20"/>
      <c r="AE707" s="119"/>
      <c r="AF707" s="119"/>
      <c r="AG707" s="119"/>
      <c r="AH707" s="119"/>
      <c r="AI707" s="119"/>
      <c r="AJ707" s="119"/>
    </row>
    <row r="708" spans="1:36" ht="23.25" customHeight="1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20"/>
      <c r="AE708" s="119"/>
      <c r="AF708" s="119"/>
      <c r="AG708" s="119"/>
      <c r="AH708" s="119"/>
      <c r="AI708" s="119"/>
      <c r="AJ708" s="119"/>
    </row>
    <row r="709" spans="1:36" ht="23.25" customHeight="1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20"/>
      <c r="AE709" s="119"/>
      <c r="AF709" s="119"/>
      <c r="AG709" s="119"/>
      <c r="AH709" s="119"/>
      <c r="AI709" s="119"/>
      <c r="AJ709" s="119"/>
    </row>
    <row r="710" spans="1:36" ht="23.25" customHeight="1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20"/>
      <c r="AE710" s="119"/>
      <c r="AF710" s="119"/>
      <c r="AG710" s="119"/>
      <c r="AH710" s="119"/>
      <c r="AI710" s="119"/>
      <c r="AJ710" s="119"/>
    </row>
    <row r="711" spans="1:36" ht="23.25" customHeight="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20"/>
      <c r="AE711" s="119"/>
      <c r="AF711" s="119"/>
      <c r="AG711" s="119"/>
      <c r="AH711" s="119"/>
      <c r="AI711" s="119"/>
      <c r="AJ711" s="119"/>
    </row>
    <row r="712" spans="1:36" ht="23.25" customHeight="1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20"/>
      <c r="AE712" s="119"/>
      <c r="AF712" s="119"/>
      <c r="AG712" s="119"/>
      <c r="AH712" s="119"/>
      <c r="AI712" s="119"/>
      <c r="AJ712" s="119"/>
    </row>
    <row r="713" spans="1:36" ht="23.25" customHeight="1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20"/>
      <c r="AE713" s="119"/>
      <c r="AF713" s="119"/>
      <c r="AG713" s="119"/>
      <c r="AH713" s="119"/>
      <c r="AI713" s="119"/>
      <c r="AJ713" s="119"/>
    </row>
    <row r="714" spans="1:36" ht="23.25" customHeight="1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20"/>
      <c r="AE714" s="119"/>
      <c r="AF714" s="119"/>
      <c r="AG714" s="119"/>
      <c r="AH714" s="119"/>
      <c r="AI714" s="119"/>
      <c r="AJ714" s="119"/>
    </row>
    <row r="715" spans="1:36" ht="23.25" customHeight="1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20"/>
      <c r="AE715" s="119"/>
      <c r="AF715" s="119"/>
      <c r="AG715" s="119"/>
      <c r="AH715" s="119"/>
      <c r="AI715" s="119"/>
      <c r="AJ715" s="119"/>
    </row>
    <row r="716" spans="1:36" ht="23.25" customHeight="1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20"/>
      <c r="AE716" s="119"/>
      <c r="AF716" s="119"/>
      <c r="AG716" s="119"/>
      <c r="AH716" s="119"/>
      <c r="AI716" s="119"/>
      <c r="AJ716" s="119"/>
    </row>
    <row r="717" spans="1:36" ht="23.25" customHeight="1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20"/>
      <c r="AE717" s="119"/>
      <c r="AF717" s="119"/>
      <c r="AG717" s="119"/>
      <c r="AH717" s="119"/>
      <c r="AI717" s="119"/>
      <c r="AJ717" s="119"/>
    </row>
    <row r="718" spans="1:36" ht="23.25" customHeight="1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20"/>
      <c r="AE718" s="119"/>
      <c r="AF718" s="119"/>
      <c r="AG718" s="119"/>
      <c r="AH718" s="119"/>
      <c r="AI718" s="119"/>
      <c r="AJ718" s="119"/>
    </row>
    <row r="719" spans="1:36" ht="23.25" customHeight="1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20"/>
      <c r="AE719" s="119"/>
      <c r="AF719" s="119"/>
      <c r="AG719" s="119"/>
      <c r="AH719" s="119"/>
      <c r="AI719" s="119"/>
      <c r="AJ719" s="119"/>
    </row>
    <row r="720" spans="1:36" ht="23.25" customHeight="1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20"/>
      <c r="AE720" s="119"/>
      <c r="AF720" s="119"/>
      <c r="AG720" s="119"/>
      <c r="AH720" s="119"/>
      <c r="AI720" s="119"/>
      <c r="AJ720" s="119"/>
    </row>
    <row r="721" spans="1:36" ht="23.25" customHeight="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20"/>
      <c r="AE721" s="119"/>
      <c r="AF721" s="119"/>
      <c r="AG721" s="119"/>
      <c r="AH721" s="119"/>
      <c r="AI721" s="119"/>
      <c r="AJ721" s="119"/>
    </row>
    <row r="722" spans="1:36" ht="23.25" customHeight="1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20"/>
      <c r="AE722" s="119"/>
      <c r="AF722" s="119"/>
      <c r="AG722" s="119"/>
      <c r="AH722" s="119"/>
      <c r="AI722" s="119"/>
      <c r="AJ722" s="119"/>
    </row>
    <row r="723" spans="1:36" ht="23.25" customHeight="1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20"/>
      <c r="AE723" s="119"/>
      <c r="AF723" s="119"/>
      <c r="AG723" s="119"/>
      <c r="AH723" s="119"/>
      <c r="AI723" s="119"/>
      <c r="AJ723" s="119"/>
    </row>
    <row r="724" spans="1:36" ht="23.25" customHeight="1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20"/>
      <c r="AE724" s="119"/>
      <c r="AF724" s="119"/>
      <c r="AG724" s="119"/>
      <c r="AH724" s="119"/>
      <c r="AI724" s="119"/>
      <c r="AJ724" s="119"/>
    </row>
    <row r="725" spans="1:36" ht="23.25" customHeight="1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20"/>
      <c r="AE725" s="119"/>
      <c r="AF725" s="119"/>
      <c r="AG725" s="119"/>
      <c r="AH725" s="119"/>
      <c r="AI725" s="119"/>
      <c r="AJ725" s="119"/>
    </row>
    <row r="726" spans="1:36" ht="23.25" customHeight="1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20"/>
      <c r="AE726" s="119"/>
      <c r="AF726" s="119"/>
      <c r="AG726" s="119"/>
      <c r="AH726" s="119"/>
      <c r="AI726" s="119"/>
      <c r="AJ726" s="119"/>
    </row>
    <row r="727" spans="1:36" ht="23.25" customHeight="1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20"/>
      <c r="AE727" s="119"/>
      <c r="AF727" s="119"/>
      <c r="AG727" s="119"/>
      <c r="AH727" s="119"/>
      <c r="AI727" s="119"/>
      <c r="AJ727" s="119"/>
    </row>
    <row r="728" spans="1:36" ht="23.25" customHeight="1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20"/>
      <c r="AE728" s="119"/>
      <c r="AF728" s="119"/>
      <c r="AG728" s="119"/>
      <c r="AH728" s="119"/>
      <c r="AI728" s="119"/>
      <c r="AJ728" s="119"/>
    </row>
    <row r="729" spans="1:36" ht="23.25" customHeight="1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20"/>
      <c r="AE729" s="119"/>
      <c r="AF729" s="119"/>
      <c r="AG729" s="119"/>
      <c r="AH729" s="119"/>
      <c r="AI729" s="119"/>
      <c r="AJ729" s="119"/>
    </row>
    <row r="730" spans="1:36" ht="23.25" customHeight="1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20"/>
      <c r="AE730" s="119"/>
      <c r="AF730" s="119"/>
      <c r="AG730" s="119"/>
      <c r="AH730" s="119"/>
      <c r="AI730" s="119"/>
      <c r="AJ730" s="119"/>
    </row>
    <row r="731" spans="1:36" ht="23.25" customHeight="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20"/>
      <c r="AE731" s="119"/>
      <c r="AF731" s="119"/>
      <c r="AG731" s="119"/>
      <c r="AH731" s="119"/>
      <c r="AI731" s="119"/>
      <c r="AJ731" s="119"/>
    </row>
    <row r="732" spans="1:36" ht="23.25" customHeight="1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20"/>
      <c r="AE732" s="119"/>
      <c r="AF732" s="119"/>
      <c r="AG732" s="119"/>
      <c r="AH732" s="119"/>
      <c r="AI732" s="119"/>
      <c r="AJ732" s="119"/>
    </row>
    <row r="733" spans="1:36" ht="23.25" customHeight="1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20"/>
      <c r="AE733" s="119"/>
      <c r="AF733" s="119"/>
      <c r="AG733" s="119"/>
      <c r="AH733" s="119"/>
      <c r="AI733" s="119"/>
      <c r="AJ733" s="119"/>
    </row>
    <row r="734" spans="1:36" ht="23.25" customHeight="1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20"/>
      <c r="AE734" s="119"/>
      <c r="AF734" s="119"/>
      <c r="AG734" s="119"/>
      <c r="AH734" s="119"/>
      <c r="AI734" s="119"/>
      <c r="AJ734" s="119"/>
    </row>
    <row r="735" spans="1:36" ht="23.25" customHeight="1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20"/>
      <c r="AE735" s="119"/>
      <c r="AF735" s="119"/>
      <c r="AG735" s="119"/>
      <c r="AH735" s="119"/>
      <c r="AI735" s="119"/>
      <c r="AJ735" s="119"/>
    </row>
    <row r="736" spans="1:36" ht="23.25" customHeight="1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20"/>
      <c r="AE736" s="119"/>
      <c r="AF736" s="119"/>
      <c r="AG736" s="119"/>
      <c r="AH736" s="119"/>
      <c r="AI736" s="119"/>
      <c r="AJ736" s="119"/>
    </row>
    <row r="737" spans="1:36" ht="23.25" customHeight="1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20"/>
      <c r="AE737" s="119"/>
      <c r="AF737" s="119"/>
      <c r="AG737" s="119"/>
      <c r="AH737" s="119"/>
      <c r="AI737" s="119"/>
      <c r="AJ737" s="119"/>
    </row>
    <row r="738" spans="1:36" ht="23.25" customHeight="1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20"/>
      <c r="AE738" s="119"/>
      <c r="AF738" s="119"/>
      <c r="AG738" s="119"/>
      <c r="AH738" s="119"/>
      <c r="AI738" s="119"/>
      <c r="AJ738" s="119"/>
    </row>
    <row r="739" spans="1:36" ht="23.25" customHeight="1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20"/>
      <c r="AE739" s="119"/>
      <c r="AF739" s="119"/>
      <c r="AG739" s="119"/>
      <c r="AH739" s="119"/>
      <c r="AI739" s="119"/>
      <c r="AJ739" s="119"/>
    </row>
    <row r="740" spans="1:36" ht="23.25" customHeight="1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20"/>
      <c r="AE740" s="119"/>
      <c r="AF740" s="119"/>
      <c r="AG740" s="119"/>
      <c r="AH740" s="119"/>
      <c r="AI740" s="119"/>
      <c r="AJ740" s="119"/>
    </row>
    <row r="741" spans="1:36" ht="23.25" customHeight="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20"/>
      <c r="AE741" s="119"/>
      <c r="AF741" s="119"/>
      <c r="AG741" s="119"/>
      <c r="AH741" s="119"/>
      <c r="AI741" s="119"/>
      <c r="AJ741" s="119"/>
    </row>
    <row r="742" spans="1:36" ht="23.25" customHeight="1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20"/>
      <c r="AE742" s="119"/>
      <c r="AF742" s="119"/>
      <c r="AG742" s="119"/>
      <c r="AH742" s="119"/>
      <c r="AI742" s="119"/>
      <c r="AJ742" s="119"/>
    </row>
    <row r="743" spans="1:36" ht="23.25" customHeight="1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20"/>
      <c r="AE743" s="119"/>
      <c r="AF743" s="119"/>
      <c r="AG743" s="119"/>
      <c r="AH743" s="119"/>
      <c r="AI743" s="119"/>
      <c r="AJ743" s="119"/>
    </row>
    <row r="744" spans="1:36" ht="23.25" customHeight="1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20"/>
      <c r="AE744" s="119"/>
      <c r="AF744" s="119"/>
      <c r="AG744" s="119"/>
      <c r="AH744" s="119"/>
      <c r="AI744" s="119"/>
      <c r="AJ744" s="119"/>
    </row>
    <row r="745" spans="1:36" ht="23.25" customHeight="1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20"/>
      <c r="AE745" s="119"/>
      <c r="AF745" s="119"/>
      <c r="AG745" s="119"/>
      <c r="AH745" s="119"/>
      <c r="AI745" s="119"/>
      <c r="AJ745" s="119"/>
    </row>
    <row r="746" spans="1:36" ht="23.25" customHeight="1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20"/>
      <c r="AE746" s="119"/>
      <c r="AF746" s="119"/>
      <c r="AG746" s="119"/>
      <c r="AH746" s="119"/>
      <c r="AI746" s="119"/>
      <c r="AJ746" s="119"/>
    </row>
    <row r="747" spans="1:36" ht="23.25" customHeight="1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20"/>
      <c r="AE747" s="119"/>
      <c r="AF747" s="119"/>
      <c r="AG747" s="119"/>
      <c r="AH747" s="119"/>
      <c r="AI747" s="119"/>
      <c r="AJ747" s="119"/>
    </row>
    <row r="748" spans="1:36" ht="23.25" customHeight="1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20"/>
      <c r="AE748" s="119"/>
      <c r="AF748" s="119"/>
      <c r="AG748" s="119"/>
      <c r="AH748" s="119"/>
      <c r="AI748" s="119"/>
      <c r="AJ748" s="119"/>
    </row>
    <row r="749" spans="1:36" ht="23.25" customHeight="1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20"/>
      <c r="AE749" s="119"/>
      <c r="AF749" s="119"/>
      <c r="AG749" s="119"/>
      <c r="AH749" s="119"/>
      <c r="AI749" s="119"/>
      <c r="AJ749" s="119"/>
    </row>
    <row r="750" spans="1:36" ht="23.25" customHeight="1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20"/>
      <c r="AE750" s="119"/>
      <c r="AF750" s="119"/>
      <c r="AG750" s="119"/>
      <c r="AH750" s="119"/>
      <c r="AI750" s="119"/>
      <c r="AJ750" s="119"/>
    </row>
    <row r="751" spans="1:36" ht="23.25" customHeight="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20"/>
      <c r="AE751" s="119"/>
      <c r="AF751" s="119"/>
      <c r="AG751" s="119"/>
      <c r="AH751" s="119"/>
      <c r="AI751" s="119"/>
      <c r="AJ751" s="119"/>
    </row>
    <row r="752" spans="1:36" ht="23.25" customHeight="1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20"/>
      <c r="AE752" s="119"/>
      <c r="AF752" s="119"/>
      <c r="AG752" s="119"/>
      <c r="AH752" s="119"/>
      <c r="AI752" s="119"/>
      <c r="AJ752" s="119"/>
    </row>
    <row r="753" spans="1:36" ht="23.25" customHeight="1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20"/>
      <c r="AE753" s="119"/>
      <c r="AF753" s="119"/>
      <c r="AG753" s="119"/>
      <c r="AH753" s="119"/>
      <c r="AI753" s="119"/>
      <c r="AJ753" s="119"/>
    </row>
    <row r="754" spans="1:36" ht="23.25" customHeight="1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20"/>
      <c r="AE754" s="119"/>
      <c r="AF754" s="119"/>
      <c r="AG754" s="119"/>
      <c r="AH754" s="119"/>
      <c r="AI754" s="119"/>
      <c r="AJ754" s="119"/>
    </row>
    <row r="755" spans="1:36" ht="23.25" customHeight="1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20"/>
      <c r="AE755" s="119"/>
      <c r="AF755" s="119"/>
      <c r="AG755" s="119"/>
      <c r="AH755" s="119"/>
      <c r="AI755" s="119"/>
      <c r="AJ755" s="119"/>
    </row>
    <row r="756" spans="1:36" ht="23.25" customHeight="1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20"/>
      <c r="AE756" s="119"/>
      <c r="AF756" s="119"/>
      <c r="AG756" s="119"/>
      <c r="AH756" s="119"/>
      <c r="AI756" s="119"/>
      <c r="AJ756" s="119"/>
    </row>
    <row r="757" spans="1:36" ht="23.25" customHeight="1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20"/>
      <c r="AE757" s="119"/>
      <c r="AF757" s="119"/>
      <c r="AG757" s="119"/>
      <c r="AH757" s="119"/>
      <c r="AI757" s="119"/>
      <c r="AJ757" s="119"/>
    </row>
    <row r="758" spans="1:36" ht="23.25" customHeight="1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20"/>
      <c r="AE758" s="119"/>
      <c r="AF758" s="119"/>
      <c r="AG758" s="119"/>
      <c r="AH758" s="119"/>
      <c r="AI758" s="119"/>
      <c r="AJ758" s="119"/>
    </row>
    <row r="759" spans="1:36" ht="23.25" customHeight="1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20"/>
      <c r="AE759" s="119"/>
      <c r="AF759" s="119"/>
      <c r="AG759" s="119"/>
      <c r="AH759" s="119"/>
      <c r="AI759" s="119"/>
      <c r="AJ759" s="119"/>
    </row>
    <row r="760" spans="1:36" ht="23.25" customHeight="1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20"/>
      <c r="AE760" s="119"/>
      <c r="AF760" s="119"/>
      <c r="AG760" s="119"/>
      <c r="AH760" s="119"/>
      <c r="AI760" s="119"/>
      <c r="AJ760" s="119"/>
    </row>
    <row r="761" spans="1:36" ht="23.25" customHeight="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20"/>
      <c r="AE761" s="119"/>
      <c r="AF761" s="119"/>
      <c r="AG761" s="119"/>
      <c r="AH761" s="119"/>
      <c r="AI761" s="119"/>
      <c r="AJ761" s="119"/>
    </row>
    <row r="762" spans="1:36" ht="23.25" customHeight="1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20"/>
      <c r="AE762" s="119"/>
      <c r="AF762" s="119"/>
      <c r="AG762" s="119"/>
      <c r="AH762" s="119"/>
      <c r="AI762" s="119"/>
      <c r="AJ762" s="119"/>
    </row>
    <row r="763" spans="1:36" ht="23.25" customHeight="1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20"/>
      <c r="AE763" s="119"/>
      <c r="AF763" s="119"/>
      <c r="AG763" s="119"/>
      <c r="AH763" s="119"/>
      <c r="AI763" s="119"/>
      <c r="AJ763" s="119"/>
    </row>
    <row r="764" spans="1:36" ht="23.25" customHeight="1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20"/>
      <c r="AE764" s="119"/>
      <c r="AF764" s="119"/>
      <c r="AG764" s="119"/>
      <c r="AH764" s="119"/>
      <c r="AI764" s="119"/>
      <c r="AJ764" s="119"/>
    </row>
    <row r="765" spans="1:36" ht="23.25" customHeight="1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20"/>
      <c r="AE765" s="119"/>
      <c r="AF765" s="119"/>
      <c r="AG765" s="119"/>
      <c r="AH765" s="119"/>
      <c r="AI765" s="119"/>
      <c r="AJ765" s="119"/>
    </row>
    <row r="766" spans="1:36" ht="23.25" customHeight="1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20"/>
      <c r="AE766" s="119"/>
      <c r="AF766" s="119"/>
      <c r="AG766" s="119"/>
      <c r="AH766" s="119"/>
      <c r="AI766" s="119"/>
      <c r="AJ766" s="119"/>
    </row>
    <row r="767" spans="1:36" ht="23.25" customHeight="1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20"/>
      <c r="AE767" s="119"/>
      <c r="AF767" s="119"/>
      <c r="AG767" s="119"/>
      <c r="AH767" s="119"/>
      <c r="AI767" s="119"/>
      <c r="AJ767" s="119"/>
    </row>
    <row r="768" spans="1:36" ht="23.25" customHeight="1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20"/>
      <c r="AE768" s="119"/>
      <c r="AF768" s="119"/>
      <c r="AG768" s="119"/>
      <c r="AH768" s="119"/>
      <c r="AI768" s="119"/>
      <c r="AJ768" s="119"/>
    </row>
    <row r="769" spans="1:36" ht="23.25" customHeight="1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20"/>
      <c r="AE769" s="119"/>
      <c r="AF769" s="119"/>
      <c r="AG769" s="119"/>
      <c r="AH769" s="119"/>
      <c r="AI769" s="119"/>
      <c r="AJ769" s="119"/>
    </row>
    <row r="770" spans="1:36" ht="23.25" customHeight="1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20"/>
      <c r="AE770" s="119"/>
      <c r="AF770" s="119"/>
      <c r="AG770" s="119"/>
      <c r="AH770" s="119"/>
      <c r="AI770" s="119"/>
      <c r="AJ770" s="119"/>
    </row>
    <row r="771" spans="1:36" ht="23.25" customHeight="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20"/>
      <c r="AE771" s="119"/>
      <c r="AF771" s="119"/>
      <c r="AG771" s="119"/>
      <c r="AH771" s="119"/>
      <c r="AI771" s="119"/>
      <c r="AJ771" s="119"/>
    </row>
    <row r="772" spans="1:36" ht="23.25" customHeight="1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20"/>
      <c r="AE772" s="119"/>
      <c r="AF772" s="119"/>
      <c r="AG772" s="119"/>
      <c r="AH772" s="119"/>
      <c r="AI772" s="119"/>
      <c r="AJ772" s="119"/>
    </row>
    <row r="773" spans="1:36" ht="23.25" customHeight="1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20"/>
      <c r="AE773" s="119"/>
      <c r="AF773" s="119"/>
      <c r="AG773" s="119"/>
      <c r="AH773" s="119"/>
      <c r="AI773" s="119"/>
      <c r="AJ773" s="119"/>
    </row>
    <row r="774" spans="1:36" ht="23.25" customHeight="1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20"/>
      <c r="AE774" s="119"/>
      <c r="AF774" s="119"/>
      <c r="AG774" s="119"/>
      <c r="AH774" s="119"/>
      <c r="AI774" s="119"/>
      <c r="AJ774" s="119"/>
    </row>
    <row r="775" spans="1:36" ht="23.25" customHeight="1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20"/>
      <c r="AE775" s="119"/>
      <c r="AF775" s="119"/>
      <c r="AG775" s="119"/>
      <c r="AH775" s="119"/>
      <c r="AI775" s="119"/>
      <c r="AJ775" s="119"/>
    </row>
    <row r="776" spans="1:36" ht="23.25" customHeight="1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20"/>
      <c r="AE776" s="119"/>
      <c r="AF776" s="119"/>
      <c r="AG776" s="119"/>
      <c r="AH776" s="119"/>
      <c r="AI776" s="119"/>
      <c r="AJ776" s="119"/>
    </row>
    <row r="777" spans="1:36" ht="23.25" customHeight="1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20"/>
      <c r="AE777" s="119"/>
      <c r="AF777" s="119"/>
      <c r="AG777" s="119"/>
      <c r="AH777" s="119"/>
      <c r="AI777" s="119"/>
      <c r="AJ777" s="119"/>
    </row>
    <row r="778" spans="1:36" ht="23.25" customHeight="1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20"/>
      <c r="AE778" s="119"/>
      <c r="AF778" s="119"/>
      <c r="AG778" s="119"/>
      <c r="AH778" s="119"/>
      <c r="AI778" s="119"/>
      <c r="AJ778" s="119"/>
    </row>
    <row r="779" spans="1:36" ht="23.25" customHeight="1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20"/>
      <c r="AE779" s="119"/>
      <c r="AF779" s="119"/>
      <c r="AG779" s="119"/>
      <c r="AH779" s="119"/>
      <c r="AI779" s="119"/>
      <c r="AJ779" s="119"/>
    </row>
    <row r="780" spans="1:36" ht="23.25" customHeight="1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20"/>
      <c r="AE780" s="119"/>
      <c r="AF780" s="119"/>
      <c r="AG780" s="119"/>
      <c r="AH780" s="119"/>
      <c r="AI780" s="119"/>
      <c r="AJ780" s="119"/>
    </row>
    <row r="781" spans="1:36" ht="23.25" customHeight="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20"/>
      <c r="AE781" s="119"/>
      <c r="AF781" s="119"/>
      <c r="AG781" s="119"/>
      <c r="AH781" s="119"/>
      <c r="AI781" s="119"/>
      <c r="AJ781" s="119"/>
    </row>
    <row r="782" spans="1:36" ht="23.25" customHeight="1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20"/>
      <c r="AE782" s="119"/>
      <c r="AF782" s="119"/>
      <c r="AG782" s="119"/>
      <c r="AH782" s="119"/>
      <c r="AI782" s="119"/>
      <c r="AJ782" s="119"/>
    </row>
    <row r="783" spans="1:36" ht="23.25" customHeight="1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20"/>
      <c r="AE783" s="119"/>
      <c r="AF783" s="119"/>
      <c r="AG783" s="119"/>
      <c r="AH783" s="119"/>
      <c r="AI783" s="119"/>
      <c r="AJ783" s="119"/>
    </row>
    <row r="784" spans="1:36" ht="23.25" customHeight="1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20"/>
      <c r="AE784" s="119"/>
      <c r="AF784" s="119"/>
      <c r="AG784" s="119"/>
      <c r="AH784" s="119"/>
      <c r="AI784" s="119"/>
      <c r="AJ784" s="119"/>
    </row>
    <row r="785" spans="1:36" ht="23.25" customHeight="1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20"/>
      <c r="AE785" s="119"/>
      <c r="AF785" s="119"/>
      <c r="AG785" s="119"/>
      <c r="AH785" s="119"/>
      <c r="AI785" s="119"/>
      <c r="AJ785" s="119"/>
    </row>
    <row r="786" spans="1:36" ht="23.25" customHeight="1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20"/>
      <c r="AE786" s="119"/>
      <c r="AF786" s="119"/>
      <c r="AG786" s="119"/>
      <c r="AH786" s="119"/>
      <c r="AI786" s="119"/>
      <c r="AJ786" s="119"/>
    </row>
    <row r="787" spans="1:36" ht="23.25" customHeight="1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20"/>
      <c r="AE787" s="119"/>
      <c r="AF787" s="119"/>
      <c r="AG787" s="119"/>
      <c r="AH787" s="119"/>
      <c r="AI787" s="119"/>
      <c r="AJ787" s="119"/>
    </row>
    <row r="788" spans="1:36" ht="23.25" customHeight="1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20"/>
      <c r="AE788" s="119"/>
      <c r="AF788" s="119"/>
      <c r="AG788" s="119"/>
      <c r="AH788" s="119"/>
      <c r="AI788" s="119"/>
      <c r="AJ788" s="119"/>
    </row>
    <row r="789" spans="1:36" ht="23.25" customHeight="1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20"/>
      <c r="AE789" s="119"/>
      <c r="AF789" s="119"/>
      <c r="AG789" s="119"/>
      <c r="AH789" s="119"/>
      <c r="AI789" s="119"/>
      <c r="AJ789" s="119"/>
    </row>
    <row r="790" spans="1:36" ht="23.25" customHeight="1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20"/>
      <c r="AE790" s="119"/>
      <c r="AF790" s="119"/>
      <c r="AG790" s="119"/>
      <c r="AH790" s="119"/>
      <c r="AI790" s="119"/>
      <c r="AJ790" s="119"/>
    </row>
    <row r="791" spans="1:36" ht="23.25" customHeight="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20"/>
      <c r="AE791" s="119"/>
      <c r="AF791" s="119"/>
      <c r="AG791" s="119"/>
      <c r="AH791" s="119"/>
      <c r="AI791" s="119"/>
      <c r="AJ791" s="119"/>
    </row>
    <row r="792" spans="1:36" ht="23.25" customHeight="1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20"/>
      <c r="AE792" s="119"/>
      <c r="AF792" s="119"/>
      <c r="AG792" s="119"/>
      <c r="AH792" s="119"/>
      <c r="AI792" s="119"/>
      <c r="AJ792" s="119"/>
    </row>
    <row r="793" spans="1:36" ht="23.25" customHeight="1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20"/>
      <c r="AE793" s="119"/>
      <c r="AF793" s="119"/>
      <c r="AG793" s="119"/>
      <c r="AH793" s="119"/>
      <c r="AI793" s="119"/>
      <c r="AJ793" s="119"/>
    </row>
    <row r="794" spans="1:36" ht="23.25" customHeight="1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20"/>
      <c r="AE794" s="119"/>
      <c r="AF794" s="119"/>
      <c r="AG794" s="119"/>
      <c r="AH794" s="119"/>
      <c r="AI794" s="119"/>
      <c r="AJ794" s="119"/>
    </row>
    <row r="795" spans="1:36" ht="23.25" customHeight="1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20"/>
      <c r="AE795" s="119"/>
      <c r="AF795" s="119"/>
      <c r="AG795" s="119"/>
      <c r="AH795" s="119"/>
      <c r="AI795" s="119"/>
      <c r="AJ795" s="119"/>
    </row>
    <row r="796" spans="1:36" ht="23.25" customHeight="1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20"/>
      <c r="AE796" s="119"/>
      <c r="AF796" s="119"/>
      <c r="AG796" s="119"/>
      <c r="AH796" s="119"/>
      <c r="AI796" s="119"/>
      <c r="AJ796" s="119"/>
    </row>
    <row r="797" spans="1:36" ht="23.25" customHeight="1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20"/>
      <c r="AE797" s="119"/>
      <c r="AF797" s="119"/>
      <c r="AG797" s="119"/>
      <c r="AH797" s="119"/>
      <c r="AI797" s="119"/>
      <c r="AJ797" s="119"/>
    </row>
    <row r="798" spans="1:36" ht="23.25" customHeight="1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20"/>
      <c r="AE798" s="119"/>
      <c r="AF798" s="119"/>
      <c r="AG798" s="119"/>
      <c r="AH798" s="119"/>
      <c r="AI798" s="119"/>
      <c r="AJ798" s="119"/>
    </row>
    <row r="799" spans="1:36" ht="23.25" customHeight="1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20"/>
      <c r="AE799" s="119"/>
      <c r="AF799" s="119"/>
      <c r="AG799" s="119"/>
      <c r="AH799" s="119"/>
      <c r="AI799" s="119"/>
      <c r="AJ799" s="119"/>
    </row>
    <row r="800" spans="1:36" ht="23.25" customHeight="1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20"/>
      <c r="AE800" s="119"/>
      <c r="AF800" s="119"/>
      <c r="AG800" s="119"/>
      <c r="AH800" s="119"/>
      <c r="AI800" s="119"/>
      <c r="AJ800" s="119"/>
    </row>
    <row r="801" spans="1:36" ht="23.25" customHeight="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20"/>
      <c r="AE801" s="119"/>
      <c r="AF801" s="119"/>
      <c r="AG801" s="119"/>
      <c r="AH801" s="119"/>
      <c r="AI801" s="119"/>
      <c r="AJ801" s="119"/>
    </row>
    <row r="802" spans="1:36" ht="23.25" customHeight="1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20"/>
      <c r="AE802" s="119"/>
      <c r="AF802" s="119"/>
      <c r="AG802" s="119"/>
      <c r="AH802" s="119"/>
      <c r="AI802" s="119"/>
      <c r="AJ802" s="119"/>
    </row>
    <row r="803" spans="1:36" ht="23.25" customHeight="1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20"/>
      <c r="AE803" s="119"/>
      <c r="AF803" s="119"/>
      <c r="AG803" s="119"/>
      <c r="AH803" s="119"/>
      <c r="AI803" s="119"/>
      <c r="AJ803" s="119"/>
    </row>
    <row r="804" spans="1:36" ht="23.25" customHeight="1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20"/>
      <c r="AE804" s="119"/>
      <c r="AF804" s="119"/>
      <c r="AG804" s="119"/>
      <c r="AH804" s="119"/>
      <c r="AI804" s="119"/>
      <c r="AJ804" s="119"/>
    </row>
    <row r="805" spans="1:36" ht="23.25" customHeight="1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20"/>
      <c r="AE805" s="119"/>
      <c r="AF805" s="119"/>
      <c r="AG805" s="119"/>
      <c r="AH805" s="119"/>
      <c r="AI805" s="119"/>
      <c r="AJ805" s="119"/>
    </row>
    <row r="806" spans="1:36" ht="23.25" customHeight="1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20"/>
      <c r="AE806" s="119"/>
      <c r="AF806" s="119"/>
      <c r="AG806" s="119"/>
      <c r="AH806" s="119"/>
      <c r="AI806" s="119"/>
      <c r="AJ806" s="119"/>
    </row>
    <row r="807" spans="1:36" ht="23.25" customHeight="1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20"/>
      <c r="AE807" s="119"/>
      <c r="AF807" s="119"/>
      <c r="AG807" s="119"/>
      <c r="AH807" s="119"/>
      <c r="AI807" s="119"/>
      <c r="AJ807" s="119"/>
    </row>
    <row r="808" spans="1:36" ht="23.25" customHeight="1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20"/>
      <c r="AE808" s="119"/>
      <c r="AF808" s="119"/>
      <c r="AG808" s="119"/>
      <c r="AH808" s="119"/>
      <c r="AI808" s="119"/>
      <c r="AJ808" s="119"/>
    </row>
    <row r="809" spans="1:36" ht="23.25" customHeight="1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20"/>
      <c r="AE809" s="119"/>
      <c r="AF809" s="119"/>
      <c r="AG809" s="119"/>
      <c r="AH809" s="119"/>
      <c r="AI809" s="119"/>
      <c r="AJ809" s="119"/>
    </row>
    <row r="810" spans="1:36" ht="23.25" customHeight="1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20"/>
      <c r="AE810" s="119"/>
      <c r="AF810" s="119"/>
      <c r="AG810" s="119"/>
      <c r="AH810" s="119"/>
      <c r="AI810" s="119"/>
      <c r="AJ810" s="119"/>
    </row>
    <row r="811" spans="1:36" ht="23.25" customHeight="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20"/>
      <c r="AE811" s="119"/>
      <c r="AF811" s="119"/>
      <c r="AG811" s="119"/>
      <c r="AH811" s="119"/>
      <c r="AI811" s="119"/>
      <c r="AJ811" s="119"/>
    </row>
    <row r="812" spans="1:36" ht="23.25" customHeight="1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20"/>
      <c r="AE812" s="119"/>
      <c r="AF812" s="119"/>
      <c r="AG812" s="119"/>
      <c r="AH812" s="119"/>
      <c r="AI812" s="119"/>
      <c r="AJ812" s="119"/>
    </row>
    <row r="813" spans="1:36" ht="23.25" customHeight="1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20"/>
      <c r="AE813" s="119"/>
      <c r="AF813" s="119"/>
      <c r="AG813" s="119"/>
      <c r="AH813" s="119"/>
      <c r="AI813" s="119"/>
      <c r="AJ813" s="119"/>
    </row>
    <row r="814" spans="1:36" ht="23.25" customHeight="1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20"/>
      <c r="AE814" s="119"/>
      <c r="AF814" s="119"/>
      <c r="AG814" s="119"/>
      <c r="AH814" s="119"/>
      <c r="AI814" s="119"/>
      <c r="AJ814" s="119"/>
    </row>
    <row r="815" spans="1:36" ht="23.25" customHeight="1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20"/>
      <c r="AE815" s="119"/>
      <c r="AF815" s="119"/>
      <c r="AG815" s="119"/>
      <c r="AH815" s="119"/>
      <c r="AI815" s="119"/>
      <c r="AJ815" s="119"/>
    </row>
    <row r="816" spans="1:36" ht="23.25" customHeight="1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20"/>
      <c r="AE816" s="119"/>
      <c r="AF816" s="119"/>
      <c r="AG816" s="119"/>
      <c r="AH816" s="119"/>
      <c r="AI816" s="119"/>
      <c r="AJ816" s="119"/>
    </row>
    <row r="817" spans="1:36" ht="23.25" customHeight="1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20"/>
      <c r="AE817" s="119"/>
      <c r="AF817" s="119"/>
      <c r="AG817" s="119"/>
      <c r="AH817" s="119"/>
      <c r="AI817" s="119"/>
      <c r="AJ817" s="119"/>
    </row>
    <row r="818" spans="1:36" ht="23.25" customHeight="1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20"/>
      <c r="AE818" s="119"/>
      <c r="AF818" s="119"/>
      <c r="AG818" s="119"/>
      <c r="AH818" s="119"/>
      <c r="AI818" s="119"/>
      <c r="AJ818" s="119"/>
    </row>
    <row r="819" spans="1:36" ht="23.25" customHeight="1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20"/>
      <c r="AE819" s="119"/>
      <c r="AF819" s="119"/>
      <c r="AG819" s="119"/>
      <c r="AH819" s="119"/>
      <c r="AI819" s="119"/>
      <c r="AJ819" s="119"/>
    </row>
    <row r="820" spans="1:36" ht="23.25" customHeight="1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20"/>
      <c r="AE820" s="119"/>
      <c r="AF820" s="119"/>
      <c r="AG820" s="119"/>
      <c r="AH820" s="119"/>
      <c r="AI820" s="119"/>
      <c r="AJ820" s="119"/>
    </row>
    <row r="821" spans="1:36" ht="23.25" customHeight="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20"/>
      <c r="AE821" s="119"/>
      <c r="AF821" s="119"/>
      <c r="AG821" s="119"/>
      <c r="AH821" s="119"/>
      <c r="AI821" s="119"/>
      <c r="AJ821" s="119"/>
    </row>
    <row r="822" spans="1:36" ht="23.25" customHeight="1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20"/>
      <c r="AE822" s="119"/>
      <c r="AF822" s="119"/>
      <c r="AG822" s="119"/>
      <c r="AH822" s="119"/>
      <c r="AI822" s="119"/>
      <c r="AJ822" s="119"/>
    </row>
    <row r="823" spans="1:36" ht="23.25" customHeight="1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20"/>
      <c r="AE823" s="119"/>
      <c r="AF823" s="119"/>
      <c r="AG823" s="119"/>
      <c r="AH823" s="119"/>
      <c r="AI823" s="119"/>
      <c r="AJ823" s="119"/>
    </row>
    <row r="824" spans="1:36" ht="23.25" customHeight="1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20"/>
      <c r="AE824" s="119"/>
      <c r="AF824" s="119"/>
      <c r="AG824" s="119"/>
      <c r="AH824" s="119"/>
      <c r="AI824" s="119"/>
      <c r="AJ824" s="119"/>
    </row>
    <row r="825" spans="1:36" ht="23.25" customHeight="1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20"/>
      <c r="AE825" s="119"/>
      <c r="AF825" s="119"/>
      <c r="AG825" s="119"/>
      <c r="AH825" s="119"/>
      <c r="AI825" s="119"/>
      <c r="AJ825" s="119"/>
    </row>
    <row r="826" spans="1:36" ht="23.25" customHeight="1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20"/>
      <c r="AE826" s="119"/>
      <c r="AF826" s="119"/>
      <c r="AG826" s="119"/>
      <c r="AH826" s="119"/>
      <c r="AI826" s="119"/>
      <c r="AJ826" s="119"/>
    </row>
    <row r="827" spans="1:36" ht="23.25" customHeight="1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20"/>
      <c r="AE827" s="119"/>
      <c r="AF827" s="119"/>
      <c r="AG827" s="119"/>
      <c r="AH827" s="119"/>
      <c r="AI827" s="119"/>
      <c r="AJ827" s="119"/>
    </row>
    <row r="828" spans="1:36" ht="23.25" customHeight="1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20"/>
      <c r="AE828" s="119"/>
      <c r="AF828" s="119"/>
      <c r="AG828" s="119"/>
      <c r="AH828" s="119"/>
      <c r="AI828" s="119"/>
      <c r="AJ828" s="119"/>
    </row>
    <row r="829" spans="1:36" ht="23.25" customHeight="1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20"/>
      <c r="AE829" s="119"/>
      <c r="AF829" s="119"/>
      <c r="AG829" s="119"/>
      <c r="AH829" s="119"/>
      <c r="AI829" s="119"/>
      <c r="AJ829" s="119"/>
    </row>
    <row r="830" spans="1:36" ht="23.25" customHeight="1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20"/>
      <c r="AE830" s="119"/>
      <c r="AF830" s="119"/>
      <c r="AG830" s="119"/>
      <c r="AH830" s="119"/>
      <c r="AI830" s="119"/>
      <c r="AJ830" s="119"/>
    </row>
    <row r="831" spans="1:36" ht="23.25" customHeight="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20"/>
      <c r="AE831" s="119"/>
      <c r="AF831" s="119"/>
      <c r="AG831" s="119"/>
      <c r="AH831" s="119"/>
      <c r="AI831" s="119"/>
      <c r="AJ831" s="119"/>
    </row>
    <row r="832" spans="1:36" ht="23.25" customHeight="1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20"/>
      <c r="AE832" s="119"/>
      <c r="AF832" s="119"/>
      <c r="AG832" s="119"/>
      <c r="AH832" s="119"/>
      <c r="AI832" s="119"/>
      <c r="AJ832" s="119"/>
    </row>
    <row r="833" spans="1:36" ht="23.25" customHeight="1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20"/>
      <c r="AE833" s="119"/>
      <c r="AF833" s="119"/>
      <c r="AG833" s="119"/>
      <c r="AH833" s="119"/>
      <c r="AI833" s="119"/>
      <c r="AJ833" s="119"/>
    </row>
    <row r="834" spans="1:36" ht="23.25" customHeight="1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20"/>
      <c r="AE834" s="119"/>
      <c r="AF834" s="119"/>
      <c r="AG834" s="119"/>
      <c r="AH834" s="119"/>
      <c r="AI834" s="119"/>
      <c r="AJ834" s="119"/>
    </row>
    <row r="835" spans="1:36" ht="23.25" customHeight="1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20"/>
      <c r="AE835" s="119"/>
      <c r="AF835" s="119"/>
      <c r="AG835" s="119"/>
      <c r="AH835" s="119"/>
      <c r="AI835" s="119"/>
      <c r="AJ835" s="119"/>
    </row>
    <row r="836" spans="1:36" ht="23.25" customHeight="1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20"/>
      <c r="AE836" s="119"/>
      <c r="AF836" s="119"/>
      <c r="AG836" s="119"/>
      <c r="AH836" s="119"/>
      <c r="AI836" s="119"/>
      <c r="AJ836" s="119"/>
    </row>
    <row r="837" spans="1:36" ht="23.25" customHeight="1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20"/>
      <c r="AE837" s="119"/>
      <c r="AF837" s="119"/>
      <c r="AG837" s="119"/>
      <c r="AH837" s="119"/>
      <c r="AI837" s="119"/>
      <c r="AJ837" s="119"/>
    </row>
    <row r="838" spans="1:36" ht="23.25" customHeight="1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20"/>
      <c r="AE838" s="119"/>
      <c r="AF838" s="119"/>
      <c r="AG838" s="119"/>
      <c r="AH838" s="119"/>
      <c r="AI838" s="119"/>
      <c r="AJ838" s="119"/>
    </row>
    <row r="839" spans="1:36" ht="23.25" customHeight="1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20"/>
      <c r="AE839" s="119"/>
      <c r="AF839" s="119"/>
      <c r="AG839" s="119"/>
      <c r="AH839" s="119"/>
      <c r="AI839" s="119"/>
      <c r="AJ839" s="119"/>
    </row>
    <row r="840" spans="1:36" ht="23.25" customHeight="1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20"/>
      <c r="AE840" s="119"/>
      <c r="AF840" s="119"/>
      <c r="AG840" s="119"/>
      <c r="AH840" s="119"/>
      <c r="AI840" s="119"/>
      <c r="AJ840" s="119"/>
    </row>
    <row r="841" spans="1:36" ht="23.25" customHeight="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20"/>
      <c r="AE841" s="119"/>
      <c r="AF841" s="119"/>
      <c r="AG841" s="119"/>
      <c r="AH841" s="119"/>
      <c r="AI841" s="119"/>
      <c r="AJ841" s="119"/>
    </row>
    <row r="842" spans="1:36" ht="23.25" customHeight="1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20"/>
      <c r="AE842" s="119"/>
      <c r="AF842" s="119"/>
      <c r="AG842" s="119"/>
      <c r="AH842" s="119"/>
      <c r="AI842" s="119"/>
      <c r="AJ842" s="119"/>
    </row>
  </sheetData>
  <mergeCells count="17">
    <mergeCell ref="C5:AJ5"/>
    <mergeCell ref="C6:AJ6"/>
    <mergeCell ref="Y10:AC10"/>
    <mergeCell ref="AD10:AE12"/>
    <mergeCell ref="C7:AJ7"/>
    <mergeCell ref="C8:AJ8"/>
    <mergeCell ref="C9:AJ9"/>
    <mergeCell ref="E10:I10"/>
    <mergeCell ref="J10:N10"/>
    <mergeCell ref="O10:S10"/>
    <mergeCell ref="T10:X10"/>
    <mergeCell ref="AF10:AJ10"/>
    <mergeCell ref="C1:AI1"/>
    <mergeCell ref="A2:B2"/>
    <mergeCell ref="L2:O2"/>
    <mergeCell ref="T2:AJ2"/>
    <mergeCell ref="C4:AJ4"/>
  </mergeCells>
  <conditionalFormatting sqref="B13:B60">
    <cfRule type="cellIs" dxfId="37" priority="4" operator="equal">
      <formula>"U"</formula>
    </cfRule>
  </conditionalFormatting>
  <conditionalFormatting sqref="C13:C171">
    <cfRule type="cellIs" dxfId="36" priority="5" operator="equal">
      <formula>"U"</formula>
    </cfRule>
  </conditionalFormatting>
  <conditionalFormatting sqref="D13:D60">
    <cfRule type="cellIs" dxfId="35" priority="3" operator="equal">
      <formula>"U"</formula>
    </cfRule>
  </conditionalFormatting>
  <conditionalFormatting sqref="Z13:Z60">
    <cfRule type="cellIs" dxfId="34" priority="2" operator="greaterThan">
      <formula>Z12</formula>
    </cfRule>
  </conditionalFormatting>
  <conditionalFormatting sqref="AA13:AC70 E13:S110 V13:Z110 T13:U117 AA83:AC91 AA102:AC110 T119:U124">
    <cfRule type="cellIs" dxfId="33" priority="1" operator="greaterThan">
      <formula>E12</formula>
    </cfRule>
  </conditionalFormatting>
  <conditionalFormatting sqref="AD13:AD31 AD50 AD54 AD57:AD59 AD62:AD73 AD78 AD84:AD105 AD107 AD110">
    <cfRule type="cellIs" dxfId="32" priority="7" operator="equal">
      <formula>"U"</formula>
    </cfRule>
  </conditionalFormatting>
  <conditionalFormatting sqref="AD13:AD31 AD50 AD54 AD57:AD59 AD63 AD68 AD78 AD84 AD89 AD101 AD103 AD107 AD1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D110">
    <cfRule type="cellIs" dxfId="31" priority="9" operator="equal">
      <formula>"WHL"</formula>
    </cfRule>
    <cfRule type="cellIs" dxfId="30" priority="10" operator="equal">
      <formula>"WH1"</formula>
    </cfRule>
    <cfRule type="cellIs" dxfId="29" priority="43" operator="equal">
      <formula>"UA"</formula>
    </cfRule>
    <cfRule type="cellIs" dxfId="28" priority="44" operator="equal">
      <formula>"U"</formula>
    </cfRule>
    <cfRule type="cellIs" dxfId="27" priority="46" operator="equal">
      <formula>"WHL"</formula>
    </cfRule>
  </conditionalFormatting>
  <conditionalFormatting sqref="AD32 AD45">
    <cfRule type="containsText" dxfId="26" priority="11" operator="containsText" text="WH">
      <formula>NOT(ISERROR(SEARCH(("WH"),(AD32))))</formula>
    </cfRule>
    <cfRule type="containsText" dxfId="25" priority="12" operator="containsText" text="U">
      <formula>NOT(ISERROR(SEARCH(("U"),(AD32))))</formula>
    </cfRule>
  </conditionalFormatting>
  <conditionalFormatting sqref="AD39">
    <cfRule type="cellIs" dxfId="24" priority="13" operator="equal">
      <formula>"U"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D60">
    <cfRule type="cellIs" dxfId="23" priority="15" operator="equal">
      <formula>"UA"</formula>
    </cfRule>
    <cfRule type="cellIs" dxfId="22" priority="16" operator="equal">
      <formula>"U"</formula>
    </cfRule>
  </conditionalFormatting>
  <conditionalFormatting sqref="AD64:AD67 AD62 AD69:AD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3">
    <cfRule type="containsText" dxfId="21" priority="27" operator="containsText" text="WH">
      <formula>NOT(ISERROR(SEARCH(("WH"),(AD83))))</formula>
    </cfRule>
    <cfRule type="containsText" dxfId="20" priority="28" operator="containsText" text="U">
      <formula>NOT(ISERROR(SEARCH(("U"),(AD83))))</formula>
    </cfRule>
  </conditionalFormatting>
  <conditionalFormatting sqref="AD85:AD87 AD90:AD96">
    <cfRule type="cellIs" dxfId="19" priority="29" operator="equal">
      <formula>"UA"</formula>
    </cfRule>
  </conditionalFormatting>
  <conditionalFormatting sqref="AD8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8:AD99 AD102 AD105">
    <cfRule type="cellIs" dxfId="18" priority="35" operator="equal">
      <formula>"UA"</formula>
    </cfRule>
  </conditionalFormatting>
  <conditionalFormatting sqref="A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21"/>
      <c r="C1" s="231" t="s">
        <v>47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</row>
    <row r="2" spans="1:41" ht="14.4">
      <c r="A2" s="233" t="s">
        <v>48</v>
      </c>
      <c r="B2" s="232"/>
      <c r="C2" s="121" t="e">
        <f>#REF!</f>
        <v>#REF!</v>
      </c>
      <c r="D2" s="122" t="s">
        <v>225</v>
      </c>
      <c r="G2" s="122" t="e">
        <f>#REF!</f>
        <v>#REF!</v>
      </c>
      <c r="J2" s="122" t="s">
        <v>50</v>
      </c>
      <c r="K2" s="234" t="e">
        <f>#REF!</f>
        <v>#REF!</v>
      </c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41" ht="15" customHeight="1">
      <c r="B3" s="121"/>
      <c r="P3" s="235" t="s">
        <v>226</v>
      </c>
      <c r="Q3" s="232"/>
      <c r="R3" s="232"/>
      <c r="S3" s="122" t="e">
        <f>#REF!</f>
        <v>#REF!</v>
      </c>
      <c r="T3" s="122" t="s">
        <v>6</v>
      </c>
      <c r="Y3" s="239" t="s">
        <v>227</v>
      </c>
      <c r="Z3" s="197"/>
      <c r="AA3" s="197"/>
      <c r="AB3" s="197"/>
      <c r="AC3" s="122" t="s">
        <v>11</v>
      </c>
      <c r="AE3" s="122" t="s">
        <v>10</v>
      </c>
      <c r="AH3" s="236" t="e">
        <f>#REF!</f>
        <v>#REF!</v>
      </c>
      <c r="AI3" s="197"/>
      <c r="AK3" s="237" t="s">
        <v>228</v>
      </c>
      <c r="AL3" s="192"/>
      <c r="AM3" s="209"/>
      <c r="AN3" s="238" t="s">
        <v>229</v>
      </c>
      <c r="AO3" s="209"/>
    </row>
    <row r="4" spans="1:41" ht="14.4">
      <c r="B4" s="125" t="s">
        <v>26</v>
      </c>
      <c r="C4" s="240" t="e">
        <f t="shared" ref="C4:C9" si="0">#REF!</f>
        <v>#REF!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209"/>
      <c r="AL4" s="237" t="e">
        <f t="shared" ref="AL4:AL9" si="1">#REF!</f>
        <v>#REF!</v>
      </c>
      <c r="AM4" s="209"/>
      <c r="AN4" s="238" t="e">
        <f t="shared" ref="AN4:AN9" si="2">#REF!</f>
        <v>#REF!</v>
      </c>
      <c r="AO4" s="209"/>
    </row>
    <row r="5" spans="1:41" ht="14.4">
      <c r="B5" s="125" t="s">
        <v>28</v>
      </c>
      <c r="C5" s="240" t="e">
        <f t="shared" si="0"/>
        <v>#REF!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209"/>
      <c r="AL5" s="237" t="e">
        <f t="shared" si="1"/>
        <v>#REF!</v>
      </c>
      <c r="AM5" s="209"/>
      <c r="AN5" s="238" t="e">
        <f t="shared" si="2"/>
        <v>#REF!</v>
      </c>
      <c r="AO5" s="209"/>
    </row>
    <row r="6" spans="1:41" ht="14.4">
      <c r="B6" s="125" t="s">
        <v>30</v>
      </c>
      <c r="C6" s="240" t="e">
        <f t="shared" si="0"/>
        <v>#REF!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209"/>
      <c r="AL6" s="237" t="e">
        <f t="shared" si="1"/>
        <v>#REF!</v>
      </c>
      <c r="AM6" s="209"/>
      <c r="AN6" s="238" t="e">
        <f t="shared" si="2"/>
        <v>#REF!</v>
      </c>
      <c r="AO6" s="209"/>
    </row>
    <row r="7" spans="1:41" ht="14.4">
      <c r="B7" s="125" t="s">
        <v>32</v>
      </c>
      <c r="C7" s="240" t="e">
        <f t="shared" si="0"/>
        <v>#REF!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209"/>
      <c r="AL7" s="237" t="e">
        <f t="shared" si="1"/>
        <v>#REF!</v>
      </c>
      <c r="AM7" s="209"/>
      <c r="AN7" s="238" t="e">
        <f t="shared" si="2"/>
        <v>#REF!</v>
      </c>
      <c r="AO7" s="209"/>
    </row>
    <row r="8" spans="1:41" ht="14.4">
      <c r="B8" s="125" t="s">
        <v>34</v>
      </c>
      <c r="C8" s="240" t="e">
        <f t="shared" si="0"/>
        <v>#REF!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209"/>
      <c r="AL8" s="237" t="e">
        <f t="shared" si="1"/>
        <v>#REF!</v>
      </c>
      <c r="AM8" s="209"/>
      <c r="AN8" s="238" t="e">
        <f t="shared" si="2"/>
        <v>#REF!</v>
      </c>
      <c r="AO8" s="209"/>
    </row>
    <row r="9" spans="1:41" ht="14.4">
      <c r="B9" s="125" t="s">
        <v>230</v>
      </c>
      <c r="C9" s="240" t="e">
        <f t="shared" si="0"/>
        <v>#REF!</v>
      </c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209"/>
      <c r="AL9" s="237" t="e">
        <f t="shared" si="1"/>
        <v>#REF!</v>
      </c>
      <c r="AM9" s="209"/>
      <c r="AN9" s="238" t="e">
        <f t="shared" si="2"/>
        <v>#REF!</v>
      </c>
      <c r="AO9" s="209"/>
    </row>
    <row r="10" spans="1:41" ht="14.4">
      <c r="A10" s="126"/>
      <c r="B10" s="127"/>
      <c r="C10" s="126"/>
      <c r="D10" s="245" t="s">
        <v>21</v>
      </c>
      <c r="E10" s="192"/>
      <c r="F10" s="192"/>
      <c r="G10" s="192"/>
      <c r="H10" s="192"/>
      <c r="I10" s="209"/>
      <c r="J10" s="246" t="s">
        <v>22</v>
      </c>
      <c r="K10" s="192"/>
      <c r="L10" s="192"/>
      <c r="M10" s="192"/>
      <c r="N10" s="192"/>
      <c r="O10" s="209"/>
      <c r="P10" s="245" t="s">
        <v>231</v>
      </c>
      <c r="Q10" s="192"/>
      <c r="R10" s="192"/>
      <c r="S10" s="192"/>
      <c r="T10" s="192"/>
      <c r="U10" s="209"/>
      <c r="V10" s="247" t="s">
        <v>24</v>
      </c>
      <c r="W10" s="192"/>
      <c r="X10" s="192"/>
      <c r="Y10" s="192"/>
      <c r="Z10" s="192"/>
      <c r="AA10" s="209"/>
      <c r="AB10" s="242" t="s">
        <v>25</v>
      </c>
      <c r="AC10" s="192"/>
      <c r="AD10" s="192"/>
      <c r="AE10" s="192"/>
      <c r="AF10" s="192"/>
      <c r="AG10" s="209"/>
      <c r="AH10" s="32" t="s">
        <v>45</v>
      </c>
      <c r="AI10" s="4"/>
      <c r="AJ10" s="243" t="s">
        <v>52</v>
      </c>
      <c r="AK10" s="192"/>
      <c r="AL10" s="192"/>
      <c r="AM10" s="192"/>
      <c r="AN10" s="192"/>
      <c r="AO10" s="209"/>
    </row>
    <row r="11" spans="1:41" ht="14.4">
      <c r="A11" s="126" t="s">
        <v>232</v>
      </c>
      <c r="B11" s="127" t="s">
        <v>233</v>
      </c>
      <c r="C11" s="126" t="s">
        <v>234</v>
      </c>
      <c r="D11" s="128" t="s">
        <v>56</v>
      </c>
      <c r="E11" s="128" t="s">
        <v>57</v>
      </c>
      <c r="F11" s="128" t="s">
        <v>58</v>
      </c>
      <c r="G11" s="128" t="s">
        <v>59</v>
      </c>
      <c r="H11" s="128" t="s">
        <v>60</v>
      </c>
      <c r="I11" s="128" t="s">
        <v>235</v>
      </c>
      <c r="J11" s="129" t="s">
        <v>56</v>
      </c>
      <c r="K11" s="129" t="s">
        <v>57</v>
      </c>
      <c r="L11" s="129" t="s">
        <v>58</v>
      </c>
      <c r="M11" s="129" t="s">
        <v>59</v>
      </c>
      <c r="N11" s="129" t="s">
        <v>60</v>
      </c>
      <c r="O11" s="128" t="s">
        <v>235</v>
      </c>
      <c r="P11" s="128" t="s">
        <v>56</v>
      </c>
      <c r="Q11" s="128" t="s">
        <v>57</v>
      </c>
      <c r="R11" s="128" t="s">
        <v>58</v>
      </c>
      <c r="S11" s="128" t="s">
        <v>59</v>
      </c>
      <c r="T11" s="128" t="s">
        <v>60</v>
      </c>
      <c r="U11" s="128" t="s">
        <v>235</v>
      </c>
      <c r="V11" s="130" t="s">
        <v>56</v>
      </c>
      <c r="W11" s="130" t="s">
        <v>57</v>
      </c>
      <c r="X11" s="130" t="s">
        <v>58</v>
      </c>
      <c r="Y11" s="130" t="s">
        <v>59</v>
      </c>
      <c r="Z11" s="130" t="s">
        <v>60</v>
      </c>
      <c r="AA11" s="128" t="s">
        <v>235</v>
      </c>
      <c r="AB11" s="131" t="s">
        <v>56</v>
      </c>
      <c r="AC11" s="131" t="s">
        <v>57</v>
      </c>
      <c r="AD11" s="131" t="s">
        <v>58</v>
      </c>
      <c r="AE11" s="131" t="s">
        <v>59</v>
      </c>
      <c r="AF11" s="131" t="s">
        <v>60</v>
      </c>
      <c r="AG11" s="128" t="s">
        <v>235</v>
      </c>
      <c r="AH11" s="32" t="s">
        <v>20</v>
      </c>
      <c r="AI11" s="4"/>
      <c r="AJ11" s="132" t="s">
        <v>56</v>
      </c>
      <c r="AK11" s="132" t="s">
        <v>57</v>
      </c>
      <c r="AL11" s="132" t="s">
        <v>58</v>
      </c>
      <c r="AM11" s="132" t="s">
        <v>59</v>
      </c>
      <c r="AN11" s="132" t="s">
        <v>60</v>
      </c>
      <c r="AO11" s="133" t="s">
        <v>235</v>
      </c>
    </row>
    <row r="12" spans="1:41" ht="14.4">
      <c r="A12" s="126"/>
      <c r="B12" s="127"/>
      <c r="C12" s="134"/>
      <c r="D12" s="128" t="e">
        <f t="shared" ref="D12:AH12" si="3">#REF!</f>
        <v>#REF!</v>
      </c>
      <c r="E12" s="128" t="e">
        <f t="shared" si="3"/>
        <v>#REF!</v>
      </c>
      <c r="F12" s="128" t="e">
        <f t="shared" si="3"/>
        <v>#REF!</v>
      </c>
      <c r="G12" s="128" t="e">
        <f t="shared" si="3"/>
        <v>#REF!</v>
      </c>
      <c r="H12" s="128" t="e">
        <f t="shared" si="3"/>
        <v>#REF!</v>
      </c>
      <c r="I12" s="128" t="e">
        <f t="shared" si="3"/>
        <v>#REF!</v>
      </c>
      <c r="J12" s="129" t="e">
        <f t="shared" si="3"/>
        <v>#REF!</v>
      </c>
      <c r="K12" s="129" t="e">
        <f t="shared" si="3"/>
        <v>#REF!</v>
      </c>
      <c r="L12" s="129" t="e">
        <f t="shared" si="3"/>
        <v>#REF!</v>
      </c>
      <c r="M12" s="129" t="e">
        <f t="shared" si="3"/>
        <v>#REF!</v>
      </c>
      <c r="N12" s="129" t="e">
        <f t="shared" si="3"/>
        <v>#REF!</v>
      </c>
      <c r="O12" s="129" t="e">
        <f t="shared" si="3"/>
        <v>#REF!</v>
      </c>
      <c r="P12" s="128" t="e">
        <f t="shared" si="3"/>
        <v>#REF!</v>
      </c>
      <c r="Q12" s="128" t="e">
        <f t="shared" si="3"/>
        <v>#REF!</v>
      </c>
      <c r="R12" s="128" t="e">
        <f t="shared" si="3"/>
        <v>#REF!</v>
      </c>
      <c r="S12" s="128" t="e">
        <f t="shared" si="3"/>
        <v>#REF!</v>
      </c>
      <c r="T12" s="128" t="e">
        <f t="shared" si="3"/>
        <v>#REF!</v>
      </c>
      <c r="U12" s="128" t="e">
        <f t="shared" si="3"/>
        <v>#REF!</v>
      </c>
      <c r="V12" s="130" t="e">
        <f t="shared" si="3"/>
        <v>#REF!</v>
      </c>
      <c r="W12" s="130" t="e">
        <f t="shared" si="3"/>
        <v>#REF!</v>
      </c>
      <c r="X12" s="130" t="e">
        <f t="shared" si="3"/>
        <v>#REF!</v>
      </c>
      <c r="Y12" s="130" t="e">
        <f t="shared" si="3"/>
        <v>#REF!</v>
      </c>
      <c r="Z12" s="130" t="e">
        <f t="shared" si="3"/>
        <v>#REF!</v>
      </c>
      <c r="AA12" s="130" t="e">
        <f t="shared" si="3"/>
        <v>#REF!</v>
      </c>
      <c r="AB12" s="131" t="e">
        <f t="shared" si="3"/>
        <v>#REF!</v>
      </c>
      <c r="AC12" s="131" t="e">
        <f t="shared" si="3"/>
        <v>#REF!</v>
      </c>
      <c r="AD12" s="131" t="e">
        <f t="shared" si="3"/>
        <v>#REF!</v>
      </c>
      <c r="AE12" s="131" t="e">
        <f t="shared" si="3"/>
        <v>#REF!</v>
      </c>
      <c r="AF12" s="131" t="e">
        <f t="shared" si="3"/>
        <v>#REF!</v>
      </c>
      <c r="AG12" s="131" t="e">
        <f t="shared" si="3"/>
        <v>#REF!</v>
      </c>
      <c r="AH12" s="244" t="e">
        <f t="shared" si="3"/>
        <v>#REF!</v>
      </c>
      <c r="AI12" s="209"/>
      <c r="AJ12" s="133"/>
      <c r="AK12" s="133"/>
      <c r="AL12" s="133"/>
      <c r="AM12" s="133"/>
      <c r="AN12" s="133"/>
      <c r="AO12" s="133"/>
    </row>
    <row r="13" spans="1:41" ht="15.6">
      <c r="A13" s="135">
        <v>1</v>
      </c>
      <c r="B13" s="136" t="s">
        <v>236</v>
      </c>
      <c r="C13" s="137" t="s">
        <v>237</v>
      </c>
      <c r="D13" s="138">
        <v>28.7</v>
      </c>
      <c r="E13" s="138">
        <v>12.299999999999999</v>
      </c>
      <c r="F13" s="138">
        <v>0</v>
      </c>
      <c r="G13" s="138">
        <v>0</v>
      </c>
      <c r="H13" s="138">
        <v>0</v>
      </c>
      <c r="I13" s="13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138">
        <v>0</v>
      </c>
      <c r="Q13" s="138">
        <v>0</v>
      </c>
      <c r="R13" s="138">
        <v>0</v>
      </c>
      <c r="S13" s="138">
        <v>7.1999999999999993</v>
      </c>
      <c r="T13" s="138">
        <v>14.399999999999999</v>
      </c>
      <c r="U13" s="138">
        <v>14.399999999999999</v>
      </c>
      <c r="V13" s="139">
        <v>9.6</v>
      </c>
      <c r="W13" s="139">
        <v>14.399999999999999</v>
      </c>
      <c r="X13" s="139">
        <v>24</v>
      </c>
      <c r="Y13" s="139">
        <v>0</v>
      </c>
      <c r="Z13" s="139">
        <v>0</v>
      </c>
      <c r="AA13" s="139"/>
      <c r="AB13" s="140">
        <v>0</v>
      </c>
      <c r="AC13" s="140">
        <v>0</v>
      </c>
      <c r="AD13" s="140">
        <v>20</v>
      </c>
      <c r="AE13" s="140">
        <v>24.5</v>
      </c>
      <c r="AF13" s="140">
        <v>14.7</v>
      </c>
      <c r="AG13" s="140">
        <v>9.8000000000000007</v>
      </c>
      <c r="AH13" s="4" t="s">
        <v>238</v>
      </c>
      <c r="AI13" s="4">
        <f t="shared" ref="AI13:AI71" si="4">IF(AH13="S",100,IF(AH13="A",90,IF(AH13="B",80,IF(AH13="C",70,IF(AH13="D",60,IF(AH13="E",56,0))))))</f>
        <v>56</v>
      </c>
      <c r="AJ13" s="141" t="e">
        <f t="shared" ref="AJ13:AO13" si="5">100*(D13+J13+P13+V13+AB13)/#REF!</f>
        <v>#REF!</v>
      </c>
      <c r="AK13" s="141" t="e">
        <f t="shared" si="5"/>
        <v>#REF!</v>
      </c>
      <c r="AL13" s="141" t="e">
        <f t="shared" si="5"/>
        <v>#REF!</v>
      </c>
      <c r="AM13" s="141" t="e">
        <f t="shared" si="5"/>
        <v>#REF!</v>
      </c>
      <c r="AN13" s="141" t="e">
        <f t="shared" si="5"/>
        <v>#REF!</v>
      </c>
      <c r="AO13" s="141" t="e">
        <f t="shared" si="5"/>
        <v>#REF!</v>
      </c>
    </row>
    <row r="14" spans="1:41" ht="15.6">
      <c r="A14" s="135">
        <v>2</v>
      </c>
      <c r="B14" s="136" t="s">
        <v>239</v>
      </c>
      <c r="C14" s="137" t="s">
        <v>240</v>
      </c>
      <c r="D14" s="138">
        <v>35</v>
      </c>
      <c r="E14" s="138">
        <v>15</v>
      </c>
      <c r="F14" s="138">
        <v>0</v>
      </c>
      <c r="G14" s="138">
        <v>0</v>
      </c>
      <c r="H14" s="138">
        <v>0</v>
      </c>
      <c r="I14" s="138"/>
      <c r="J14" s="59">
        <v>0</v>
      </c>
      <c r="K14" s="59">
        <v>25</v>
      </c>
      <c r="L14" s="59">
        <v>25</v>
      </c>
      <c r="M14" s="59">
        <v>0</v>
      </c>
      <c r="N14" s="59">
        <v>0</v>
      </c>
      <c r="O14" s="59"/>
      <c r="P14" s="138">
        <v>0</v>
      </c>
      <c r="Q14" s="138">
        <v>0</v>
      </c>
      <c r="R14" s="138">
        <v>0</v>
      </c>
      <c r="S14" s="138">
        <v>9.3999999999999986</v>
      </c>
      <c r="T14" s="138">
        <v>18.799999999999997</v>
      </c>
      <c r="U14" s="138">
        <v>18.799999999999997</v>
      </c>
      <c r="V14" s="139">
        <v>9.6</v>
      </c>
      <c r="W14" s="139">
        <v>14.399999999999999</v>
      </c>
      <c r="X14" s="139">
        <v>24</v>
      </c>
      <c r="Y14" s="139">
        <v>0</v>
      </c>
      <c r="Z14" s="139">
        <v>0</v>
      </c>
      <c r="AA14" s="139"/>
      <c r="AB14" s="140">
        <v>0</v>
      </c>
      <c r="AC14" s="140">
        <v>0</v>
      </c>
      <c r="AD14" s="140">
        <v>0</v>
      </c>
      <c r="AE14" s="140">
        <v>22.5</v>
      </c>
      <c r="AF14" s="140">
        <v>13.5</v>
      </c>
      <c r="AG14" s="140">
        <v>9</v>
      </c>
      <c r="AH14" s="4" t="s">
        <v>13</v>
      </c>
      <c r="AI14" s="4">
        <f t="shared" si="4"/>
        <v>80</v>
      </c>
      <c r="AJ14" s="141" t="e">
        <f t="shared" ref="AJ14:AO14" si="6">100*(D14+J14+P14+V14+AB14)/#REF!</f>
        <v>#REF!</v>
      </c>
      <c r="AK14" s="141" t="e">
        <f t="shared" si="6"/>
        <v>#REF!</v>
      </c>
      <c r="AL14" s="141" t="e">
        <f t="shared" si="6"/>
        <v>#REF!</v>
      </c>
      <c r="AM14" s="141" t="e">
        <f t="shared" si="6"/>
        <v>#REF!</v>
      </c>
      <c r="AN14" s="141" t="e">
        <f t="shared" si="6"/>
        <v>#REF!</v>
      </c>
      <c r="AO14" s="141" t="e">
        <f t="shared" si="6"/>
        <v>#REF!</v>
      </c>
    </row>
    <row r="15" spans="1:41" ht="15.6">
      <c r="A15" s="135">
        <v>3</v>
      </c>
      <c r="B15" s="136" t="s">
        <v>241</v>
      </c>
      <c r="C15" s="137" t="s">
        <v>242</v>
      </c>
      <c r="D15" s="138">
        <v>28</v>
      </c>
      <c r="E15" s="138">
        <v>12</v>
      </c>
      <c r="F15" s="138">
        <v>0</v>
      </c>
      <c r="G15" s="138">
        <v>0</v>
      </c>
      <c r="H15" s="138">
        <v>0</v>
      </c>
      <c r="I15" s="138"/>
      <c r="J15" s="59">
        <v>0</v>
      </c>
      <c r="K15" s="59">
        <v>21</v>
      </c>
      <c r="L15" s="59">
        <v>21</v>
      </c>
      <c r="M15" s="59">
        <v>0</v>
      </c>
      <c r="N15" s="59">
        <v>0</v>
      </c>
      <c r="O15" s="59"/>
      <c r="P15" s="138">
        <v>0</v>
      </c>
      <c r="Q15" s="138">
        <v>0</v>
      </c>
      <c r="R15" s="138">
        <v>0</v>
      </c>
      <c r="S15" s="138">
        <v>8.1999999999999993</v>
      </c>
      <c r="T15" s="138">
        <v>16.399999999999999</v>
      </c>
      <c r="U15" s="138">
        <v>16.399999999999999</v>
      </c>
      <c r="V15" s="139">
        <v>9.2000000000000011</v>
      </c>
      <c r="W15" s="139">
        <v>13.8</v>
      </c>
      <c r="X15" s="139">
        <v>23</v>
      </c>
      <c r="Y15" s="139">
        <v>0</v>
      </c>
      <c r="Z15" s="139">
        <v>0</v>
      </c>
      <c r="AA15" s="139"/>
      <c r="AB15" s="140">
        <v>0</v>
      </c>
      <c r="AC15" s="140">
        <v>0</v>
      </c>
      <c r="AD15" s="140">
        <v>20</v>
      </c>
      <c r="AE15" s="140">
        <v>24.5</v>
      </c>
      <c r="AF15" s="140">
        <v>14.7</v>
      </c>
      <c r="AG15" s="140">
        <v>9.8000000000000007</v>
      </c>
      <c r="AH15" s="4" t="s">
        <v>238</v>
      </c>
      <c r="AI15" s="4">
        <f t="shared" si="4"/>
        <v>56</v>
      </c>
      <c r="AJ15" s="141" t="e">
        <f t="shared" ref="AJ15:AO15" si="7">100*(D15+J15+P15+V15+AB15)/#REF!</f>
        <v>#REF!</v>
      </c>
      <c r="AK15" s="141" t="e">
        <f t="shared" si="7"/>
        <v>#REF!</v>
      </c>
      <c r="AL15" s="141" t="e">
        <f t="shared" si="7"/>
        <v>#REF!</v>
      </c>
      <c r="AM15" s="141" t="e">
        <f t="shared" si="7"/>
        <v>#REF!</v>
      </c>
      <c r="AN15" s="141" t="e">
        <f t="shared" si="7"/>
        <v>#REF!</v>
      </c>
      <c r="AO15" s="141" t="e">
        <f t="shared" si="7"/>
        <v>#REF!</v>
      </c>
    </row>
    <row r="16" spans="1:41" ht="15.6">
      <c r="A16" s="135">
        <v>4</v>
      </c>
      <c r="B16" s="136" t="s">
        <v>243</v>
      </c>
      <c r="C16" s="137" t="s">
        <v>244</v>
      </c>
      <c r="D16" s="138">
        <v>30.8</v>
      </c>
      <c r="E16" s="138">
        <v>13.2</v>
      </c>
      <c r="F16" s="138">
        <v>0</v>
      </c>
      <c r="G16" s="138">
        <v>0</v>
      </c>
      <c r="H16" s="138">
        <v>0</v>
      </c>
      <c r="I16" s="138"/>
      <c r="J16" s="59">
        <v>0</v>
      </c>
      <c r="K16" s="59">
        <v>24.5</v>
      </c>
      <c r="L16" s="59">
        <v>24.5</v>
      </c>
      <c r="M16" s="59">
        <v>0</v>
      </c>
      <c r="N16" s="59">
        <v>0</v>
      </c>
      <c r="O16" s="59"/>
      <c r="P16" s="138">
        <v>0</v>
      </c>
      <c r="Q16" s="138">
        <v>0</v>
      </c>
      <c r="R16" s="138">
        <v>0</v>
      </c>
      <c r="S16" s="138">
        <v>8.6</v>
      </c>
      <c r="T16" s="138">
        <v>17.2</v>
      </c>
      <c r="U16" s="138">
        <v>17.2</v>
      </c>
      <c r="V16" s="139">
        <v>9.8000000000000007</v>
      </c>
      <c r="W16" s="139">
        <v>14.7</v>
      </c>
      <c r="X16" s="139">
        <v>24.5</v>
      </c>
      <c r="Y16" s="139">
        <v>0</v>
      </c>
      <c r="Z16" s="139">
        <v>0</v>
      </c>
      <c r="AA16" s="139"/>
      <c r="AB16" s="140">
        <v>0</v>
      </c>
      <c r="AC16" s="140">
        <v>0</v>
      </c>
      <c r="AD16" s="140">
        <v>0</v>
      </c>
      <c r="AE16" s="140">
        <v>24</v>
      </c>
      <c r="AF16" s="140">
        <v>14.399999999999999</v>
      </c>
      <c r="AG16" s="140">
        <v>9.6</v>
      </c>
      <c r="AH16" s="4" t="s">
        <v>15</v>
      </c>
      <c r="AI16" s="4">
        <f t="shared" si="4"/>
        <v>70</v>
      </c>
      <c r="AJ16" s="141" t="e">
        <f t="shared" ref="AJ16:AO16" si="8">100*(D16+J16+P16+V16+AB16)/#REF!</f>
        <v>#REF!</v>
      </c>
      <c r="AK16" s="141" t="e">
        <f t="shared" si="8"/>
        <v>#REF!</v>
      </c>
      <c r="AL16" s="141" t="e">
        <f t="shared" si="8"/>
        <v>#REF!</v>
      </c>
      <c r="AM16" s="141" t="e">
        <f t="shared" si="8"/>
        <v>#REF!</v>
      </c>
      <c r="AN16" s="141" t="e">
        <f t="shared" si="8"/>
        <v>#REF!</v>
      </c>
      <c r="AO16" s="141" t="e">
        <f t="shared" si="8"/>
        <v>#REF!</v>
      </c>
    </row>
    <row r="17" spans="1:41" ht="15.6">
      <c r="A17" s="135">
        <v>5</v>
      </c>
      <c r="B17" s="136" t="s">
        <v>245</v>
      </c>
      <c r="C17" s="137" t="s">
        <v>246</v>
      </c>
      <c r="D17" s="138">
        <v>19.600000000000001</v>
      </c>
      <c r="E17" s="138">
        <v>8.4</v>
      </c>
      <c r="F17" s="138">
        <v>0</v>
      </c>
      <c r="G17" s="138">
        <v>0</v>
      </c>
      <c r="H17" s="138">
        <v>0</v>
      </c>
      <c r="I17" s="138"/>
      <c r="J17" s="59">
        <v>0</v>
      </c>
      <c r="K17" s="59">
        <v>20</v>
      </c>
      <c r="L17" s="59">
        <v>20</v>
      </c>
      <c r="M17" s="59">
        <v>0</v>
      </c>
      <c r="N17" s="59">
        <v>0</v>
      </c>
      <c r="O17" s="59"/>
      <c r="P17" s="138">
        <v>0</v>
      </c>
      <c r="Q17" s="138">
        <v>0</v>
      </c>
      <c r="R17" s="138">
        <v>0</v>
      </c>
      <c r="S17" s="138">
        <v>7</v>
      </c>
      <c r="T17" s="138">
        <v>14</v>
      </c>
      <c r="U17" s="138">
        <v>14</v>
      </c>
      <c r="V17" s="139">
        <v>9.2000000000000011</v>
      </c>
      <c r="W17" s="139">
        <v>13.8</v>
      </c>
      <c r="X17" s="139">
        <v>23</v>
      </c>
      <c r="Y17" s="139">
        <v>0</v>
      </c>
      <c r="Z17" s="139">
        <v>0</v>
      </c>
      <c r="AA17" s="139"/>
      <c r="AB17" s="140">
        <v>0</v>
      </c>
      <c r="AC17" s="140">
        <v>0</v>
      </c>
      <c r="AD17" s="140">
        <v>0</v>
      </c>
      <c r="AE17" s="140">
        <v>23.5</v>
      </c>
      <c r="AF17" s="140">
        <v>14.1</v>
      </c>
      <c r="AG17" s="140">
        <v>9.3999999999999986</v>
      </c>
      <c r="AH17" s="4" t="s">
        <v>238</v>
      </c>
      <c r="AI17" s="4">
        <f t="shared" si="4"/>
        <v>56</v>
      </c>
      <c r="AJ17" s="141" t="e">
        <f t="shared" ref="AJ17:AO17" si="9">100*(D17+J17+P17+V17+AB17)/#REF!</f>
        <v>#REF!</v>
      </c>
      <c r="AK17" s="141" t="e">
        <f t="shared" si="9"/>
        <v>#REF!</v>
      </c>
      <c r="AL17" s="141" t="e">
        <f t="shared" si="9"/>
        <v>#REF!</v>
      </c>
      <c r="AM17" s="141" t="e">
        <f t="shared" si="9"/>
        <v>#REF!</v>
      </c>
      <c r="AN17" s="141" t="e">
        <f t="shared" si="9"/>
        <v>#REF!</v>
      </c>
      <c r="AO17" s="141" t="e">
        <f t="shared" si="9"/>
        <v>#REF!</v>
      </c>
    </row>
    <row r="18" spans="1:41" ht="15.6">
      <c r="A18" s="135">
        <v>6</v>
      </c>
      <c r="B18" s="136" t="s">
        <v>247</v>
      </c>
      <c r="C18" s="137" t="s">
        <v>248</v>
      </c>
      <c r="D18" s="138">
        <v>32.200000000000003</v>
      </c>
      <c r="E18" s="138">
        <v>13.8</v>
      </c>
      <c r="F18" s="138">
        <v>0</v>
      </c>
      <c r="G18" s="138">
        <v>0</v>
      </c>
      <c r="H18" s="138">
        <v>0</v>
      </c>
      <c r="I18" s="138"/>
      <c r="J18" s="59">
        <v>0</v>
      </c>
      <c r="K18" s="59">
        <v>25</v>
      </c>
      <c r="L18" s="59">
        <v>25</v>
      </c>
      <c r="M18" s="59">
        <v>0</v>
      </c>
      <c r="N18" s="59">
        <v>0</v>
      </c>
      <c r="O18" s="59"/>
      <c r="P18" s="138">
        <v>0</v>
      </c>
      <c r="Q18" s="138">
        <v>0</v>
      </c>
      <c r="R18" s="138">
        <v>0</v>
      </c>
      <c r="S18" s="138">
        <v>8</v>
      </c>
      <c r="T18" s="138">
        <v>16</v>
      </c>
      <c r="U18" s="138">
        <v>16</v>
      </c>
      <c r="V18" s="139">
        <v>9.6</v>
      </c>
      <c r="W18" s="139">
        <v>14.399999999999999</v>
      </c>
      <c r="X18" s="139">
        <v>24</v>
      </c>
      <c r="Y18" s="139">
        <v>0</v>
      </c>
      <c r="Z18" s="139">
        <v>0</v>
      </c>
      <c r="AA18" s="139"/>
      <c r="AB18" s="140">
        <v>0</v>
      </c>
      <c r="AC18" s="140">
        <v>0</v>
      </c>
      <c r="AD18" s="140">
        <v>0</v>
      </c>
      <c r="AE18" s="140">
        <v>25</v>
      </c>
      <c r="AF18" s="140">
        <v>15</v>
      </c>
      <c r="AG18" s="140">
        <v>10</v>
      </c>
      <c r="AH18" s="4" t="s">
        <v>17</v>
      </c>
      <c r="AI18" s="4">
        <f t="shared" si="4"/>
        <v>60</v>
      </c>
      <c r="AJ18" s="141" t="e">
        <f t="shared" ref="AJ18:AO18" si="10">100*(D18+J18+P18+V18+AB18)/#REF!</f>
        <v>#REF!</v>
      </c>
      <c r="AK18" s="141" t="e">
        <f t="shared" si="10"/>
        <v>#REF!</v>
      </c>
      <c r="AL18" s="141" t="e">
        <f t="shared" si="10"/>
        <v>#REF!</v>
      </c>
      <c r="AM18" s="141" t="e">
        <f t="shared" si="10"/>
        <v>#REF!</v>
      </c>
      <c r="AN18" s="141" t="e">
        <f t="shared" si="10"/>
        <v>#REF!</v>
      </c>
      <c r="AO18" s="141" t="e">
        <f t="shared" si="10"/>
        <v>#REF!</v>
      </c>
    </row>
    <row r="19" spans="1:41" ht="15.6">
      <c r="A19" s="135">
        <v>7</v>
      </c>
      <c r="B19" s="136" t="s">
        <v>249</v>
      </c>
      <c r="C19" s="137" t="s">
        <v>250</v>
      </c>
      <c r="D19" s="138">
        <v>24.5</v>
      </c>
      <c r="E19" s="138">
        <v>10.5</v>
      </c>
      <c r="F19" s="138">
        <v>0</v>
      </c>
      <c r="G19" s="138">
        <v>0</v>
      </c>
      <c r="H19" s="138">
        <v>0</v>
      </c>
      <c r="I19" s="138"/>
      <c r="J19" s="59">
        <v>0</v>
      </c>
      <c r="K19" s="59">
        <v>21</v>
      </c>
      <c r="L19" s="59">
        <v>21</v>
      </c>
      <c r="M19" s="59">
        <v>0</v>
      </c>
      <c r="N19" s="59">
        <v>0</v>
      </c>
      <c r="O19" s="59"/>
      <c r="P19" s="138">
        <v>0</v>
      </c>
      <c r="Q19" s="138">
        <v>0</v>
      </c>
      <c r="R19" s="138">
        <v>0</v>
      </c>
      <c r="S19" s="138">
        <v>7</v>
      </c>
      <c r="T19" s="138">
        <v>14</v>
      </c>
      <c r="U19" s="138">
        <v>14</v>
      </c>
      <c r="V19" s="139">
        <v>8.1999999999999993</v>
      </c>
      <c r="W19" s="139">
        <v>12.299999999999999</v>
      </c>
      <c r="X19" s="139">
        <v>20.5</v>
      </c>
      <c r="Y19" s="139">
        <v>0</v>
      </c>
      <c r="Z19" s="139">
        <v>0</v>
      </c>
      <c r="AA19" s="139"/>
      <c r="AB19" s="140">
        <v>0</v>
      </c>
      <c r="AC19" s="140">
        <v>0</v>
      </c>
      <c r="AD19" s="140">
        <v>0</v>
      </c>
      <c r="AE19" s="140">
        <v>25</v>
      </c>
      <c r="AF19" s="140">
        <v>15</v>
      </c>
      <c r="AG19" s="140">
        <v>10</v>
      </c>
      <c r="AH19" s="4" t="s">
        <v>238</v>
      </c>
      <c r="AI19" s="4">
        <f t="shared" si="4"/>
        <v>56</v>
      </c>
      <c r="AJ19" s="141" t="e">
        <f t="shared" ref="AJ19:AO19" si="11">100*(D19+J19+P19+V19+AB19)/#REF!</f>
        <v>#REF!</v>
      </c>
      <c r="AK19" s="141" t="e">
        <f t="shared" si="11"/>
        <v>#REF!</v>
      </c>
      <c r="AL19" s="141" t="e">
        <f t="shared" si="11"/>
        <v>#REF!</v>
      </c>
      <c r="AM19" s="141" t="e">
        <f t="shared" si="11"/>
        <v>#REF!</v>
      </c>
      <c r="AN19" s="141" t="e">
        <f t="shared" si="11"/>
        <v>#REF!</v>
      </c>
      <c r="AO19" s="141" t="e">
        <f t="shared" si="11"/>
        <v>#REF!</v>
      </c>
    </row>
    <row r="20" spans="1:41" ht="15.6">
      <c r="A20" s="135">
        <v>8</v>
      </c>
      <c r="B20" s="136" t="s">
        <v>251</v>
      </c>
      <c r="C20" s="137" t="s">
        <v>252</v>
      </c>
      <c r="D20" s="138">
        <v>17.5</v>
      </c>
      <c r="E20" s="138">
        <v>7.5</v>
      </c>
      <c r="F20" s="138">
        <v>0</v>
      </c>
      <c r="G20" s="138">
        <v>0</v>
      </c>
      <c r="H20" s="138">
        <v>0</v>
      </c>
      <c r="I20" s="138"/>
      <c r="J20" s="59">
        <v>0</v>
      </c>
      <c r="K20" s="59">
        <v>17.5</v>
      </c>
      <c r="L20" s="59">
        <v>17.5</v>
      </c>
      <c r="M20" s="59">
        <v>0</v>
      </c>
      <c r="N20" s="59">
        <v>0</v>
      </c>
      <c r="O20" s="59"/>
      <c r="P20" s="138">
        <v>0</v>
      </c>
      <c r="Q20" s="138">
        <v>0</v>
      </c>
      <c r="R20" s="138">
        <v>0</v>
      </c>
      <c r="S20" s="138">
        <v>5</v>
      </c>
      <c r="T20" s="138">
        <v>10</v>
      </c>
      <c r="U20" s="138">
        <v>10</v>
      </c>
      <c r="V20" s="139">
        <v>9.2000000000000011</v>
      </c>
      <c r="W20" s="139">
        <v>13.8</v>
      </c>
      <c r="X20" s="139">
        <v>23</v>
      </c>
      <c r="Y20" s="139">
        <v>0</v>
      </c>
      <c r="Z20" s="139">
        <v>0</v>
      </c>
      <c r="AA20" s="139"/>
      <c r="AB20" s="140">
        <v>0</v>
      </c>
      <c r="AC20" s="140">
        <v>0</v>
      </c>
      <c r="AD20" s="140">
        <v>0</v>
      </c>
      <c r="AE20" s="140">
        <v>22.5</v>
      </c>
      <c r="AF20" s="140">
        <v>13.5</v>
      </c>
      <c r="AG20" s="140">
        <v>9</v>
      </c>
      <c r="AH20" s="4" t="s">
        <v>238</v>
      </c>
      <c r="AI20" s="4">
        <f t="shared" si="4"/>
        <v>56</v>
      </c>
      <c r="AJ20" s="141" t="e">
        <f t="shared" ref="AJ20:AO20" si="12">100*(D20+J20+P20+V20+AB20)/#REF!</f>
        <v>#REF!</v>
      </c>
      <c r="AK20" s="141" t="e">
        <f t="shared" si="12"/>
        <v>#REF!</v>
      </c>
      <c r="AL20" s="141" t="e">
        <f t="shared" si="12"/>
        <v>#REF!</v>
      </c>
      <c r="AM20" s="141" t="e">
        <f t="shared" si="12"/>
        <v>#REF!</v>
      </c>
      <c r="AN20" s="141" t="e">
        <f t="shared" si="12"/>
        <v>#REF!</v>
      </c>
      <c r="AO20" s="141" t="e">
        <f t="shared" si="12"/>
        <v>#REF!</v>
      </c>
    </row>
    <row r="21" spans="1:41" ht="15.75" customHeight="1">
      <c r="A21" s="135">
        <v>9</v>
      </c>
      <c r="B21" s="136" t="s">
        <v>253</v>
      </c>
      <c r="C21" s="137" t="s">
        <v>254</v>
      </c>
      <c r="D21" s="138">
        <v>24.5</v>
      </c>
      <c r="E21" s="138">
        <v>10.5</v>
      </c>
      <c r="F21" s="138">
        <v>0</v>
      </c>
      <c r="G21" s="138">
        <v>0</v>
      </c>
      <c r="H21" s="138">
        <v>0</v>
      </c>
      <c r="I21" s="138"/>
      <c r="J21" s="59">
        <v>0</v>
      </c>
      <c r="K21" s="59">
        <v>22.5</v>
      </c>
      <c r="L21" s="59">
        <v>22.5</v>
      </c>
      <c r="M21" s="59">
        <v>0</v>
      </c>
      <c r="N21" s="59">
        <v>0</v>
      </c>
      <c r="O21" s="59"/>
      <c r="P21" s="138">
        <v>0</v>
      </c>
      <c r="Q21" s="138">
        <v>0</v>
      </c>
      <c r="R21" s="138">
        <v>0</v>
      </c>
      <c r="S21" s="138">
        <v>8.6</v>
      </c>
      <c r="T21" s="138">
        <v>17.2</v>
      </c>
      <c r="U21" s="138">
        <v>17.2</v>
      </c>
      <c r="V21" s="139">
        <v>8</v>
      </c>
      <c r="W21" s="139">
        <v>12</v>
      </c>
      <c r="X21" s="139">
        <v>20</v>
      </c>
      <c r="Y21" s="139">
        <v>0</v>
      </c>
      <c r="Z21" s="139">
        <v>0</v>
      </c>
      <c r="AA21" s="139"/>
      <c r="AB21" s="140">
        <v>0</v>
      </c>
      <c r="AC21" s="140">
        <v>0</v>
      </c>
      <c r="AD21" s="140">
        <v>0</v>
      </c>
      <c r="AE21" s="140">
        <v>23.5</v>
      </c>
      <c r="AF21" s="140">
        <v>14.1</v>
      </c>
      <c r="AG21" s="140">
        <v>9.3999999999999986</v>
      </c>
      <c r="AH21" s="4" t="s">
        <v>13</v>
      </c>
      <c r="AI21" s="4">
        <f t="shared" si="4"/>
        <v>80</v>
      </c>
      <c r="AJ21" s="141" t="e">
        <f t="shared" ref="AJ21:AO21" si="13">100*(D21+J21+P21+V21+AB21)/#REF!</f>
        <v>#REF!</v>
      </c>
      <c r="AK21" s="141" t="e">
        <f t="shared" si="13"/>
        <v>#REF!</v>
      </c>
      <c r="AL21" s="141" t="e">
        <f t="shared" si="13"/>
        <v>#REF!</v>
      </c>
      <c r="AM21" s="141" t="e">
        <f t="shared" si="13"/>
        <v>#REF!</v>
      </c>
      <c r="AN21" s="141" t="e">
        <f t="shared" si="13"/>
        <v>#REF!</v>
      </c>
      <c r="AO21" s="141" t="e">
        <f t="shared" si="13"/>
        <v>#REF!</v>
      </c>
    </row>
    <row r="22" spans="1:41" ht="15.75" customHeight="1">
      <c r="A22" s="135">
        <v>10</v>
      </c>
      <c r="B22" s="136" t="s">
        <v>255</v>
      </c>
      <c r="C22" s="137" t="s">
        <v>256</v>
      </c>
      <c r="D22" s="138">
        <v>25.9</v>
      </c>
      <c r="E22" s="138">
        <v>11.1</v>
      </c>
      <c r="F22" s="138">
        <v>0</v>
      </c>
      <c r="G22" s="138">
        <v>0</v>
      </c>
      <c r="H22" s="138">
        <v>0</v>
      </c>
      <c r="I22" s="138"/>
      <c r="J22" s="59">
        <v>0</v>
      </c>
      <c r="K22" s="59">
        <v>20</v>
      </c>
      <c r="L22" s="59">
        <v>20</v>
      </c>
      <c r="M22" s="59">
        <v>0</v>
      </c>
      <c r="N22" s="59">
        <v>0</v>
      </c>
      <c r="O22" s="59"/>
      <c r="P22" s="138">
        <v>0</v>
      </c>
      <c r="Q22" s="138">
        <v>0</v>
      </c>
      <c r="R22" s="138">
        <v>0</v>
      </c>
      <c r="S22" s="138">
        <v>6</v>
      </c>
      <c r="T22" s="138">
        <v>12</v>
      </c>
      <c r="U22" s="138">
        <v>12</v>
      </c>
      <c r="V22" s="139">
        <v>9.2000000000000011</v>
      </c>
      <c r="W22" s="139">
        <v>13.8</v>
      </c>
      <c r="X22" s="139">
        <v>23</v>
      </c>
      <c r="Y22" s="139">
        <v>0</v>
      </c>
      <c r="Z22" s="139">
        <v>0</v>
      </c>
      <c r="AA22" s="139"/>
      <c r="AB22" s="140">
        <v>0</v>
      </c>
      <c r="AC22" s="140">
        <v>0</v>
      </c>
      <c r="AD22" s="140">
        <v>0</v>
      </c>
      <c r="AE22" s="140">
        <v>23.5</v>
      </c>
      <c r="AF22" s="140">
        <v>14.1</v>
      </c>
      <c r="AG22" s="140">
        <v>9.3999999999999986</v>
      </c>
      <c r="AH22" s="4" t="s">
        <v>238</v>
      </c>
      <c r="AI22" s="4">
        <f t="shared" si="4"/>
        <v>56</v>
      </c>
      <c r="AJ22" s="141" t="e">
        <f t="shared" ref="AJ22:AO22" si="14">100*(D22+J22+P22+V22+AB22)/#REF!</f>
        <v>#REF!</v>
      </c>
      <c r="AK22" s="141" t="e">
        <f t="shared" si="14"/>
        <v>#REF!</v>
      </c>
      <c r="AL22" s="141" t="e">
        <f t="shared" si="14"/>
        <v>#REF!</v>
      </c>
      <c r="AM22" s="141" t="e">
        <f t="shared" si="14"/>
        <v>#REF!</v>
      </c>
      <c r="AN22" s="141" t="e">
        <f t="shared" si="14"/>
        <v>#REF!</v>
      </c>
      <c r="AO22" s="141" t="e">
        <f t="shared" si="14"/>
        <v>#REF!</v>
      </c>
    </row>
    <row r="23" spans="1:41" ht="15.75" customHeight="1">
      <c r="A23" s="135">
        <v>11</v>
      </c>
      <c r="B23" s="136" t="s">
        <v>257</v>
      </c>
      <c r="C23" s="137" t="s">
        <v>258</v>
      </c>
      <c r="D23" s="138">
        <v>24.5</v>
      </c>
      <c r="E23" s="138">
        <v>10.5</v>
      </c>
      <c r="F23" s="138">
        <v>0</v>
      </c>
      <c r="G23" s="138">
        <v>0</v>
      </c>
      <c r="H23" s="138">
        <v>0</v>
      </c>
      <c r="I23" s="138"/>
      <c r="J23" s="59">
        <v>0</v>
      </c>
      <c r="K23" s="59">
        <v>19</v>
      </c>
      <c r="L23" s="59">
        <v>19</v>
      </c>
      <c r="M23" s="59">
        <v>0</v>
      </c>
      <c r="N23" s="59">
        <v>0</v>
      </c>
      <c r="O23" s="59"/>
      <c r="P23" s="138">
        <v>0</v>
      </c>
      <c r="Q23" s="138">
        <v>0</v>
      </c>
      <c r="R23" s="138">
        <v>0</v>
      </c>
      <c r="S23" s="138">
        <v>7</v>
      </c>
      <c r="T23" s="138">
        <v>14</v>
      </c>
      <c r="U23" s="138">
        <v>14</v>
      </c>
      <c r="V23" s="139">
        <v>8.8000000000000007</v>
      </c>
      <c r="W23" s="139">
        <v>13.2</v>
      </c>
      <c r="X23" s="139">
        <v>22</v>
      </c>
      <c r="Y23" s="139">
        <v>0</v>
      </c>
      <c r="Z23" s="139">
        <v>0</v>
      </c>
      <c r="AA23" s="139"/>
      <c r="AB23" s="140">
        <v>0</v>
      </c>
      <c r="AC23" s="140">
        <v>0</v>
      </c>
      <c r="AD23" s="140">
        <v>0</v>
      </c>
      <c r="AE23" s="140">
        <v>25</v>
      </c>
      <c r="AF23" s="140">
        <v>15</v>
      </c>
      <c r="AG23" s="140">
        <v>10</v>
      </c>
      <c r="AH23" s="4" t="s">
        <v>238</v>
      </c>
      <c r="AI23" s="4">
        <f t="shared" si="4"/>
        <v>56</v>
      </c>
      <c r="AJ23" s="141" t="e">
        <f t="shared" ref="AJ23:AO23" si="15">100*(D23+J23+P23+V23+AB23)/#REF!</f>
        <v>#REF!</v>
      </c>
      <c r="AK23" s="141" t="e">
        <f t="shared" si="15"/>
        <v>#REF!</v>
      </c>
      <c r="AL23" s="141" t="e">
        <f t="shared" si="15"/>
        <v>#REF!</v>
      </c>
      <c r="AM23" s="141" t="e">
        <f t="shared" si="15"/>
        <v>#REF!</v>
      </c>
      <c r="AN23" s="141" t="e">
        <f t="shared" si="15"/>
        <v>#REF!</v>
      </c>
      <c r="AO23" s="141" t="e">
        <f t="shared" si="15"/>
        <v>#REF!</v>
      </c>
    </row>
    <row r="24" spans="1:41" ht="15.75" customHeight="1">
      <c r="A24" s="135">
        <v>12</v>
      </c>
      <c r="B24" s="136" t="s">
        <v>259</v>
      </c>
      <c r="C24" s="137" t="s">
        <v>260</v>
      </c>
      <c r="D24" s="138">
        <v>31.5</v>
      </c>
      <c r="E24" s="138">
        <v>13.5</v>
      </c>
      <c r="F24" s="138">
        <v>0</v>
      </c>
      <c r="G24" s="138">
        <v>0</v>
      </c>
      <c r="H24" s="138">
        <v>0</v>
      </c>
      <c r="I24" s="138"/>
      <c r="J24" s="59">
        <v>0</v>
      </c>
      <c r="K24" s="59">
        <v>24.5</v>
      </c>
      <c r="L24" s="59">
        <v>24.5</v>
      </c>
      <c r="M24" s="59">
        <v>0</v>
      </c>
      <c r="N24" s="59">
        <v>0</v>
      </c>
      <c r="O24" s="59"/>
      <c r="P24" s="138">
        <v>0</v>
      </c>
      <c r="Q24" s="138">
        <v>0</v>
      </c>
      <c r="R24" s="138">
        <v>0</v>
      </c>
      <c r="S24" s="138">
        <v>8</v>
      </c>
      <c r="T24" s="138">
        <v>16</v>
      </c>
      <c r="U24" s="138">
        <v>16</v>
      </c>
      <c r="V24" s="139">
        <v>9.6</v>
      </c>
      <c r="W24" s="139">
        <v>14.399999999999999</v>
      </c>
      <c r="X24" s="139">
        <v>24</v>
      </c>
      <c r="Y24" s="139">
        <v>0</v>
      </c>
      <c r="Z24" s="139">
        <v>0</v>
      </c>
      <c r="AA24" s="139"/>
      <c r="AB24" s="140">
        <v>0</v>
      </c>
      <c r="AC24" s="140">
        <v>0</v>
      </c>
      <c r="AD24" s="140">
        <v>0</v>
      </c>
      <c r="AE24" s="140">
        <v>23</v>
      </c>
      <c r="AF24" s="140">
        <v>13.8</v>
      </c>
      <c r="AG24" s="140">
        <v>9.2000000000000011</v>
      </c>
      <c r="AH24" s="4" t="s">
        <v>17</v>
      </c>
      <c r="AI24" s="4">
        <f t="shared" si="4"/>
        <v>60</v>
      </c>
      <c r="AJ24" s="141" t="e">
        <f t="shared" ref="AJ24:AO24" si="16">100*(D24+J24+P24+V24+AB24)/#REF!</f>
        <v>#REF!</v>
      </c>
      <c r="AK24" s="141" t="e">
        <f t="shared" si="16"/>
        <v>#REF!</v>
      </c>
      <c r="AL24" s="141" t="e">
        <f t="shared" si="16"/>
        <v>#REF!</v>
      </c>
      <c r="AM24" s="141" t="e">
        <f t="shared" si="16"/>
        <v>#REF!</v>
      </c>
      <c r="AN24" s="141" t="e">
        <f t="shared" si="16"/>
        <v>#REF!</v>
      </c>
      <c r="AO24" s="141" t="e">
        <f t="shared" si="16"/>
        <v>#REF!</v>
      </c>
    </row>
    <row r="25" spans="1:41" ht="15.75" customHeight="1">
      <c r="A25" s="135">
        <v>13</v>
      </c>
      <c r="B25" s="136" t="s">
        <v>261</v>
      </c>
      <c r="C25" s="137" t="s">
        <v>262</v>
      </c>
      <c r="D25" s="138">
        <v>28.7</v>
      </c>
      <c r="E25" s="138">
        <v>12.299999999999999</v>
      </c>
      <c r="F25" s="138">
        <v>0</v>
      </c>
      <c r="G25" s="138">
        <v>0</v>
      </c>
      <c r="H25" s="138">
        <v>0</v>
      </c>
      <c r="I25" s="138"/>
      <c r="J25" s="59">
        <v>0</v>
      </c>
      <c r="K25" s="59">
        <v>22.5</v>
      </c>
      <c r="L25" s="59">
        <v>22.5</v>
      </c>
      <c r="M25" s="59">
        <v>0</v>
      </c>
      <c r="N25" s="59">
        <v>0</v>
      </c>
      <c r="O25" s="59"/>
      <c r="P25" s="138">
        <v>0</v>
      </c>
      <c r="Q25" s="138">
        <v>0</v>
      </c>
      <c r="R25" s="138">
        <v>0</v>
      </c>
      <c r="S25" s="138">
        <v>8.6</v>
      </c>
      <c r="T25" s="138">
        <v>17.2</v>
      </c>
      <c r="U25" s="138">
        <v>17.2</v>
      </c>
      <c r="V25" s="139">
        <v>9.6</v>
      </c>
      <c r="W25" s="139">
        <v>14.399999999999999</v>
      </c>
      <c r="X25" s="139">
        <v>24</v>
      </c>
      <c r="Y25" s="139">
        <v>0</v>
      </c>
      <c r="Z25" s="139">
        <v>0</v>
      </c>
      <c r="AA25" s="139"/>
      <c r="AB25" s="140">
        <v>0</v>
      </c>
      <c r="AC25" s="140">
        <v>0</v>
      </c>
      <c r="AD25" s="140">
        <v>0</v>
      </c>
      <c r="AE25" s="140">
        <v>25</v>
      </c>
      <c r="AF25" s="140">
        <v>15</v>
      </c>
      <c r="AG25" s="140">
        <v>10</v>
      </c>
      <c r="AH25" s="4" t="s">
        <v>15</v>
      </c>
      <c r="AI25" s="4">
        <f t="shared" si="4"/>
        <v>70</v>
      </c>
      <c r="AJ25" s="141" t="e">
        <f t="shared" ref="AJ25:AO25" si="17">100*(D25+J25+P25+V25+AB25)/#REF!</f>
        <v>#REF!</v>
      </c>
      <c r="AK25" s="141" t="e">
        <f t="shared" si="17"/>
        <v>#REF!</v>
      </c>
      <c r="AL25" s="141" t="e">
        <f t="shared" si="17"/>
        <v>#REF!</v>
      </c>
      <c r="AM25" s="141" t="e">
        <f t="shared" si="17"/>
        <v>#REF!</v>
      </c>
      <c r="AN25" s="141" t="e">
        <f t="shared" si="17"/>
        <v>#REF!</v>
      </c>
      <c r="AO25" s="141" t="e">
        <f t="shared" si="17"/>
        <v>#REF!</v>
      </c>
    </row>
    <row r="26" spans="1:41" ht="15.75" customHeight="1">
      <c r="A26" s="135">
        <v>14</v>
      </c>
      <c r="B26" s="136" t="s">
        <v>263</v>
      </c>
      <c r="C26" s="137" t="s">
        <v>264</v>
      </c>
      <c r="D26" s="138">
        <v>33.6</v>
      </c>
      <c r="E26" s="138">
        <v>14.399999999999999</v>
      </c>
      <c r="F26" s="138">
        <v>0</v>
      </c>
      <c r="G26" s="138">
        <v>0</v>
      </c>
      <c r="H26" s="138">
        <v>0</v>
      </c>
      <c r="I26" s="138"/>
      <c r="J26" s="59">
        <v>0</v>
      </c>
      <c r="K26" s="59">
        <v>20.5</v>
      </c>
      <c r="L26" s="59">
        <v>20.5</v>
      </c>
      <c r="M26" s="59">
        <v>0</v>
      </c>
      <c r="N26" s="59">
        <v>0</v>
      </c>
      <c r="O26" s="59"/>
      <c r="P26" s="138">
        <v>0</v>
      </c>
      <c r="Q26" s="138">
        <v>0</v>
      </c>
      <c r="R26" s="138">
        <v>0</v>
      </c>
      <c r="S26" s="138">
        <v>7.6</v>
      </c>
      <c r="T26" s="138">
        <v>15.2</v>
      </c>
      <c r="U26" s="138">
        <v>15.2</v>
      </c>
      <c r="V26" s="139">
        <v>9.6</v>
      </c>
      <c r="W26" s="139">
        <v>14.399999999999999</v>
      </c>
      <c r="X26" s="139">
        <v>24</v>
      </c>
      <c r="Y26" s="139">
        <v>0</v>
      </c>
      <c r="Z26" s="139">
        <v>0</v>
      </c>
      <c r="AA26" s="139"/>
      <c r="AB26" s="140">
        <v>0</v>
      </c>
      <c r="AC26" s="140">
        <v>0</v>
      </c>
      <c r="AD26" s="140">
        <v>0</v>
      </c>
      <c r="AE26" s="140">
        <v>25</v>
      </c>
      <c r="AF26" s="140">
        <v>15</v>
      </c>
      <c r="AG26" s="140">
        <v>10</v>
      </c>
      <c r="AH26" s="4" t="s">
        <v>238</v>
      </c>
      <c r="AI26" s="4">
        <f t="shared" si="4"/>
        <v>56</v>
      </c>
      <c r="AJ26" s="141" t="e">
        <f t="shared" ref="AJ26:AO26" si="18">100*(D26+J26+P26+V26+AB26)/#REF!</f>
        <v>#REF!</v>
      </c>
      <c r="AK26" s="141" t="e">
        <f t="shared" si="18"/>
        <v>#REF!</v>
      </c>
      <c r="AL26" s="141" t="e">
        <f t="shared" si="18"/>
        <v>#REF!</v>
      </c>
      <c r="AM26" s="141" t="e">
        <f t="shared" si="18"/>
        <v>#REF!</v>
      </c>
      <c r="AN26" s="141" t="e">
        <f t="shared" si="18"/>
        <v>#REF!</v>
      </c>
      <c r="AO26" s="141" t="e">
        <f t="shared" si="18"/>
        <v>#REF!</v>
      </c>
    </row>
    <row r="27" spans="1:41" ht="15.75" customHeight="1">
      <c r="A27" s="135">
        <v>15</v>
      </c>
      <c r="B27" s="136" t="s">
        <v>265</v>
      </c>
      <c r="C27" s="137" t="s">
        <v>266</v>
      </c>
      <c r="D27" s="138">
        <v>24.5</v>
      </c>
      <c r="E27" s="138">
        <v>10.5</v>
      </c>
      <c r="F27" s="138">
        <v>0</v>
      </c>
      <c r="G27" s="138">
        <v>0</v>
      </c>
      <c r="H27" s="138">
        <v>0</v>
      </c>
      <c r="I27" s="138"/>
      <c r="J27" s="59">
        <v>0</v>
      </c>
      <c r="K27" s="59">
        <v>22.5</v>
      </c>
      <c r="L27" s="59">
        <v>22.5</v>
      </c>
      <c r="M27" s="59">
        <v>0</v>
      </c>
      <c r="N27" s="59">
        <v>0</v>
      </c>
      <c r="O27" s="59"/>
      <c r="P27" s="138">
        <v>0</v>
      </c>
      <c r="Q27" s="138">
        <v>0</v>
      </c>
      <c r="R27" s="138">
        <v>0</v>
      </c>
      <c r="S27" s="138">
        <v>8</v>
      </c>
      <c r="T27" s="138">
        <v>16</v>
      </c>
      <c r="U27" s="138">
        <v>16</v>
      </c>
      <c r="V27" s="139">
        <v>8.1999999999999993</v>
      </c>
      <c r="W27" s="139">
        <v>12.299999999999999</v>
      </c>
      <c r="X27" s="139">
        <v>20.5</v>
      </c>
      <c r="Y27" s="139">
        <v>0</v>
      </c>
      <c r="Z27" s="139">
        <v>0</v>
      </c>
      <c r="AA27" s="139"/>
      <c r="AB27" s="140">
        <v>0</v>
      </c>
      <c r="AC27" s="140">
        <v>0</v>
      </c>
      <c r="AD27" s="140">
        <v>0</v>
      </c>
      <c r="AE27" s="140">
        <v>22.5</v>
      </c>
      <c r="AF27" s="140">
        <v>13.5</v>
      </c>
      <c r="AG27" s="140">
        <v>9</v>
      </c>
      <c r="AH27" s="4" t="s">
        <v>238</v>
      </c>
      <c r="AI27" s="4">
        <f t="shared" si="4"/>
        <v>56</v>
      </c>
      <c r="AJ27" s="141" t="e">
        <f t="shared" ref="AJ27:AO27" si="19">100*(D27+J27+P27+V27+AB27)/#REF!</f>
        <v>#REF!</v>
      </c>
      <c r="AK27" s="141" t="e">
        <f t="shared" si="19"/>
        <v>#REF!</v>
      </c>
      <c r="AL27" s="141" t="e">
        <f t="shared" si="19"/>
        <v>#REF!</v>
      </c>
      <c r="AM27" s="141" t="e">
        <f t="shared" si="19"/>
        <v>#REF!</v>
      </c>
      <c r="AN27" s="141" t="e">
        <f t="shared" si="19"/>
        <v>#REF!</v>
      </c>
      <c r="AO27" s="141" t="e">
        <f t="shared" si="19"/>
        <v>#REF!</v>
      </c>
    </row>
    <row r="28" spans="1:41" ht="15.75" customHeight="1">
      <c r="A28" s="135">
        <v>16</v>
      </c>
      <c r="B28" s="136" t="s">
        <v>267</v>
      </c>
      <c r="C28" s="137" t="s">
        <v>268</v>
      </c>
      <c r="D28" s="138">
        <v>32.200000000000003</v>
      </c>
      <c r="E28" s="138">
        <v>13.8</v>
      </c>
      <c r="F28" s="138">
        <v>0</v>
      </c>
      <c r="G28" s="138">
        <v>0</v>
      </c>
      <c r="H28" s="138">
        <v>0</v>
      </c>
      <c r="I28" s="138"/>
      <c r="J28" s="59">
        <v>0</v>
      </c>
      <c r="K28" s="59">
        <v>24</v>
      </c>
      <c r="L28" s="59">
        <v>24</v>
      </c>
      <c r="M28" s="59">
        <v>0</v>
      </c>
      <c r="N28" s="59">
        <v>0</v>
      </c>
      <c r="O28" s="59"/>
      <c r="P28" s="138">
        <v>0</v>
      </c>
      <c r="Q28" s="138">
        <v>0</v>
      </c>
      <c r="R28" s="138">
        <v>0</v>
      </c>
      <c r="S28" s="138">
        <v>9.6</v>
      </c>
      <c r="T28" s="138">
        <v>19.2</v>
      </c>
      <c r="U28" s="138">
        <v>19.2</v>
      </c>
      <c r="V28" s="139">
        <v>8.1999999999999993</v>
      </c>
      <c r="W28" s="139">
        <v>12.299999999999999</v>
      </c>
      <c r="X28" s="139">
        <v>20.5</v>
      </c>
      <c r="Y28" s="139">
        <v>0</v>
      </c>
      <c r="Z28" s="139">
        <v>0</v>
      </c>
      <c r="AA28" s="139"/>
      <c r="AB28" s="140">
        <v>0</v>
      </c>
      <c r="AC28" s="140">
        <v>0</v>
      </c>
      <c r="AD28" s="140">
        <v>0</v>
      </c>
      <c r="AE28" s="140">
        <v>24</v>
      </c>
      <c r="AF28" s="140">
        <v>14.399999999999999</v>
      </c>
      <c r="AG28" s="140">
        <v>9.6</v>
      </c>
      <c r="AH28" s="4" t="s">
        <v>15</v>
      </c>
      <c r="AI28" s="4">
        <f t="shared" si="4"/>
        <v>70</v>
      </c>
      <c r="AJ28" s="141" t="e">
        <f t="shared" ref="AJ28:AO28" si="20">100*(D28+J28+P28+V28+AB28)/#REF!</f>
        <v>#REF!</v>
      </c>
      <c r="AK28" s="141" t="e">
        <f t="shared" si="20"/>
        <v>#REF!</v>
      </c>
      <c r="AL28" s="141" t="e">
        <f t="shared" si="20"/>
        <v>#REF!</v>
      </c>
      <c r="AM28" s="141" t="e">
        <f t="shared" si="20"/>
        <v>#REF!</v>
      </c>
      <c r="AN28" s="141" t="e">
        <f t="shared" si="20"/>
        <v>#REF!</v>
      </c>
      <c r="AO28" s="141" t="e">
        <f t="shared" si="20"/>
        <v>#REF!</v>
      </c>
    </row>
    <row r="29" spans="1:41" ht="15.75" customHeight="1">
      <c r="A29" s="135">
        <v>17</v>
      </c>
      <c r="B29" s="136" t="s">
        <v>269</v>
      </c>
      <c r="C29" s="137" t="s">
        <v>270</v>
      </c>
      <c r="D29" s="138">
        <v>32.9</v>
      </c>
      <c r="E29" s="138">
        <v>14.1</v>
      </c>
      <c r="F29" s="138">
        <v>0</v>
      </c>
      <c r="G29" s="138">
        <v>0</v>
      </c>
      <c r="H29" s="138">
        <v>0</v>
      </c>
      <c r="I29" s="138"/>
      <c r="J29" s="59">
        <v>0</v>
      </c>
      <c r="K29" s="59">
        <v>25</v>
      </c>
      <c r="L29" s="59">
        <v>25</v>
      </c>
      <c r="M29" s="59">
        <v>0</v>
      </c>
      <c r="N29" s="59">
        <v>0</v>
      </c>
      <c r="O29" s="59"/>
      <c r="P29" s="138">
        <v>0</v>
      </c>
      <c r="Q29" s="138">
        <v>0</v>
      </c>
      <c r="R29" s="138">
        <v>0</v>
      </c>
      <c r="S29" s="138">
        <v>10</v>
      </c>
      <c r="T29" s="138">
        <v>20</v>
      </c>
      <c r="U29" s="138">
        <v>20</v>
      </c>
      <c r="V29" s="139">
        <v>10</v>
      </c>
      <c r="W29" s="139">
        <v>15</v>
      </c>
      <c r="X29" s="139">
        <v>25</v>
      </c>
      <c r="Y29" s="139">
        <v>0</v>
      </c>
      <c r="Z29" s="139">
        <v>0</v>
      </c>
      <c r="AA29" s="139"/>
      <c r="AB29" s="140">
        <v>0</v>
      </c>
      <c r="AC29" s="140">
        <v>0</v>
      </c>
      <c r="AD29" s="140">
        <v>0</v>
      </c>
      <c r="AE29" s="140">
        <v>23</v>
      </c>
      <c r="AF29" s="140">
        <v>13.8</v>
      </c>
      <c r="AG29" s="140">
        <v>9.2000000000000011</v>
      </c>
      <c r="AH29" s="4" t="s">
        <v>238</v>
      </c>
      <c r="AI29" s="4">
        <f t="shared" si="4"/>
        <v>56</v>
      </c>
      <c r="AJ29" s="141" t="e">
        <f t="shared" ref="AJ29:AO29" si="21">100*(D29+J29+P29+V29+AB29)/#REF!</f>
        <v>#REF!</v>
      </c>
      <c r="AK29" s="141" t="e">
        <f t="shared" si="21"/>
        <v>#REF!</v>
      </c>
      <c r="AL29" s="141" t="e">
        <f t="shared" si="21"/>
        <v>#REF!</v>
      </c>
      <c r="AM29" s="141" t="e">
        <f t="shared" si="21"/>
        <v>#REF!</v>
      </c>
      <c r="AN29" s="141" t="e">
        <f t="shared" si="21"/>
        <v>#REF!</v>
      </c>
      <c r="AO29" s="141" t="e">
        <f t="shared" si="21"/>
        <v>#REF!</v>
      </c>
    </row>
    <row r="30" spans="1:41" ht="15.75" customHeight="1">
      <c r="A30" s="135">
        <v>18</v>
      </c>
      <c r="B30" s="136" t="s">
        <v>271</v>
      </c>
      <c r="C30" s="137" t="s">
        <v>272</v>
      </c>
      <c r="D30" s="138">
        <v>30.099999999999998</v>
      </c>
      <c r="E30" s="138">
        <v>12.9</v>
      </c>
      <c r="F30" s="138">
        <v>0</v>
      </c>
      <c r="G30" s="138">
        <v>0</v>
      </c>
      <c r="H30" s="138">
        <v>0</v>
      </c>
      <c r="I30" s="138"/>
      <c r="J30" s="59">
        <v>0</v>
      </c>
      <c r="K30" s="59">
        <v>23</v>
      </c>
      <c r="L30" s="59">
        <v>23</v>
      </c>
      <c r="M30" s="59">
        <v>0</v>
      </c>
      <c r="N30" s="59">
        <v>0</v>
      </c>
      <c r="O30" s="59"/>
      <c r="P30" s="138">
        <v>0</v>
      </c>
      <c r="Q30" s="138">
        <v>0</v>
      </c>
      <c r="R30" s="138">
        <v>0</v>
      </c>
      <c r="S30" s="138">
        <v>10</v>
      </c>
      <c r="T30" s="138">
        <v>20</v>
      </c>
      <c r="U30" s="138">
        <v>20</v>
      </c>
      <c r="V30" s="139">
        <v>9.6</v>
      </c>
      <c r="W30" s="139">
        <v>14.399999999999999</v>
      </c>
      <c r="X30" s="139">
        <v>24</v>
      </c>
      <c r="Y30" s="139">
        <v>0</v>
      </c>
      <c r="Z30" s="139">
        <v>0</v>
      </c>
      <c r="AA30" s="139"/>
      <c r="AB30" s="140">
        <v>0</v>
      </c>
      <c r="AC30" s="140">
        <v>0</v>
      </c>
      <c r="AD30" s="140">
        <v>0</v>
      </c>
      <c r="AE30" s="140">
        <v>22.5</v>
      </c>
      <c r="AF30" s="140">
        <v>13.5</v>
      </c>
      <c r="AG30" s="140">
        <v>9</v>
      </c>
      <c r="AH30" s="4" t="s">
        <v>11</v>
      </c>
      <c r="AI30" s="4">
        <f t="shared" si="4"/>
        <v>90</v>
      </c>
      <c r="AJ30" s="141" t="e">
        <f t="shared" ref="AJ30:AO30" si="22">100*(D30+J30+P30+V30+AB30)/#REF!</f>
        <v>#REF!</v>
      </c>
      <c r="AK30" s="141" t="e">
        <f t="shared" si="22"/>
        <v>#REF!</v>
      </c>
      <c r="AL30" s="141" t="e">
        <f t="shared" si="22"/>
        <v>#REF!</v>
      </c>
      <c r="AM30" s="141" t="e">
        <f t="shared" si="22"/>
        <v>#REF!</v>
      </c>
      <c r="AN30" s="141" t="e">
        <f t="shared" si="22"/>
        <v>#REF!</v>
      </c>
      <c r="AO30" s="141" t="e">
        <f t="shared" si="22"/>
        <v>#REF!</v>
      </c>
    </row>
    <row r="31" spans="1:41" ht="15.75" customHeight="1">
      <c r="A31" s="135">
        <v>19</v>
      </c>
      <c r="B31" s="136" t="s">
        <v>273</v>
      </c>
      <c r="C31" s="137" t="s">
        <v>274</v>
      </c>
      <c r="D31" s="138">
        <v>34.299999999999997</v>
      </c>
      <c r="E31" s="138">
        <v>14.7</v>
      </c>
      <c r="F31" s="138">
        <v>0</v>
      </c>
      <c r="G31" s="138">
        <v>0</v>
      </c>
      <c r="H31" s="138">
        <v>0</v>
      </c>
      <c r="I31" s="138"/>
      <c r="J31" s="59">
        <v>0</v>
      </c>
      <c r="K31" s="59">
        <v>25</v>
      </c>
      <c r="L31" s="59">
        <v>25</v>
      </c>
      <c r="M31" s="59">
        <v>0</v>
      </c>
      <c r="N31" s="59">
        <v>0</v>
      </c>
      <c r="O31" s="59"/>
      <c r="P31" s="138">
        <v>0</v>
      </c>
      <c r="Q31" s="138">
        <v>0</v>
      </c>
      <c r="R31" s="138">
        <v>0</v>
      </c>
      <c r="S31" s="138">
        <v>8.4</v>
      </c>
      <c r="T31" s="138">
        <v>16.8</v>
      </c>
      <c r="U31" s="138">
        <v>16.8</v>
      </c>
      <c r="V31" s="139">
        <v>9.6</v>
      </c>
      <c r="W31" s="139">
        <v>14.399999999999999</v>
      </c>
      <c r="X31" s="139">
        <v>24</v>
      </c>
      <c r="Y31" s="139">
        <v>0</v>
      </c>
      <c r="Z31" s="139">
        <v>0</v>
      </c>
      <c r="AA31" s="139"/>
      <c r="AB31" s="140">
        <v>0</v>
      </c>
      <c r="AC31" s="140">
        <v>0</v>
      </c>
      <c r="AD31" s="140">
        <v>0</v>
      </c>
      <c r="AE31" s="140">
        <v>22.5</v>
      </c>
      <c r="AF31" s="140">
        <v>13.5</v>
      </c>
      <c r="AG31" s="140">
        <v>9</v>
      </c>
      <c r="AH31" s="4" t="s">
        <v>11</v>
      </c>
      <c r="AI31" s="4">
        <f t="shared" si="4"/>
        <v>90</v>
      </c>
      <c r="AJ31" s="141" t="e">
        <f t="shared" ref="AJ31:AO31" si="23">100*(D31+J31+P31+V31+AB31)/#REF!</f>
        <v>#REF!</v>
      </c>
      <c r="AK31" s="141" t="e">
        <f t="shared" si="23"/>
        <v>#REF!</v>
      </c>
      <c r="AL31" s="141" t="e">
        <f t="shared" si="23"/>
        <v>#REF!</v>
      </c>
      <c r="AM31" s="141" t="e">
        <f t="shared" si="23"/>
        <v>#REF!</v>
      </c>
      <c r="AN31" s="141" t="e">
        <f t="shared" si="23"/>
        <v>#REF!</v>
      </c>
      <c r="AO31" s="141" t="e">
        <f t="shared" si="23"/>
        <v>#REF!</v>
      </c>
    </row>
    <row r="32" spans="1:41" ht="15.75" customHeight="1">
      <c r="A32" s="135">
        <v>20</v>
      </c>
      <c r="B32" s="136" t="s">
        <v>275</v>
      </c>
      <c r="C32" s="137" t="s">
        <v>276</v>
      </c>
      <c r="D32" s="138">
        <v>30.099999999999998</v>
      </c>
      <c r="E32" s="138">
        <v>12.9</v>
      </c>
      <c r="F32" s="138">
        <v>0</v>
      </c>
      <c r="G32" s="138">
        <v>0</v>
      </c>
      <c r="H32" s="138">
        <v>0</v>
      </c>
      <c r="I32" s="138"/>
      <c r="J32" s="59">
        <v>0</v>
      </c>
      <c r="K32" s="59">
        <v>21.5</v>
      </c>
      <c r="L32" s="59">
        <v>21.5</v>
      </c>
      <c r="M32" s="59">
        <v>0</v>
      </c>
      <c r="N32" s="59">
        <v>0</v>
      </c>
      <c r="O32" s="59"/>
      <c r="P32" s="138">
        <v>0</v>
      </c>
      <c r="Q32" s="138">
        <v>0</v>
      </c>
      <c r="R32" s="138">
        <v>0</v>
      </c>
      <c r="S32" s="138">
        <v>8.8000000000000007</v>
      </c>
      <c r="T32" s="138">
        <v>17.600000000000001</v>
      </c>
      <c r="U32" s="138">
        <v>17.600000000000001</v>
      </c>
      <c r="V32" s="139">
        <v>9.2000000000000011</v>
      </c>
      <c r="W32" s="139">
        <v>13.8</v>
      </c>
      <c r="X32" s="139">
        <v>23</v>
      </c>
      <c r="Y32" s="139">
        <v>0</v>
      </c>
      <c r="Z32" s="139">
        <v>0</v>
      </c>
      <c r="AA32" s="139"/>
      <c r="AB32" s="140">
        <v>0</v>
      </c>
      <c r="AC32" s="140">
        <v>0</v>
      </c>
      <c r="AD32" s="140">
        <v>0</v>
      </c>
      <c r="AE32" s="140">
        <v>23.5</v>
      </c>
      <c r="AF32" s="140">
        <v>14.1</v>
      </c>
      <c r="AG32" s="140">
        <v>9.3999999999999986</v>
      </c>
      <c r="AH32" s="4" t="s">
        <v>13</v>
      </c>
      <c r="AI32" s="4">
        <f t="shared" si="4"/>
        <v>80</v>
      </c>
      <c r="AJ32" s="141" t="e">
        <f t="shared" ref="AJ32:AO32" si="24">100*(D32+J32+P32+V32+AB32)/#REF!</f>
        <v>#REF!</v>
      </c>
      <c r="AK32" s="141" t="e">
        <f t="shared" si="24"/>
        <v>#REF!</v>
      </c>
      <c r="AL32" s="141" t="e">
        <f t="shared" si="24"/>
        <v>#REF!</v>
      </c>
      <c r="AM32" s="141" t="e">
        <f t="shared" si="24"/>
        <v>#REF!</v>
      </c>
      <c r="AN32" s="141" t="e">
        <f t="shared" si="24"/>
        <v>#REF!</v>
      </c>
      <c r="AO32" s="141" t="e">
        <f t="shared" si="24"/>
        <v>#REF!</v>
      </c>
    </row>
    <row r="33" spans="1:41" ht="15.75" customHeight="1">
      <c r="A33" s="135">
        <v>21</v>
      </c>
      <c r="B33" s="136" t="s">
        <v>277</v>
      </c>
      <c r="C33" s="137" t="s">
        <v>278</v>
      </c>
      <c r="D33" s="138">
        <v>35</v>
      </c>
      <c r="E33" s="138">
        <v>15</v>
      </c>
      <c r="F33" s="138">
        <v>0</v>
      </c>
      <c r="G33" s="138">
        <v>0</v>
      </c>
      <c r="H33" s="138">
        <v>0</v>
      </c>
      <c r="I33" s="138"/>
      <c r="J33" s="59">
        <v>0</v>
      </c>
      <c r="K33" s="59">
        <v>25</v>
      </c>
      <c r="L33" s="59">
        <v>25</v>
      </c>
      <c r="M33" s="59">
        <v>0</v>
      </c>
      <c r="N33" s="59">
        <v>0</v>
      </c>
      <c r="O33" s="59"/>
      <c r="P33" s="138">
        <v>0</v>
      </c>
      <c r="Q33" s="138">
        <v>0</v>
      </c>
      <c r="R33" s="138">
        <v>0</v>
      </c>
      <c r="S33" s="138">
        <v>10</v>
      </c>
      <c r="T33" s="138">
        <v>20</v>
      </c>
      <c r="U33" s="138">
        <v>20</v>
      </c>
      <c r="V33" s="139">
        <v>8.1999999999999993</v>
      </c>
      <c r="W33" s="139">
        <v>12.299999999999999</v>
      </c>
      <c r="X33" s="139">
        <v>20.5</v>
      </c>
      <c r="Y33" s="139">
        <v>0</v>
      </c>
      <c r="Z33" s="139">
        <v>0</v>
      </c>
      <c r="AA33" s="139"/>
      <c r="AB33" s="140">
        <v>0</v>
      </c>
      <c r="AC33" s="140">
        <v>0</v>
      </c>
      <c r="AD33" s="140">
        <v>0</v>
      </c>
      <c r="AE33" s="140">
        <v>24.5</v>
      </c>
      <c r="AF33" s="140">
        <v>14.7</v>
      </c>
      <c r="AG33" s="140">
        <v>9.8000000000000007</v>
      </c>
      <c r="AH33" s="4" t="s">
        <v>11</v>
      </c>
      <c r="AI33" s="4">
        <f t="shared" si="4"/>
        <v>90</v>
      </c>
      <c r="AJ33" s="141" t="e">
        <f t="shared" ref="AJ33:AO33" si="25">100*(D33+J33+P33+V33+AB33)/#REF!</f>
        <v>#REF!</v>
      </c>
      <c r="AK33" s="141" t="e">
        <f t="shared" si="25"/>
        <v>#REF!</v>
      </c>
      <c r="AL33" s="141" t="e">
        <f t="shared" si="25"/>
        <v>#REF!</v>
      </c>
      <c r="AM33" s="141" t="e">
        <f t="shared" si="25"/>
        <v>#REF!</v>
      </c>
      <c r="AN33" s="141" t="e">
        <f t="shared" si="25"/>
        <v>#REF!</v>
      </c>
      <c r="AO33" s="141" t="e">
        <f t="shared" si="25"/>
        <v>#REF!</v>
      </c>
    </row>
    <row r="34" spans="1:41" ht="15.75" customHeight="1">
      <c r="A34" s="135">
        <v>22</v>
      </c>
      <c r="B34" s="136" t="s">
        <v>279</v>
      </c>
      <c r="C34" s="137" t="s">
        <v>280</v>
      </c>
      <c r="D34" s="138">
        <v>26.6</v>
      </c>
      <c r="E34" s="138">
        <v>11.4</v>
      </c>
      <c r="F34" s="138">
        <v>0</v>
      </c>
      <c r="G34" s="138">
        <v>0</v>
      </c>
      <c r="H34" s="138">
        <v>0</v>
      </c>
      <c r="I34" s="138"/>
      <c r="J34" s="59">
        <v>0</v>
      </c>
      <c r="K34" s="59">
        <v>22.5</v>
      </c>
      <c r="L34" s="59">
        <v>22.5</v>
      </c>
      <c r="M34" s="59">
        <v>0</v>
      </c>
      <c r="N34" s="59">
        <v>0</v>
      </c>
      <c r="O34" s="59"/>
      <c r="P34" s="138">
        <v>0</v>
      </c>
      <c r="Q34" s="138">
        <v>0</v>
      </c>
      <c r="R34" s="138">
        <v>0</v>
      </c>
      <c r="S34" s="138">
        <v>8</v>
      </c>
      <c r="T34" s="138">
        <v>16</v>
      </c>
      <c r="U34" s="138">
        <v>16</v>
      </c>
      <c r="V34" s="139">
        <v>8</v>
      </c>
      <c r="W34" s="139">
        <v>12</v>
      </c>
      <c r="X34" s="139">
        <v>20</v>
      </c>
      <c r="Y34" s="139">
        <v>0</v>
      </c>
      <c r="Z34" s="139">
        <v>0</v>
      </c>
      <c r="AA34" s="139"/>
      <c r="AB34" s="140">
        <v>0</v>
      </c>
      <c r="AC34" s="140">
        <v>0</v>
      </c>
      <c r="AD34" s="140">
        <v>0</v>
      </c>
      <c r="AE34" s="140">
        <v>24.5</v>
      </c>
      <c r="AF34" s="140">
        <v>14.7</v>
      </c>
      <c r="AG34" s="140">
        <v>9.8000000000000007</v>
      </c>
      <c r="AH34" s="4" t="s">
        <v>15</v>
      </c>
      <c r="AI34" s="4">
        <f t="shared" si="4"/>
        <v>70</v>
      </c>
      <c r="AJ34" s="141" t="e">
        <f t="shared" ref="AJ34:AO34" si="26">100*(D34+J34+P34+V34+AB34)/#REF!</f>
        <v>#REF!</v>
      </c>
      <c r="AK34" s="141" t="e">
        <f t="shared" si="26"/>
        <v>#REF!</v>
      </c>
      <c r="AL34" s="141" t="e">
        <f t="shared" si="26"/>
        <v>#REF!</v>
      </c>
      <c r="AM34" s="141" t="e">
        <f t="shared" si="26"/>
        <v>#REF!</v>
      </c>
      <c r="AN34" s="141" t="e">
        <f t="shared" si="26"/>
        <v>#REF!</v>
      </c>
      <c r="AO34" s="141" t="e">
        <f t="shared" si="26"/>
        <v>#REF!</v>
      </c>
    </row>
    <row r="35" spans="1:41" ht="15.75" customHeight="1">
      <c r="A35" s="135">
        <v>23</v>
      </c>
      <c r="B35" s="136" t="s">
        <v>281</v>
      </c>
      <c r="C35" s="137" t="s">
        <v>282</v>
      </c>
      <c r="D35" s="138">
        <v>30.099999999999998</v>
      </c>
      <c r="E35" s="138">
        <v>12.9</v>
      </c>
      <c r="F35" s="138">
        <v>0</v>
      </c>
      <c r="G35" s="138">
        <v>0</v>
      </c>
      <c r="H35" s="138">
        <v>0</v>
      </c>
      <c r="I35" s="138"/>
      <c r="J35" s="59">
        <v>0</v>
      </c>
      <c r="K35" s="59">
        <v>22.5</v>
      </c>
      <c r="L35" s="59">
        <v>22.5</v>
      </c>
      <c r="M35" s="59">
        <v>0</v>
      </c>
      <c r="N35" s="59">
        <v>0</v>
      </c>
      <c r="O35" s="59"/>
      <c r="P35" s="138">
        <v>0</v>
      </c>
      <c r="Q35" s="138">
        <v>0</v>
      </c>
      <c r="R35" s="138">
        <v>0</v>
      </c>
      <c r="S35" s="138">
        <v>8.6</v>
      </c>
      <c r="T35" s="138">
        <v>17.2</v>
      </c>
      <c r="U35" s="138">
        <v>17.2</v>
      </c>
      <c r="V35" s="139">
        <v>9.6</v>
      </c>
      <c r="W35" s="139">
        <v>14.399999999999999</v>
      </c>
      <c r="X35" s="139">
        <v>24</v>
      </c>
      <c r="Y35" s="139">
        <v>0</v>
      </c>
      <c r="Z35" s="139">
        <v>0</v>
      </c>
      <c r="AA35" s="139"/>
      <c r="AB35" s="140">
        <v>0</v>
      </c>
      <c r="AC35" s="140">
        <v>0</v>
      </c>
      <c r="AD35" s="140">
        <v>0</v>
      </c>
      <c r="AE35" s="140">
        <v>24.5</v>
      </c>
      <c r="AF35" s="140">
        <v>14.7</v>
      </c>
      <c r="AG35" s="140">
        <v>9.8000000000000007</v>
      </c>
      <c r="AH35" s="4" t="s">
        <v>15</v>
      </c>
      <c r="AI35" s="4">
        <f t="shared" si="4"/>
        <v>70</v>
      </c>
      <c r="AJ35" s="141" t="e">
        <f t="shared" ref="AJ35:AO35" si="27">100*(D35+J35+P35+V35+AB35)/#REF!</f>
        <v>#REF!</v>
      </c>
      <c r="AK35" s="141" t="e">
        <f t="shared" si="27"/>
        <v>#REF!</v>
      </c>
      <c r="AL35" s="141" t="e">
        <f t="shared" si="27"/>
        <v>#REF!</v>
      </c>
      <c r="AM35" s="141" t="e">
        <f t="shared" si="27"/>
        <v>#REF!</v>
      </c>
      <c r="AN35" s="141" t="e">
        <f t="shared" si="27"/>
        <v>#REF!</v>
      </c>
      <c r="AO35" s="141" t="e">
        <f t="shared" si="27"/>
        <v>#REF!</v>
      </c>
    </row>
    <row r="36" spans="1:41" ht="15.75" customHeight="1">
      <c r="A36" s="135">
        <v>24</v>
      </c>
      <c r="B36" s="136" t="s">
        <v>283</v>
      </c>
      <c r="C36" s="137" t="s">
        <v>284</v>
      </c>
      <c r="D36" s="138">
        <v>35</v>
      </c>
      <c r="E36" s="138">
        <v>15</v>
      </c>
      <c r="F36" s="138">
        <v>0</v>
      </c>
      <c r="G36" s="138">
        <v>0</v>
      </c>
      <c r="H36" s="138">
        <v>0</v>
      </c>
      <c r="I36" s="138"/>
      <c r="J36" s="59">
        <v>0</v>
      </c>
      <c r="K36" s="59">
        <v>24</v>
      </c>
      <c r="L36" s="59">
        <v>24</v>
      </c>
      <c r="M36" s="59">
        <v>0</v>
      </c>
      <c r="N36" s="59">
        <v>0</v>
      </c>
      <c r="O36" s="59"/>
      <c r="P36" s="138">
        <v>0</v>
      </c>
      <c r="Q36" s="138">
        <v>0</v>
      </c>
      <c r="R36" s="138">
        <v>0</v>
      </c>
      <c r="S36" s="138">
        <v>9</v>
      </c>
      <c r="T36" s="138">
        <v>18</v>
      </c>
      <c r="U36" s="138">
        <v>18</v>
      </c>
      <c r="V36" s="139">
        <v>9</v>
      </c>
      <c r="W36" s="139">
        <v>13.5</v>
      </c>
      <c r="X36" s="139">
        <v>22.5</v>
      </c>
      <c r="Y36" s="139">
        <v>0</v>
      </c>
      <c r="Z36" s="139">
        <v>0</v>
      </c>
      <c r="AA36" s="139"/>
      <c r="AB36" s="140">
        <v>0</v>
      </c>
      <c r="AC36" s="140">
        <v>0</v>
      </c>
      <c r="AD36" s="140">
        <v>0</v>
      </c>
      <c r="AE36" s="140">
        <v>24</v>
      </c>
      <c r="AF36" s="140">
        <v>14.399999999999999</v>
      </c>
      <c r="AG36" s="140">
        <v>9.6</v>
      </c>
      <c r="AH36" s="4" t="s">
        <v>11</v>
      </c>
      <c r="AI36" s="4">
        <f t="shared" si="4"/>
        <v>90</v>
      </c>
      <c r="AJ36" s="141" t="e">
        <f t="shared" ref="AJ36:AO36" si="28">100*(D36+J36+P36+V36+AB36)/#REF!</f>
        <v>#REF!</v>
      </c>
      <c r="AK36" s="141" t="e">
        <f t="shared" si="28"/>
        <v>#REF!</v>
      </c>
      <c r="AL36" s="141" t="e">
        <f t="shared" si="28"/>
        <v>#REF!</v>
      </c>
      <c r="AM36" s="141" t="e">
        <f t="shared" si="28"/>
        <v>#REF!</v>
      </c>
      <c r="AN36" s="141" t="e">
        <f t="shared" si="28"/>
        <v>#REF!</v>
      </c>
      <c r="AO36" s="141" t="e">
        <f t="shared" si="28"/>
        <v>#REF!</v>
      </c>
    </row>
    <row r="37" spans="1:41" ht="15.75" customHeight="1">
      <c r="A37" s="135">
        <v>25</v>
      </c>
      <c r="B37" s="136" t="s">
        <v>285</v>
      </c>
      <c r="C37" s="137" t="s">
        <v>286</v>
      </c>
      <c r="D37" s="138">
        <v>30.099999999999998</v>
      </c>
      <c r="E37" s="138">
        <v>12.9</v>
      </c>
      <c r="F37" s="138">
        <v>0</v>
      </c>
      <c r="G37" s="138">
        <v>0</v>
      </c>
      <c r="H37" s="138">
        <v>0</v>
      </c>
      <c r="I37" s="138"/>
      <c r="J37" s="59">
        <v>0</v>
      </c>
      <c r="K37" s="59">
        <v>24</v>
      </c>
      <c r="L37" s="59">
        <v>24</v>
      </c>
      <c r="M37" s="59">
        <v>0</v>
      </c>
      <c r="N37" s="59">
        <v>0</v>
      </c>
      <c r="O37" s="59"/>
      <c r="P37" s="138">
        <v>0</v>
      </c>
      <c r="Q37" s="138">
        <v>0</v>
      </c>
      <c r="R37" s="138">
        <v>0</v>
      </c>
      <c r="S37" s="138">
        <v>8.1999999999999993</v>
      </c>
      <c r="T37" s="138">
        <v>16.399999999999999</v>
      </c>
      <c r="U37" s="138">
        <v>16.399999999999999</v>
      </c>
      <c r="V37" s="139">
        <v>8.6</v>
      </c>
      <c r="W37" s="139">
        <v>12.9</v>
      </c>
      <c r="X37" s="139">
        <v>21.5</v>
      </c>
      <c r="Y37" s="139">
        <v>0</v>
      </c>
      <c r="Z37" s="139">
        <v>0</v>
      </c>
      <c r="AA37" s="139"/>
      <c r="AB37" s="140">
        <v>0</v>
      </c>
      <c r="AC37" s="140">
        <v>0</v>
      </c>
      <c r="AD37" s="140">
        <v>0</v>
      </c>
      <c r="AE37" s="140">
        <v>23.5</v>
      </c>
      <c r="AF37" s="140">
        <v>14.1</v>
      </c>
      <c r="AG37" s="140">
        <v>9.3999999999999986</v>
      </c>
      <c r="AH37" s="4" t="s">
        <v>238</v>
      </c>
      <c r="AI37" s="4">
        <f t="shared" si="4"/>
        <v>56</v>
      </c>
      <c r="AJ37" s="141" t="e">
        <f t="shared" ref="AJ37:AO37" si="29">100*(D37+J37+P37+V37+AB37)/#REF!</f>
        <v>#REF!</v>
      </c>
      <c r="AK37" s="141" t="e">
        <f t="shared" si="29"/>
        <v>#REF!</v>
      </c>
      <c r="AL37" s="141" t="e">
        <f t="shared" si="29"/>
        <v>#REF!</v>
      </c>
      <c r="AM37" s="141" t="e">
        <f t="shared" si="29"/>
        <v>#REF!</v>
      </c>
      <c r="AN37" s="141" t="e">
        <f t="shared" si="29"/>
        <v>#REF!</v>
      </c>
      <c r="AO37" s="141" t="e">
        <f t="shared" si="29"/>
        <v>#REF!</v>
      </c>
    </row>
    <row r="38" spans="1:41" ht="15.75" customHeight="1">
      <c r="A38" s="135">
        <v>26</v>
      </c>
      <c r="B38" s="136" t="s">
        <v>287</v>
      </c>
      <c r="C38" s="137" t="s">
        <v>288</v>
      </c>
      <c r="D38" s="138">
        <v>30.8</v>
      </c>
      <c r="E38" s="138">
        <v>13.2</v>
      </c>
      <c r="F38" s="138">
        <v>0</v>
      </c>
      <c r="G38" s="138">
        <v>0</v>
      </c>
      <c r="H38" s="138">
        <v>0</v>
      </c>
      <c r="I38" s="138"/>
      <c r="J38" s="59">
        <v>0</v>
      </c>
      <c r="K38" s="59">
        <v>24</v>
      </c>
      <c r="L38" s="59">
        <v>24</v>
      </c>
      <c r="M38" s="59">
        <v>0</v>
      </c>
      <c r="N38" s="59">
        <v>0</v>
      </c>
      <c r="O38" s="59"/>
      <c r="P38" s="138">
        <v>0</v>
      </c>
      <c r="Q38" s="138">
        <v>0</v>
      </c>
      <c r="R38" s="138">
        <v>0</v>
      </c>
      <c r="S38" s="138">
        <v>8.4</v>
      </c>
      <c r="T38" s="138">
        <v>16.8</v>
      </c>
      <c r="U38" s="138">
        <v>16.8</v>
      </c>
      <c r="V38" s="139">
        <v>9.8000000000000007</v>
      </c>
      <c r="W38" s="139">
        <v>14.7</v>
      </c>
      <c r="X38" s="139">
        <v>24.5</v>
      </c>
      <c r="Y38" s="139">
        <v>0</v>
      </c>
      <c r="Z38" s="139">
        <v>0</v>
      </c>
      <c r="AA38" s="139"/>
      <c r="AB38" s="140">
        <v>0</v>
      </c>
      <c r="AC38" s="140">
        <v>0</v>
      </c>
      <c r="AD38" s="140">
        <v>0</v>
      </c>
      <c r="AE38" s="140">
        <v>24</v>
      </c>
      <c r="AF38" s="140">
        <v>14.399999999999999</v>
      </c>
      <c r="AG38" s="140">
        <v>9.6</v>
      </c>
      <c r="AH38" s="4" t="s">
        <v>13</v>
      </c>
      <c r="AI38" s="4">
        <f t="shared" si="4"/>
        <v>80</v>
      </c>
      <c r="AJ38" s="141" t="e">
        <f t="shared" ref="AJ38:AO38" si="30">100*(D38+J38+P38+V38+AB38)/#REF!</f>
        <v>#REF!</v>
      </c>
      <c r="AK38" s="141" t="e">
        <f t="shared" si="30"/>
        <v>#REF!</v>
      </c>
      <c r="AL38" s="141" t="e">
        <f t="shared" si="30"/>
        <v>#REF!</v>
      </c>
      <c r="AM38" s="141" t="e">
        <f t="shared" si="30"/>
        <v>#REF!</v>
      </c>
      <c r="AN38" s="141" t="e">
        <f t="shared" si="30"/>
        <v>#REF!</v>
      </c>
      <c r="AO38" s="141" t="e">
        <f t="shared" si="30"/>
        <v>#REF!</v>
      </c>
    </row>
    <row r="39" spans="1:41" ht="15.75" customHeight="1">
      <c r="A39" s="135">
        <v>27</v>
      </c>
      <c r="B39" s="136" t="s">
        <v>289</v>
      </c>
      <c r="C39" s="137" t="s">
        <v>290</v>
      </c>
      <c r="D39" s="138">
        <v>34.299999999999997</v>
      </c>
      <c r="E39" s="138">
        <v>14.7</v>
      </c>
      <c r="F39" s="138">
        <v>0</v>
      </c>
      <c r="G39" s="138">
        <v>0</v>
      </c>
      <c r="H39" s="138">
        <v>0</v>
      </c>
      <c r="I39" s="138"/>
      <c r="J39" s="59">
        <v>0</v>
      </c>
      <c r="K39" s="59">
        <v>25</v>
      </c>
      <c r="L39" s="59">
        <v>25</v>
      </c>
      <c r="M39" s="59">
        <v>0</v>
      </c>
      <c r="N39" s="59">
        <v>0</v>
      </c>
      <c r="O39" s="59"/>
      <c r="P39" s="138">
        <v>0</v>
      </c>
      <c r="Q39" s="138">
        <v>0</v>
      </c>
      <c r="R39" s="138">
        <v>0</v>
      </c>
      <c r="S39" s="138">
        <v>8.8000000000000007</v>
      </c>
      <c r="T39" s="138">
        <v>17.600000000000001</v>
      </c>
      <c r="U39" s="138">
        <v>17.600000000000001</v>
      </c>
      <c r="V39" s="139">
        <v>9</v>
      </c>
      <c r="W39" s="139">
        <v>13.5</v>
      </c>
      <c r="X39" s="139">
        <v>22.5</v>
      </c>
      <c r="Y39" s="139">
        <v>0</v>
      </c>
      <c r="Z39" s="139">
        <v>0</v>
      </c>
      <c r="AA39" s="139"/>
      <c r="AB39" s="140">
        <v>0</v>
      </c>
      <c r="AC39" s="140">
        <v>0</v>
      </c>
      <c r="AD39" s="140">
        <v>0</v>
      </c>
      <c r="AE39" s="140">
        <v>24</v>
      </c>
      <c r="AF39" s="140">
        <v>14.399999999999999</v>
      </c>
      <c r="AG39" s="140">
        <v>9.6</v>
      </c>
      <c r="AH39" s="4" t="s">
        <v>15</v>
      </c>
      <c r="AI39" s="4">
        <f t="shared" si="4"/>
        <v>70</v>
      </c>
      <c r="AJ39" s="141" t="e">
        <f t="shared" ref="AJ39:AO39" si="31">100*(D39+J39+P39+V39+AB39)/#REF!</f>
        <v>#REF!</v>
      </c>
      <c r="AK39" s="141" t="e">
        <f t="shared" si="31"/>
        <v>#REF!</v>
      </c>
      <c r="AL39" s="141" t="e">
        <f t="shared" si="31"/>
        <v>#REF!</v>
      </c>
      <c r="AM39" s="141" t="e">
        <f t="shared" si="31"/>
        <v>#REF!</v>
      </c>
      <c r="AN39" s="141" t="e">
        <f t="shared" si="31"/>
        <v>#REF!</v>
      </c>
      <c r="AO39" s="141" t="e">
        <f t="shared" si="31"/>
        <v>#REF!</v>
      </c>
    </row>
    <row r="40" spans="1:41" ht="15.75" customHeight="1">
      <c r="A40" s="135">
        <v>28</v>
      </c>
      <c r="B40" s="136" t="s">
        <v>291</v>
      </c>
      <c r="C40" s="137" t="s">
        <v>292</v>
      </c>
      <c r="D40" s="138">
        <v>32.9</v>
      </c>
      <c r="E40" s="138">
        <v>14.1</v>
      </c>
      <c r="F40" s="138">
        <v>0</v>
      </c>
      <c r="G40" s="138">
        <v>0</v>
      </c>
      <c r="H40" s="138">
        <v>0</v>
      </c>
      <c r="I40" s="138"/>
      <c r="J40" s="59">
        <v>0</v>
      </c>
      <c r="K40" s="59">
        <v>22</v>
      </c>
      <c r="L40" s="59">
        <v>22</v>
      </c>
      <c r="M40" s="59">
        <v>0</v>
      </c>
      <c r="N40" s="59">
        <v>0</v>
      </c>
      <c r="O40" s="59"/>
      <c r="P40" s="138">
        <v>0</v>
      </c>
      <c r="Q40" s="138">
        <v>0</v>
      </c>
      <c r="R40" s="138">
        <v>0</v>
      </c>
      <c r="S40" s="138">
        <v>8.6</v>
      </c>
      <c r="T40" s="138">
        <v>17.2</v>
      </c>
      <c r="U40" s="138">
        <v>17.2</v>
      </c>
      <c r="V40" s="139">
        <v>10</v>
      </c>
      <c r="W40" s="139">
        <v>15</v>
      </c>
      <c r="X40" s="139">
        <v>25</v>
      </c>
      <c r="Y40" s="139">
        <v>0</v>
      </c>
      <c r="Z40" s="139">
        <v>0</v>
      </c>
      <c r="AA40" s="139"/>
      <c r="AB40" s="140">
        <v>0</v>
      </c>
      <c r="AC40" s="140">
        <v>0</v>
      </c>
      <c r="AD40" s="140">
        <v>0</v>
      </c>
      <c r="AE40" s="140">
        <v>22.5</v>
      </c>
      <c r="AF40" s="140">
        <v>13.5</v>
      </c>
      <c r="AG40" s="140">
        <v>9</v>
      </c>
      <c r="AH40" s="4" t="s">
        <v>17</v>
      </c>
      <c r="AI40" s="4">
        <f t="shared" si="4"/>
        <v>60</v>
      </c>
      <c r="AJ40" s="141" t="e">
        <f t="shared" ref="AJ40:AO40" si="32">100*(D40+J40+P40+V40+AB40)/#REF!</f>
        <v>#REF!</v>
      </c>
      <c r="AK40" s="141" t="e">
        <f t="shared" si="32"/>
        <v>#REF!</v>
      </c>
      <c r="AL40" s="141" t="e">
        <f t="shared" si="32"/>
        <v>#REF!</v>
      </c>
      <c r="AM40" s="141" t="e">
        <f t="shared" si="32"/>
        <v>#REF!</v>
      </c>
      <c r="AN40" s="141" t="e">
        <f t="shared" si="32"/>
        <v>#REF!</v>
      </c>
      <c r="AO40" s="141" t="e">
        <f t="shared" si="32"/>
        <v>#REF!</v>
      </c>
    </row>
    <row r="41" spans="1:41" ht="15.75" customHeight="1">
      <c r="A41" s="135">
        <v>29</v>
      </c>
      <c r="B41" s="136" t="s">
        <v>293</v>
      </c>
      <c r="C41" s="137" t="s">
        <v>294</v>
      </c>
      <c r="D41" s="138">
        <v>35</v>
      </c>
      <c r="E41" s="138">
        <v>15</v>
      </c>
      <c r="F41" s="138">
        <v>0</v>
      </c>
      <c r="G41" s="138">
        <v>0</v>
      </c>
      <c r="H41" s="138">
        <v>0</v>
      </c>
      <c r="I41" s="138"/>
      <c r="J41" s="59">
        <v>0</v>
      </c>
      <c r="K41" s="59">
        <v>25</v>
      </c>
      <c r="L41" s="59">
        <v>25</v>
      </c>
      <c r="M41" s="59">
        <v>0</v>
      </c>
      <c r="N41" s="59">
        <v>0</v>
      </c>
      <c r="O41" s="59"/>
      <c r="P41" s="138">
        <v>0</v>
      </c>
      <c r="Q41" s="138">
        <v>0</v>
      </c>
      <c r="R41" s="138">
        <v>0</v>
      </c>
      <c r="S41" s="138">
        <v>9.3999999999999986</v>
      </c>
      <c r="T41" s="138">
        <v>18.799999999999997</v>
      </c>
      <c r="U41" s="138">
        <v>18.799999999999997</v>
      </c>
      <c r="V41" s="139">
        <v>8.6</v>
      </c>
      <c r="W41" s="139">
        <v>12.9</v>
      </c>
      <c r="X41" s="139">
        <v>21.5</v>
      </c>
      <c r="Y41" s="139">
        <v>0</v>
      </c>
      <c r="Z41" s="139">
        <v>0</v>
      </c>
      <c r="AA41" s="139"/>
      <c r="AB41" s="140">
        <v>0</v>
      </c>
      <c r="AC41" s="140">
        <v>0</v>
      </c>
      <c r="AD41" s="140">
        <v>0</v>
      </c>
      <c r="AE41" s="140">
        <v>24</v>
      </c>
      <c r="AF41" s="140">
        <v>14.399999999999999</v>
      </c>
      <c r="AG41" s="140">
        <v>9.6</v>
      </c>
      <c r="AH41" s="4" t="s">
        <v>15</v>
      </c>
      <c r="AI41" s="4">
        <f t="shared" si="4"/>
        <v>70</v>
      </c>
      <c r="AJ41" s="141" t="e">
        <f t="shared" ref="AJ41:AO41" si="33">100*(D41+J41+P41+V41+AB41)/#REF!</f>
        <v>#REF!</v>
      </c>
      <c r="AK41" s="141" t="e">
        <f t="shared" si="33"/>
        <v>#REF!</v>
      </c>
      <c r="AL41" s="141" t="e">
        <f t="shared" si="33"/>
        <v>#REF!</v>
      </c>
      <c r="AM41" s="141" t="e">
        <f t="shared" si="33"/>
        <v>#REF!</v>
      </c>
      <c r="AN41" s="141" t="e">
        <f t="shared" si="33"/>
        <v>#REF!</v>
      </c>
      <c r="AO41" s="141" t="e">
        <f t="shared" si="33"/>
        <v>#REF!</v>
      </c>
    </row>
    <row r="42" spans="1:41" ht="15.75" customHeight="1">
      <c r="A42" s="135">
        <v>30</v>
      </c>
      <c r="B42" s="136" t="s">
        <v>295</v>
      </c>
      <c r="C42" s="137" t="s">
        <v>296</v>
      </c>
      <c r="D42" s="138">
        <v>35</v>
      </c>
      <c r="E42" s="138">
        <v>15</v>
      </c>
      <c r="F42" s="138">
        <v>0</v>
      </c>
      <c r="G42" s="138">
        <v>0</v>
      </c>
      <c r="H42" s="138">
        <v>0</v>
      </c>
      <c r="I42" s="138"/>
      <c r="J42" s="59">
        <v>0</v>
      </c>
      <c r="K42" s="59">
        <v>21</v>
      </c>
      <c r="L42" s="59">
        <v>21</v>
      </c>
      <c r="M42" s="59">
        <v>0</v>
      </c>
      <c r="N42" s="59">
        <v>0</v>
      </c>
      <c r="O42" s="59"/>
      <c r="P42" s="138">
        <v>0</v>
      </c>
      <c r="Q42" s="138">
        <v>0</v>
      </c>
      <c r="R42" s="138">
        <v>0</v>
      </c>
      <c r="S42" s="138">
        <v>7</v>
      </c>
      <c r="T42" s="138">
        <v>14</v>
      </c>
      <c r="U42" s="138">
        <v>14</v>
      </c>
      <c r="V42" s="139">
        <v>8.6</v>
      </c>
      <c r="W42" s="139">
        <v>12.9</v>
      </c>
      <c r="X42" s="139">
        <v>21.5</v>
      </c>
      <c r="Y42" s="139">
        <v>0</v>
      </c>
      <c r="Z42" s="139">
        <v>0</v>
      </c>
      <c r="AA42" s="139"/>
      <c r="AB42" s="140">
        <v>0</v>
      </c>
      <c r="AC42" s="140">
        <v>0</v>
      </c>
      <c r="AD42" s="140">
        <v>0</v>
      </c>
      <c r="AE42" s="140">
        <v>25</v>
      </c>
      <c r="AF42" s="140">
        <v>15</v>
      </c>
      <c r="AG42" s="140">
        <v>10</v>
      </c>
      <c r="AH42" s="4" t="s">
        <v>238</v>
      </c>
      <c r="AI42" s="4">
        <f t="shared" si="4"/>
        <v>56</v>
      </c>
      <c r="AJ42" s="141" t="e">
        <f t="shared" ref="AJ42:AO42" si="34">100*(D42+J42+P42+V42+AB42)/#REF!</f>
        <v>#REF!</v>
      </c>
      <c r="AK42" s="141" t="e">
        <f t="shared" si="34"/>
        <v>#REF!</v>
      </c>
      <c r="AL42" s="141" t="e">
        <f t="shared" si="34"/>
        <v>#REF!</v>
      </c>
      <c r="AM42" s="141" t="e">
        <f t="shared" si="34"/>
        <v>#REF!</v>
      </c>
      <c r="AN42" s="141" t="e">
        <f t="shared" si="34"/>
        <v>#REF!</v>
      </c>
      <c r="AO42" s="141" t="e">
        <f t="shared" si="34"/>
        <v>#REF!</v>
      </c>
    </row>
    <row r="43" spans="1:41" ht="15.75" customHeight="1">
      <c r="A43" s="135">
        <v>31</v>
      </c>
      <c r="B43" s="136" t="s">
        <v>297</v>
      </c>
      <c r="C43" s="137" t="s">
        <v>298</v>
      </c>
      <c r="D43" s="138">
        <v>30.099999999999998</v>
      </c>
      <c r="E43" s="138">
        <v>12.9</v>
      </c>
      <c r="F43" s="138">
        <v>0</v>
      </c>
      <c r="G43" s="138">
        <v>0</v>
      </c>
      <c r="H43" s="138">
        <v>0</v>
      </c>
      <c r="I43" s="138"/>
      <c r="J43" s="59">
        <v>0</v>
      </c>
      <c r="K43" s="59">
        <v>21.5</v>
      </c>
      <c r="L43" s="59">
        <v>21.5</v>
      </c>
      <c r="M43" s="59">
        <v>0</v>
      </c>
      <c r="N43" s="59">
        <v>0</v>
      </c>
      <c r="O43" s="59"/>
      <c r="P43" s="138">
        <v>0</v>
      </c>
      <c r="Q43" s="138">
        <v>0</v>
      </c>
      <c r="R43" s="138">
        <v>0</v>
      </c>
      <c r="S43" s="138">
        <v>8</v>
      </c>
      <c r="T43" s="138">
        <v>16</v>
      </c>
      <c r="U43" s="138">
        <v>16</v>
      </c>
      <c r="V43" s="139">
        <v>8.6</v>
      </c>
      <c r="W43" s="139">
        <v>12.9</v>
      </c>
      <c r="X43" s="139">
        <v>21.5</v>
      </c>
      <c r="Y43" s="139">
        <v>0</v>
      </c>
      <c r="Z43" s="139">
        <v>0</v>
      </c>
      <c r="AA43" s="139"/>
      <c r="AB43" s="140">
        <v>0</v>
      </c>
      <c r="AC43" s="140">
        <v>0</v>
      </c>
      <c r="AD43" s="140">
        <v>0</v>
      </c>
      <c r="AE43" s="140">
        <v>23.5</v>
      </c>
      <c r="AF43" s="140">
        <v>14.1</v>
      </c>
      <c r="AG43" s="140">
        <v>9.3999999999999986</v>
      </c>
      <c r="AH43" s="4" t="s">
        <v>238</v>
      </c>
      <c r="AI43" s="4">
        <f t="shared" si="4"/>
        <v>56</v>
      </c>
      <c r="AJ43" s="141" t="e">
        <f t="shared" ref="AJ43:AO43" si="35">100*(D43+J43+P43+V43+AB43)/#REF!</f>
        <v>#REF!</v>
      </c>
      <c r="AK43" s="141" t="e">
        <f t="shared" si="35"/>
        <v>#REF!</v>
      </c>
      <c r="AL43" s="141" t="e">
        <f t="shared" si="35"/>
        <v>#REF!</v>
      </c>
      <c r="AM43" s="141" t="e">
        <f t="shared" si="35"/>
        <v>#REF!</v>
      </c>
      <c r="AN43" s="141" t="e">
        <f t="shared" si="35"/>
        <v>#REF!</v>
      </c>
      <c r="AO43" s="141" t="e">
        <f t="shared" si="35"/>
        <v>#REF!</v>
      </c>
    </row>
    <row r="44" spans="1:41" ht="15.75" customHeight="1">
      <c r="A44" s="135">
        <v>32</v>
      </c>
      <c r="B44" s="136" t="s">
        <v>299</v>
      </c>
      <c r="C44" s="137" t="s">
        <v>300</v>
      </c>
      <c r="D44" s="138">
        <v>29.4</v>
      </c>
      <c r="E44" s="138">
        <v>12.6</v>
      </c>
      <c r="F44" s="138">
        <v>0</v>
      </c>
      <c r="G44" s="138">
        <v>0</v>
      </c>
      <c r="H44" s="138">
        <v>0</v>
      </c>
      <c r="I44" s="138"/>
      <c r="J44" s="59">
        <v>0</v>
      </c>
      <c r="K44" s="59">
        <v>23</v>
      </c>
      <c r="L44" s="59">
        <v>23</v>
      </c>
      <c r="M44" s="59">
        <v>0</v>
      </c>
      <c r="N44" s="59">
        <v>0</v>
      </c>
      <c r="O44" s="59"/>
      <c r="P44" s="138">
        <v>0</v>
      </c>
      <c r="Q44" s="138">
        <v>0</v>
      </c>
      <c r="R44" s="138">
        <v>0</v>
      </c>
      <c r="S44" s="138">
        <v>8</v>
      </c>
      <c r="T44" s="138">
        <v>16</v>
      </c>
      <c r="U44" s="138">
        <v>16</v>
      </c>
      <c r="V44" s="139">
        <v>9.8000000000000007</v>
      </c>
      <c r="W44" s="139">
        <v>14.7</v>
      </c>
      <c r="X44" s="139">
        <v>24.5</v>
      </c>
      <c r="Y44" s="139">
        <v>0</v>
      </c>
      <c r="Z44" s="139">
        <v>0</v>
      </c>
      <c r="AA44" s="139"/>
      <c r="AB44" s="140">
        <v>0</v>
      </c>
      <c r="AC44" s="140">
        <v>0</v>
      </c>
      <c r="AD44" s="140">
        <v>0</v>
      </c>
      <c r="AE44" s="140">
        <v>22.5</v>
      </c>
      <c r="AF44" s="140">
        <v>13.5</v>
      </c>
      <c r="AG44" s="140">
        <v>9</v>
      </c>
      <c r="AH44" s="4" t="s">
        <v>15</v>
      </c>
      <c r="AI44" s="4">
        <f t="shared" si="4"/>
        <v>70</v>
      </c>
      <c r="AJ44" s="141" t="e">
        <f t="shared" ref="AJ44:AO44" si="36">100*(D44+J44+P44+V44+AB44)/#REF!</f>
        <v>#REF!</v>
      </c>
      <c r="AK44" s="141" t="e">
        <f t="shared" si="36"/>
        <v>#REF!</v>
      </c>
      <c r="AL44" s="141" t="e">
        <f t="shared" si="36"/>
        <v>#REF!</v>
      </c>
      <c r="AM44" s="141" t="e">
        <f t="shared" si="36"/>
        <v>#REF!</v>
      </c>
      <c r="AN44" s="141" t="e">
        <f t="shared" si="36"/>
        <v>#REF!</v>
      </c>
      <c r="AO44" s="141" t="e">
        <f t="shared" si="36"/>
        <v>#REF!</v>
      </c>
    </row>
    <row r="45" spans="1:41" ht="15.75" customHeight="1">
      <c r="A45" s="135">
        <v>33</v>
      </c>
      <c r="B45" s="136" t="s">
        <v>301</v>
      </c>
      <c r="C45" s="137" t="s">
        <v>302</v>
      </c>
      <c r="D45" s="138">
        <v>33.6</v>
      </c>
      <c r="E45" s="138">
        <v>14.399999999999999</v>
      </c>
      <c r="F45" s="138">
        <v>0</v>
      </c>
      <c r="G45" s="138">
        <v>0</v>
      </c>
      <c r="H45" s="138">
        <v>0</v>
      </c>
      <c r="I45" s="138"/>
      <c r="J45" s="59">
        <v>0</v>
      </c>
      <c r="K45" s="59">
        <v>24</v>
      </c>
      <c r="L45" s="59">
        <v>24</v>
      </c>
      <c r="M45" s="59">
        <v>0</v>
      </c>
      <c r="N45" s="59">
        <v>0</v>
      </c>
      <c r="O45" s="59"/>
      <c r="P45" s="138">
        <v>0</v>
      </c>
      <c r="Q45" s="138">
        <v>0</v>
      </c>
      <c r="R45" s="138">
        <v>0</v>
      </c>
      <c r="S45" s="138">
        <v>8.8000000000000007</v>
      </c>
      <c r="T45" s="138">
        <v>17.600000000000001</v>
      </c>
      <c r="U45" s="138">
        <v>17.600000000000001</v>
      </c>
      <c r="V45" s="139">
        <v>8.6</v>
      </c>
      <c r="W45" s="139">
        <v>12.9</v>
      </c>
      <c r="X45" s="139">
        <v>21.5</v>
      </c>
      <c r="Y45" s="139">
        <v>0</v>
      </c>
      <c r="Z45" s="139">
        <v>0</v>
      </c>
      <c r="AA45" s="139"/>
      <c r="AB45" s="140">
        <v>0</v>
      </c>
      <c r="AC45" s="140">
        <v>0</v>
      </c>
      <c r="AD45" s="140">
        <v>0</v>
      </c>
      <c r="AE45" s="140">
        <v>23.5</v>
      </c>
      <c r="AF45" s="140">
        <v>14.1</v>
      </c>
      <c r="AG45" s="140">
        <v>9.3999999999999986</v>
      </c>
      <c r="AH45" s="4" t="s">
        <v>15</v>
      </c>
      <c r="AI45" s="4">
        <f t="shared" si="4"/>
        <v>70</v>
      </c>
      <c r="AJ45" s="141" t="e">
        <f t="shared" ref="AJ45:AO45" si="37">100*(D45+J45+P45+V45+AB45)/#REF!</f>
        <v>#REF!</v>
      </c>
      <c r="AK45" s="141" t="e">
        <f t="shared" si="37"/>
        <v>#REF!</v>
      </c>
      <c r="AL45" s="141" t="e">
        <f t="shared" si="37"/>
        <v>#REF!</v>
      </c>
      <c r="AM45" s="141" t="e">
        <f t="shared" si="37"/>
        <v>#REF!</v>
      </c>
      <c r="AN45" s="141" t="e">
        <f t="shared" si="37"/>
        <v>#REF!</v>
      </c>
      <c r="AO45" s="141" t="e">
        <f t="shared" si="37"/>
        <v>#REF!</v>
      </c>
    </row>
    <row r="46" spans="1:41" ht="15.75" customHeight="1">
      <c r="A46" s="135">
        <v>34</v>
      </c>
      <c r="B46" s="136" t="s">
        <v>303</v>
      </c>
      <c r="C46" s="137" t="s">
        <v>304</v>
      </c>
      <c r="D46" s="138">
        <v>32.200000000000003</v>
      </c>
      <c r="E46" s="138">
        <v>13.8</v>
      </c>
      <c r="F46" s="138">
        <v>0</v>
      </c>
      <c r="G46" s="138">
        <v>0</v>
      </c>
      <c r="H46" s="138">
        <v>0</v>
      </c>
      <c r="I46" s="138"/>
      <c r="J46" s="59">
        <v>0</v>
      </c>
      <c r="K46" s="59">
        <v>25</v>
      </c>
      <c r="L46" s="59">
        <v>25</v>
      </c>
      <c r="M46" s="59">
        <v>0</v>
      </c>
      <c r="N46" s="59">
        <v>0</v>
      </c>
      <c r="O46" s="59"/>
      <c r="P46" s="138">
        <v>0</v>
      </c>
      <c r="Q46" s="138">
        <v>0</v>
      </c>
      <c r="R46" s="138">
        <v>0</v>
      </c>
      <c r="S46" s="138">
        <v>8.8000000000000007</v>
      </c>
      <c r="T46" s="138">
        <v>17.600000000000001</v>
      </c>
      <c r="U46" s="138">
        <v>17.600000000000001</v>
      </c>
      <c r="V46" s="139">
        <v>8.8000000000000007</v>
      </c>
      <c r="W46" s="139">
        <v>13.2</v>
      </c>
      <c r="X46" s="139">
        <v>22</v>
      </c>
      <c r="Y46" s="139">
        <v>0</v>
      </c>
      <c r="Z46" s="139">
        <v>0</v>
      </c>
      <c r="AA46" s="139"/>
      <c r="AB46" s="140">
        <v>0</v>
      </c>
      <c r="AC46" s="140">
        <v>0</v>
      </c>
      <c r="AD46" s="140">
        <v>0</v>
      </c>
      <c r="AE46" s="140">
        <v>23</v>
      </c>
      <c r="AF46" s="140">
        <v>13.8</v>
      </c>
      <c r="AG46" s="140">
        <v>9.2000000000000011</v>
      </c>
      <c r="AH46" s="4" t="s">
        <v>15</v>
      </c>
      <c r="AI46" s="4">
        <f t="shared" si="4"/>
        <v>70</v>
      </c>
      <c r="AJ46" s="141" t="e">
        <f t="shared" ref="AJ46:AO46" si="38">100*(D46+J46+P46+V46+AB46)/#REF!</f>
        <v>#REF!</v>
      </c>
      <c r="AK46" s="141" t="e">
        <f t="shared" si="38"/>
        <v>#REF!</v>
      </c>
      <c r="AL46" s="141" t="e">
        <f t="shared" si="38"/>
        <v>#REF!</v>
      </c>
      <c r="AM46" s="141" t="e">
        <f t="shared" si="38"/>
        <v>#REF!</v>
      </c>
      <c r="AN46" s="141" t="e">
        <f t="shared" si="38"/>
        <v>#REF!</v>
      </c>
      <c r="AO46" s="141" t="e">
        <f t="shared" si="38"/>
        <v>#REF!</v>
      </c>
    </row>
    <row r="47" spans="1:41" ht="15.75" customHeight="1">
      <c r="A47" s="135">
        <v>35</v>
      </c>
      <c r="B47" s="136" t="s">
        <v>305</v>
      </c>
      <c r="C47" s="137" t="s">
        <v>306</v>
      </c>
      <c r="D47" s="138">
        <v>33.6</v>
      </c>
      <c r="E47" s="138">
        <v>14.399999999999999</v>
      </c>
      <c r="F47" s="138">
        <v>0</v>
      </c>
      <c r="G47" s="138">
        <v>0</v>
      </c>
      <c r="H47" s="138">
        <v>0</v>
      </c>
      <c r="I47" s="138"/>
      <c r="J47" s="59">
        <v>0</v>
      </c>
      <c r="K47" s="59">
        <v>25</v>
      </c>
      <c r="L47" s="59">
        <v>25</v>
      </c>
      <c r="M47" s="59">
        <v>0</v>
      </c>
      <c r="N47" s="59">
        <v>0</v>
      </c>
      <c r="O47" s="59"/>
      <c r="P47" s="138">
        <v>0</v>
      </c>
      <c r="Q47" s="138">
        <v>0</v>
      </c>
      <c r="R47" s="138">
        <v>0</v>
      </c>
      <c r="S47" s="138">
        <v>9.8000000000000007</v>
      </c>
      <c r="T47" s="138">
        <v>19.600000000000001</v>
      </c>
      <c r="U47" s="138">
        <v>19.600000000000001</v>
      </c>
      <c r="V47" s="139">
        <v>9.6</v>
      </c>
      <c r="W47" s="139">
        <v>14.399999999999999</v>
      </c>
      <c r="X47" s="139">
        <v>24</v>
      </c>
      <c r="Y47" s="139">
        <v>0</v>
      </c>
      <c r="Z47" s="139">
        <v>0</v>
      </c>
      <c r="AA47" s="139"/>
      <c r="AB47" s="140">
        <v>0</v>
      </c>
      <c r="AC47" s="140">
        <v>0</v>
      </c>
      <c r="AD47" s="140">
        <v>0</v>
      </c>
      <c r="AE47" s="140">
        <v>22.5</v>
      </c>
      <c r="AF47" s="140">
        <v>13.5</v>
      </c>
      <c r="AG47" s="140">
        <v>9</v>
      </c>
      <c r="AH47" s="4" t="s">
        <v>15</v>
      </c>
      <c r="AI47" s="4">
        <f t="shared" si="4"/>
        <v>70</v>
      </c>
      <c r="AJ47" s="141" t="e">
        <f t="shared" ref="AJ47:AO47" si="39">100*(D47+J47+P47+V47+AB47)/#REF!</f>
        <v>#REF!</v>
      </c>
      <c r="AK47" s="141" t="e">
        <f t="shared" si="39"/>
        <v>#REF!</v>
      </c>
      <c r="AL47" s="141" t="e">
        <f t="shared" si="39"/>
        <v>#REF!</v>
      </c>
      <c r="AM47" s="141" t="e">
        <f t="shared" si="39"/>
        <v>#REF!</v>
      </c>
      <c r="AN47" s="141" t="e">
        <f t="shared" si="39"/>
        <v>#REF!</v>
      </c>
      <c r="AO47" s="141" t="e">
        <f t="shared" si="39"/>
        <v>#REF!</v>
      </c>
    </row>
    <row r="48" spans="1:41" ht="15.75" customHeight="1">
      <c r="A48" s="135">
        <v>36</v>
      </c>
      <c r="B48" s="136" t="s">
        <v>307</v>
      </c>
      <c r="C48" s="137" t="s">
        <v>308</v>
      </c>
      <c r="D48" s="138">
        <v>25.2</v>
      </c>
      <c r="E48" s="138">
        <v>10.799999999999999</v>
      </c>
      <c r="F48" s="138">
        <v>0</v>
      </c>
      <c r="G48" s="138">
        <v>0</v>
      </c>
      <c r="H48" s="138">
        <v>0</v>
      </c>
      <c r="I48" s="138"/>
      <c r="J48" s="59">
        <v>0</v>
      </c>
      <c r="K48" s="59">
        <v>23</v>
      </c>
      <c r="L48" s="59">
        <v>23</v>
      </c>
      <c r="M48" s="59">
        <v>0</v>
      </c>
      <c r="N48" s="59">
        <v>0</v>
      </c>
      <c r="O48" s="59"/>
      <c r="P48" s="138">
        <v>0</v>
      </c>
      <c r="Q48" s="138">
        <v>0</v>
      </c>
      <c r="R48" s="138">
        <v>0</v>
      </c>
      <c r="S48" s="138">
        <v>7.6</v>
      </c>
      <c r="T48" s="138">
        <v>15.2</v>
      </c>
      <c r="U48" s="138">
        <v>15.2</v>
      </c>
      <c r="V48" s="139">
        <v>8.1999999999999993</v>
      </c>
      <c r="W48" s="139">
        <v>12.299999999999999</v>
      </c>
      <c r="X48" s="139">
        <v>20.5</v>
      </c>
      <c r="Y48" s="139">
        <v>0</v>
      </c>
      <c r="Z48" s="139">
        <v>0</v>
      </c>
      <c r="AA48" s="139"/>
      <c r="AB48" s="140">
        <v>0</v>
      </c>
      <c r="AC48" s="140">
        <v>0</v>
      </c>
      <c r="AD48" s="140">
        <v>0</v>
      </c>
      <c r="AE48" s="140">
        <v>24.5</v>
      </c>
      <c r="AF48" s="140">
        <v>14.7</v>
      </c>
      <c r="AG48" s="140">
        <v>9.8000000000000007</v>
      </c>
      <c r="AH48" s="4" t="s">
        <v>17</v>
      </c>
      <c r="AI48" s="4">
        <f t="shared" si="4"/>
        <v>60</v>
      </c>
      <c r="AJ48" s="141" t="e">
        <f t="shared" ref="AJ48:AO48" si="40">100*(D48+J48+P48+V48+AB48)/#REF!</f>
        <v>#REF!</v>
      </c>
      <c r="AK48" s="141" t="e">
        <f t="shared" si="40"/>
        <v>#REF!</v>
      </c>
      <c r="AL48" s="141" t="e">
        <f t="shared" si="40"/>
        <v>#REF!</v>
      </c>
      <c r="AM48" s="141" t="e">
        <f t="shared" si="40"/>
        <v>#REF!</v>
      </c>
      <c r="AN48" s="141" t="e">
        <f t="shared" si="40"/>
        <v>#REF!</v>
      </c>
      <c r="AO48" s="141" t="e">
        <f t="shared" si="40"/>
        <v>#REF!</v>
      </c>
    </row>
    <row r="49" spans="1:41" ht="15.75" customHeight="1">
      <c r="A49" s="135">
        <v>37</v>
      </c>
      <c r="B49" s="136" t="s">
        <v>309</v>
      </c>
      <c r="C49" s="137" t="s">
        <v>310</v>
      </c>
      <c r="D49" s="138">
        <v>18.900000000000002</v>
      </c>
      <c r="E49" s="138">
        <v>8.1000000000000014</v>
      </c>
      <c r="F49" s="138">
        <v>0</v>
      </c>
      <c r="G49" s="138">
        <v>0</v>
      </c>
      <c r="H49" s="138">
        <v>0</v>
      </c>
      <c r="I49" s="138"/>
      <c r="J49" s="59">
        <v>0</v>
      </c>
      <c r="K49" s="59">
        <v>17.5</v>
      </c>
      <c r="L49" s="59">
        <v>17.5</v>
      </c>
      <c r="M49" s="59">
        <v>0</v>
      </c>
      <c r="N49" s="59">
        <v>0</v>
      </c>
      <c r="O49" s="59"/>
      <c r="P49" s="138">
        <v>0</v>
      </c>
      <c r="Q49" s="138">
        <v>0</v>
      </c>
      <c r="R49" s="138">
        <v>0</v>
      </c>
      <c r="S49" s="138">
        <v>8</v>
      </c>
      <c r="T49" s="138">
        <v>16</v>
      </c>
      <c r="U49" s="138">
        <v>16</v>
      </c>
      <c r="V49" s="139">
        <v>8.6</v>
      </c>
      <c r="W49" s="139">
        <v>12.9</v>
      </c>
      <c r="X49" s="139">
        <v>21.5</v>
      </c>
      <c r="Y49" s="139">
        <v>0</v>
      </c>
      <c r="Z49" s="139">
        <v>0</v>
      </c>
      <c r="AA49" s="139"/>
      <c r="AB49" s="140">
        <v>0</v>
      </c>
      <c r="AC49" s="140">
        <v>0</v>
      </c>
      <c r="AD49" s="140">
        <v>0</v>
      </c>
      <c r="AE49" s="140">
        <v>24.5</v>
      </c>
      <c r="AF49" s="140">
        <v>14.7</v>
      </c>
      <c r="AG49" s="140">
        <v>9.8000000000000007</v>
      </c>
      <c r="AH49" s="4" t="s">
        <v>45</v>
      </c>
      <c r="AI49" s="4">
        <f t="shared" si="4"/>
        <v>0</v>
      </c>
      <c r="AJ49" s="141" t="e">
        <f t="shared" ref="AJ49:AO49" si="41">100*(D49+J49+P49+V49+AB49)/#REF!</f>
        <v>#REF!</v>
      </c>
      <c r="AK49" s="141" t="e">
        <f t="shared" si="41"/>
        <v>#REF!</v>
      </c>
      <c r="AL49" s="141" t="e">
        <f t="shared" si="41"/>
        <v>#REF!</v>
      </c>
      <c r="AM49" s="141" t="e">
        <f t="shared" si="41"/>
        <v>#REF!</v>
      </c>
      <c r="AN49" s="141" t="e">
        <f t="shared" si="41"/>
        <v>#REF!</v>
      </c>
      <c r="AO49" s="141" t="e">
        <f t="shared" si="41"/>
        <v>#REF!</v>
      </c>
    </row>
    <row r="50" spans="1:41" ht="15.75" customHeight="1">
      <c r="A50" s="135">
        <v>38</v>
      </c>
      <c r="B50" s="136" t="s">
        <v>311</v>
      </c>
      <c r="C50" s="137" t="s">
        <v>312</v>
      </c>
      <c r="D50" s="138">
        <v>35</v>
      </c>
      <c r="E50" s="138">
        <v>15</v>
      </c>
      <c r="F50" s="138">
        <v>0</v>
      </c>
      <c r="G50" s="138">
        <v>0</v>
      </c>
      <c r="H50" s="138">
        <v>0</v>
      </c>
      <c r="I50" s="138"/>
      <c r="J50" s="59">
        <v>0</v>
      </c>
      <c r="K50" s="59">
        <v>25</v>
      </c>
      <c r="L50" s="59">
        <v>25</v>
      </c>
      <c r="M50" s="59">
        <v>0</v>
      </c>
      <c r="N50" s="59">
        <v>0</v>
      </c>
      <c r="O50" s="59"/>
      <c r="P50" s="138">
        <v>0</v>
      </c>
      <c r="Q50" s="138">
        <v>0</v>
      </c>
      <c r="R50" s="138">
        <v>0</v>
      </c>
      <c r="S50" s="138">
        <v>9.3999999999999986</v>
      </c>
      <c r="T50" s="138">
        <v>18.799999999999997</v>
      </c>
      <c r="U50" s="138">
        <v>18.799999999999997</v>
      </c>
      <c r="V50" s="139">
        <v>9.8000000000000007</v>
      </c>
      <c r="W50" s="139">
        <v>14.7</v>
      </c>
      <c r="X50" s="139">
        <v>24.5</v>
      </c>
      <c r="Y50" s="139">
        <v>0</v>
      </c>
      <c r="Z50" s="139">
        <v>0</v>
      </c>
      <c r="AA50" s="139"/>
      <c r="AB50" s="140">
        <v>0</v>
      </c>
      <c r="AC50" s="140">
        <v>0</v>
      </c>
      <c r="AD50" s="140">
        <v>0</v>
      </c>
      <c r="AE50" s="140">
        <v>24.5</v>
      </c>
      <c r="AF50" s="140">
        <v>14.7</v>
      </c>
      <c r="AG50" s="140">
        <v>9.8000000000000007</v>
      </c>
      <c r="AH50" s="4" t="s">
        <v>11</v>
      </c>
      <c r="AI50" s="4">
        <f t="shared" si="4"/>
        <v>90</v>
      </c>
      <c r="AJ50" s="141" t="e">
        <f t="shared" ref="AJ50:AO50" si="42">100*(D50+J50+P50+V50+AB50)/#REF!</f>
        <v>#REF!</v>
      </c>
      <c r="AK50" s="141" t="e">
        <f t="shared" si="42"/>
        <v>#REF!</v>
      </c>
      <c r="AL50" s="141" t="e">
        <f t="shared" si="42"/>
        <v>#REF!</v>
      </c>
      <c r="AM50" s="141" t="e">
        <f t="shared" si="42"/>
        <v>#REF!</v>
      </c>
      <c r="AN50" s="141" t="e">
        <f t="shared" si="42"/>
        <v>#REF!</v>
      </c>
      <c r="AO50" s="141" t="e">
        <f t="shared" si="42"/>
        <v>#REF!</v>
      </c>
    </row>
    <row r="51" spans="1:41" ht="15.75" customHeight="1">
      <c r="A51" s="135">
        <v>39</v>
      </c>
      <c r="B51" s="136" t="s">
        <v>313</v>
      </c>
      <c r="C51" s="137" t="s">
        <v>314</v>
      </c>
      <c r="D51" s="138">
        <v>35</v>
      </c>
      <c r="E51" s="138">
        <v>15</v>
      </c>
      <c r="F51" s="138">
        <v>0</v>
      </c>
      <c r="G51" s="138">
        <v>0</v>
      </c>
      <c r="H51" s="138">
        <v>0</v>
      </c>
      <c r="I51" s="138"/>
      <c r="J51" s="59">
        <v>0</v>
      </c>
      <c r="K51" s="59">
        <v>25</v>
      </c>
      <c r="L51" s="59">
        <v>25</v>
      </c>
      <c r="M51" s="59">
        <v>0</v>
      </c>
      <c r="N51" s="59">
        <v>0</v>
      </c>
      <c r="O51" s="59"/>
      <c r="P51" s="138">
        <v>0</v>
      </c>
      <c r="Q51" s="138">
        <v>0</v>
      </c>
      <c r="R51" s="138">
        <v>0</v>
      </c>
      <c r="S51" s="138">
        <v>9.3999999999999986</v>
      </c>
      <c r="T51" s="138">
        <v>18.799999999999997</v>
      </c>
      <c r="U51" s="138">
        <v>18.799999999999997</v>
      </c>
      <c r="V51" s="139">
        <v>9.6</v>
      </c>
      <c r="W51" s="139">
        <v>14.399999999999999</v>
      </c>
      <c r="X51" s="139">
        <v>24</v>
      </c>
      <c r="Y51" s="139">
        <v>0</v>
      </c>
      <c r="Z51" s="139">
        <v>0</v>
      </c>
      <c r="AA51" s="139"/>
      <c r="AB51" s="140">
        <v>0</v>
      </c>
      <c r="AC51" s="140">
        <v>0</v>
      </c>
      <c r="AD51" s="140">
        <v>0</v>
      </c>
      <c r="AE51" s="140">
        <v>23</v>
      </c>
      <c r="AF51" s="140">
        <v>13.8</v>
      </c>
      <c r="AG51" s="140">
        <v>9.2000000000000011</v>
      </c>
      <c r="AH51" s="4" t="s">
        <v>315</v>
      </c>
      <c r="AI51" s="4">
        <f t="shared" si="4"/>
        <v>100</v>
      </c>
      <c r="AJ51" s="141" t="e">
        <f t="shared" ref="AJ51:AO51" si="43">100*(D51+J51+P51+V51+AB51)/#REF!</f>
        <v>#REF!</v>
      </c>
      <c r="AK51" s="141" t="e">
        <f t="shared" si="43"/>
        <v>#REF!</v>
      </c>
      <c r="AL51" s="141" t="e">
        <f t="shared" si="43"/>
        <v>#REF!</v>
      </c>
      <c r="AM51" s="141" t="e">
        <f t="shared" si="43"/>
        <v>#REF!</v>
      </c>
      <c r="AN51" s="141" t="e">
        <f t="shared" si="43"/>
        <v>#REF!</v>
      </c>
      <c r="AO51" s="141" t="e">
        <f t="shared" si="43"/>
        <v>#REF!</v>
      </c>
    </row>
    <row r="52" spans="1:41" ht="15.75" customHeight="1">
      <c r="A52" s="135">
        <v>40</v>
      </c>
      <c r="B52" s="136" t="s">
        <v>316</v>
      </c>
      <c r="C52" s="137" t="s">
        <v>317</v>
      </c>
      <c r="D52" s="138">
        <v>35</v>
      </c>
      <c r="E52" s="138">
        <v>15</v>
      </c>
      <c r="F52" s="138">
        <v>0</v>
      </c>
      <c r="G52" s="138">
        <v>0</v>
      </c>
      <c r="H52" s="138">
        <v>0</v>
      </c>
      <c r="I52" s="13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138">
        <v>0</v>
      </c>
      <c r="Q52" s="138">
        <v>0</v>
      </c>
      <c r="R52" s="138">
        <v>0</v>
      </c>
      <c r="S52" s="138">
        <v>9.3999999999999986</v>
      </c>
      <c r="T52" s="138">
        <v>18.799999999999997</v>
      </c>
      <c r="U52" s="138">
        <v>18.799999999999997</v>
      </c>
      <c r="V52" s="139">
        <v>8.6</v>
      </c>
      <c r="W52" s="139">
        <v>12.9</v>
      </c>
      <c r="X52" s="139">
        <v>21.5</v>
      </c>
      <c r="Y52" s="139">
        <v>0</v>
      </c>
      <c r="Z52" s="139">
        <v>0</v>
      </c>
      <c r="AA52" s="139"/>
      <c r="AB52" s="140">
        <v>0</v>
      </c>
      <c r="AC52" s="140">
        <v>0</v>
      </c>
      <c r="AD52" s="140">
        <v>0</v>
      </c>
      <c r="AE52" s="140">
        <v>25</v>
      </c>
      <c r="AF52" s="140">
        <v>15</v>
      </c>
      <c r="AG52" s="140">
        <v>10</v>
      </c>
      <c r="AH52" s="4" t="s">
        <v>13</v>
      </c>
      <c r="AI52" s="4">
        <f t="shared" si="4"/>
        <v>80</v>
      </c>
      <c r="AJ52" s="141" t="e">
        <f t="shared" ref="AJ52:AO52" si="44">100*(D52+J52+P52+V52+AB52)/#REF!</f>
        <v>#REF!</v>
      </c>
      <c r="AK52" s="141" t="e">
        <f t="shared" si="44"/>
        <v>#REF!</v>
      </c>
      <c r="AL52" s="141" t="e">
        <f t="shared" si="44"/>
        <v>#REF!</v>
      </c>
      <c r="AM52" s="141" t="e">
        <f t="shared" si="44"/>
        <v>#REF!</v>
      </c>
      <c r="AN52" s="141" t="e">
        <f t="shared" si="44"/>
        <v>#REF!</v>
      </c>
      <c r="AO52" s="141" t="e">
        <f t="shared" si="44"/>
        <v>#REF!</v>
      </c>
    </row>
    <row r="53" spans="1:41" ht="15.75" customHeight="1">
      <c r="A53" s="135">
        <v>41</v>
      </c>
      <c r="B53" s="136" t="s">
        <v>318</v>
      </c>
      <c r="C53" s="137" t="s">
        <v>319</v>
      </c>
      <c r="D53" s="138">
        <v>28.7</v>
      </c>
      <c r="E53" s="138">
        <v>12.299999999999999</v>
      </c>
      <c r="F53" s="138">
        <v>0</v>
      </c>
      <c r="G53" s="138">
        <v>0</v>
      </c>
      <c r="H53" s="138">
        <v>0</v>
      </c>
      <c r="I53" s="138"/>
      <c r="J53" s="59">
        <v>0</v>
      </c>
      <c r="K53" s="59">
        <v>17.5</v>
      </c>
      <c r="L53" s="59">
        <v>17.5</v>
      </c>
      <c r="M53" s="59">
        <v>0</v>
      </c>
      <c r="N53" s="59">
        <v>0</v>
      </c>
      <c r="O53" s="59"/>
      <c r="P53" s="138">
        <v>0</v>
      </c>
      <c r="Q53" s="138">
        <v>0</v>
      </c>
      <c r="R53" s="138">
        <v>0</v>
      </c>
      <c r="S53" s="138">
        <v>6</v>
      </c>
      <c r="T53" s="138">
        <v>12</v>
      </c>
      <c r="U53" s="138">
        <v>12</v>
      </c>
      <c r="V53" s="139">
        <v>8.6</v>
      </c>
      <c r="W53" s="139">
        <v>12.9</v>
      </c>
      <c r="X53" s="139">
        <v>21.5</v>
      </c>
      <c r="Y53" s="139">
        <v>0</v>
      </c>
      <c r="Z53" s="139">
        <v>0</v>
      </c>
      <c r="AA53" s="139"/>
      <c r="AB53" s="140">
        <v>0</v>
      </c>
      <c r="AC53" s="140">
        <v>0</v>
      </c>
      <c r="AD53" s="140">
        <v>0</v>
      </c>
      <c r="AE53" s="140">
        <v>22.5</v>
      </c>
      <c r="AF53" s="140">
        <v>13.5</v>
      </c>
      <c r="AG53" s="140">
        <v>9</v>
      </c>
      <c r="AH53" s="4" t="s">
        <v>13</v>
      </c>
      <c r="AI53" s="4">
        <f t="shared" si="4"/>
        <v>80</v>
      </c>
      <c r="AJ53" s="141" t="e">
        <f t="shared" ref="AJ53:AO53" si="45">100*(D53+J53+P53+V53+AB53)/#REF!</f>
        <v>#REF!</v>
      </c>
      <c r="AK53" s="141" t="e">
        <f t="shared" si="45"/>
        <v>#REF!</v>
      </c>
      <c r="AL53" s="141" t="e">
        <f t="shared" si="45"/>
        <v>#REF!</v>
      </c>
      <c r="AM53" s="141" t="e">
        <f t="shared" si="45"/>
        <v>#REF!</v>
      </c>
      <c r="AN53" s="141" t="e">
        <f t="shared" si="45"/>
        <v>#REF!</v>
      </c>
      <c r="AO53" s="141" t="e">
        <f t="shared" si="45"/>
        <v>#REF!</v>
      </c>
    </row>
    <row r="54" spans="1:41" ht="15.75" customHeight="1">
      <c r="A54" s="135">
        <v>42</v>
      </c>
      <c r="B54" s="136" t="s">
        <v>320</v>
      </c>
      <c r="C54" s="137" t="s">
        <v>321</v>
      </c>
      <c r="D54" s="138">
        <v>17.5</v>
      </c>
      <c r="E54" s="138">
        <v>7.5</v>
      </c>
      <c r="F54" s="138">
        <v>0</v>
      </c>
      <c r="G54" s="138">
        <v>0</v>
      </c>
      <c r="H54" s="138">
        <v>0</v>
      </c>
      <c r="I54" s="138"/>
      <c r="J54" s="59">
        <v>0</v>
      </c>
      <c r="K54" s="59">
        <v>15</v>
      </c>
      <c r="L54" s="59">
        <v>15</v>
      </c>
      <c r="M54" s="59">
        <v>0</v>
      </c>
      <c r="N54" s="59">
        <v>0</v>
      </c>
      <c r="O54" s="59"/>
      <c r="P54" s="138">
        <v>0</v>
      </c>
      <c r="Q54" s="138">
        <v>0</v>
      </c>
      <c r="R54" s="138">
        <v>0</v>
      </c>
      <c r="S54" s="138">
        <v>6</v>
      </c>
      <c r="T54" s="138">
        <v>12</v>
      </c>
      <c r="U54" s="138">
        <v>12</v>
      </c>
      <c r="V54" s="139">
        <v>8.8000000000000007</v>
      </c>
      <c r="W54" s="139">
        <v>13.2</v>
      </c>
      <c r="X54" s="139">
        <v>22</v>
      </c>
      <c r="Y54" s="139">
        <v>0</v>
      </c>
      <c r="Z54" s="139">
        <v>0</v>
      </c>
      <c r="AA54" s="139"/>
      <c r="AB54" s="140">
        <v>0</v>
      </c>
      <c r="AC54" s="140">
        <v>0</v>
      </c>
      <c r="AD54" s="140">
        <v>0</v>
      </c>
      <c r="AE54" s="140">
        <v>25</v>
      </c>
      <c r="AF54" s="140">
        <v>15</v>
      </c>
      <c r="AG54" s="140">
        <v>10</v>
      </c>
      <c r="AH54" s="4" t="s">
        <v>45</v>
      </c>
      <c r="AI54" s="4">
        <f t="shared" si="4"/>
        <v>0</v>
      </c>
      <c r="AJ54" s="141" t="e">
        <f t="shared" ref="AJ54:AO54" si="46">100*(D54+J54+P54+V54+AB54)/#REF!</f>
        <v>#REF!</v>
      </c>
      <c r="AK54" s="141" t="e">
        <f t="shared" si="46"/>
        <v>#REF!</v>
      </c>
      <c r="AL54" s="141" t="e">
        <f t="shared" si="46"/>
        <v>#REF!</v>
      </c>
      <c r="AM54" s="141" t="e">
        <f t="shared" si="46"/>
        <v>#REF!</v>
      </c>
      <c r="AN54" s="141" t="e">
        <f t="shared" si="46"/>
        <v>#REF!</v>
      </c>
      <c r="AO54" s="141" t="e">
        <f t="shared" si="46"/>
        <v>#REF!</v>
      </c>
    </row>
    <row r="55" spans="1:41" ht="15.75" customHeight="1">
      <c r="A55" s="135">
        <v>43</v>
      </c>
      <c r="B55" s="136" t="s">
        <v>322</v>
      </c>
      <c r="C55" s="137" t="s">
        <v>323</v>
      </c>
      <c r="D55" s="138">
        <v>25.2</v>
      </c>
      <c r="E55" s="138">
        <v>10.799999999999999</v>
      </c>
      <c r="F55" s="138">
        <v>0</v>
      </c>
      <c r="G55" s="138">
        <v>0</v>
      </c>
      <c r="H55" s="138">
        <v>0</v>
      </c>
      <c r="I55" s="138"/>
      <c r="J55" s="59">
        <v>0</v>
      </c>
      <c r="K55" s="59">
        <v>21</v>
      </c>
      <c r="L55" s="59">
        <v>21</v>
      </c>
      <c r="M55" s="59">
        <v>0</v>
      </c>
      <c r="N55" s="59">
        <v>0</v>
      </c>
      <c r="O55" s="59"/>
      <c r="P55" s="138">
        <v>0</v>
      </c>
      <c r="Q55" s="138">
        <v>0</v>
      </c>
      <c r="R55" s="138">
        <v>0</v>
      </c>
      <c r="S55" s="138">
        <v>7</v>
      </c>
      <c r="T55" s="138">
        <v>14</v>
      </c>
      <c r="U55" s="138">
        <v>14</v>
      </c>
      <c r="V55" s="139">
        <v>8.8000000000000007</v>
      </c>
      <c r="W55" s="139">
        <v>13.2</v>
      </c>
      <c r="X55" s="139">
        <v>22</v>
      </c>
      <c r="Y55" s="139">
        <v>0</v>
      </c>
      <c r="Z55" s="139">
        <v>0</v>
      </c>
      <c r="AA55" s="139"/>
      <c r="AB55" s="140">
        <v>0</v>
      </c>
      <c r="AC55" s="140">
        <v>0</v>
      </c>
      <c r="AD55" s="140">
        <v>0</v>
      </c>
      <c r="AE55" s="140">
        <v>22.5</v>
      </c>
      <c r="AF55" s="140">
        <v>13.5</v>
      </c>
      <c r="AG55" s="140">
        <v>9</v>
      </c>
      <c r="AH55" s="4" t="s">
        <v>15</v>
      </c>
      <c r="AI55" s="4">
        <f t="shared" si="4"/>
        <v>70</v>
      </c>
      <c r="AJ55" s="141" t="e">
        <f t="shared" ref="AJ55:AO55" si="47">100*(D55+J55+P55+V55+AB55)/#REF!</f>
        <v>#REF!</v>
      </c>
      <c r="AK55" s="141" t="e">
        <f t="shared" si="47"/>
        <v>#REF!</v>
      </c>
      <c r="AL55" s="141" t="e">
        <f t="shared" si="47"/>
        <v>#REF!</v>
      </c>
      <c r="AM55" s="141" t="e">
        <f t="shared" si="47"/>
        <v>#REF!</v>
      </c>
      <c r="AN55" s="141" t="e">
        <f t="shared" si="47"/>
        <v>#REF!</v>
      </c>
      <c r="AO55" s="141" t="e">
        <f t="shared" si="47"/>
        <v>#REF!</v>
      </c>
    </row>
    <row r="56" spans="1:41" ht="15.75" customHeight="1">
      <c r="A56" s="135">
        <v>44</v>
      </c>
      <c r="B56" s="136" t="s">
        <v>324</v>
      </c>
      <c r="C56" s="137" t="s">
        <v>325</v>
      </c>
      <c r="D56" s="138">
        <v>33.6</v>
      </c>
      <c r="E56" s="138">
        <v>14.399999999999999</v>
      </c>
      <c r="F56" s="138">
        <v>0</v>
      </c>
      <c r="G56" s="138">
        <v>0</v>
      </c>
      <c r="H56" s="138">
        <v>0</v>
      </c>
      <c r="I56" s="138"/>
      <c r="J56" s="59">
        <v>0</v>
      </c>
      <c r="K56" s="59">
        <v>23</v>
      </c>
      <c r="L56" s="59">
        <v>23</v>
      </c>
      <c r="M56" s="59">
        <v>0</v>
      </c>
      <c r="N56" s="59">
        <v>0</v>
      </c>
      <c r="O56" s="59"/>
      <c r="P56" s="138">
        <v>0</v>
      </c>
      <c r="Q56" s="138">
        <v>0</v>
      </c>
      <c r="R56" s="138">
        <v>0</v>
      </c>
      <c r="S56" s="138">
        <v>9.2000000000000011</v>
      </c>
      <c r="T56" s="138">
        <v>18.400000000000002</v>
      </c>
      <c r="U56" s="138">
        <v>18.400000000000002</v>
      </c>
      <c r="V56" s="139">
        <v>9</v>
      </c>
      <c r="W56" s="139">
        <v>13.5</v>
      </c>
      <c r="X56" s="139">
        <v>22.5</v>
      </c>
      <c r="Y56" s="139">
        <v>0</v>
      </c>
      <c r="Z56" s="139">
        <v>0</v>
      </c>
      <c r="AA56" s="139"/>
      <c r="AB56" s="140">
        <v>0</v>
      </c>
      <c r="AC56" s="140">
        <v>0</v>
      </c>
      <c r="AD56" s="140">
        <v>0</v>
      </c>
      <c r="AE56" s="140">
        <v>24.5</v>
      </c>
      <c r="AF56" s="140">
        <v>14.7</v>
      </c>
      <c r="AG56" s="140">
        <v>9.8000000000000007</v>
      </c>
      <c r="AH56" s="4" t="s">
        <v>11</v>
      </c>
      <c r="AI56" s="4">
        <f t="shared" si="4"/>
        <v>90</v>
      </c>
      <c r="AJ56" s="141" t="e">
        <f t="shared" ref="AJ56:AO56" si="48">100*(D56+J56+P56+V56+AB56)/#REF!</f>
        <v>#REF!</v>
      </c>
      <c r="AK56" s="141" t="e">
        <f t="shared" si="48"/>
        <v>#REF!</v>
      </c>
      <c r="AL56" s="141" t="e">
        <f t="shared" si="48"/>
        <v>#REF!</v>
      </c>
      <c r="AM56" s="141" t="e">
        <f t="shared" si="48"/>
        <v>#REF!</v>
      </c>
      <c r="AN56" s="141" t="e">
        <f t="shared" si="48"/>
        <v>#REF!</v>
      </c>
      <c r="AO56" s="141" t="e">
        <f t="shared" si="48"/>
        <v>#REF!</v>
      </c>
    </row>
    <row r="57" spans="1:41" ht="15.75" customHeight="1">
      <c r="A57" s="135">
        <v>45</v>
      </c>
      <c r="B57" s="136" t="s">
        <v>326</v>
      </c>
      <c r="C57" s="137" t="s">
        <v>327</v>
      </c>
      <c r="D57" s="138">
        <v>31.5</v>
      </c>
      <c r="E57" s="138">
        <v>13.5</v>
      </c>
      <c r="F57" s="138">
        <v>0</v>
      </c>
      <c r="G57" s="138">
        <v>0</v>
      </c>
      <c r="H57" s="138">
        <v>0</v>
      </c>
      <c r="I57" s="138"/>
      <c r="J57" s="59">
        <v>0</v>
      </c>
      <c r="K57" s="59">
        <v>23</v>
      </c>
      <c r="L57" s="59">
        <v>23</v>
      </c>
      <c r="M57" s="59">
        <v>0</v>
      </c>
      <c r="N57" s="59">
        <v>0</v>
      </c>
      <c r="O57" s="59"/>
      <c r="P57" s="138">
        <v>0</v>
      </c>
      <c r="Q57" s="138">
        <v>0</v>
      </c>
      <c r="R57" s="138">
        <v>0</v>
      </c>
      <c r="S57" s="138">
        <v>8</v>
      </c>
      <c r="T57" s="138">
        <v>16</v>
      </c>
      <c r="U57" s="138">
        <v>16</v>
      </c>
      <c r="V57" s="139">
        <v>8.6</v>
      </c>
      <c r="W57" s="139">
        <v>12.9</v>
      </c>
      <c r="X57" s="139">
        <v>21.5</v>
      </c>
      <c r="Y57" s="139">
        <v>0</v>
      </c>
      <c r="Z57" s="139">
        <v>0</v>
      </c>
      <c r="AA57" s="139"/>
      <c r="AB57" s="140">
        <v>0</v>
      </c>
      <c r="AC57" s="140">
        <v>0</v>
      </c>
      <c r="AD57" s="140">
        <v>0</v>
      </c>
      <c r="AE57" s="140">
        <v>25</v>
      </c>
      <c r="AF57" s="140">
        <v>15</v>
      </c>
      <c r="AG57" s="140">
        <v>10</v>
      </c>
      <c r="AH57" s="4" t="s">
        <v>13</v>
      </c>
      <c r="AI57" s="4">
        <f t="shared" si="4"/>
        <v>80</v>
      </c>
      <c r="AJ57" s="141" t="e">
        <f t="shared" ref="AJ57:AO57" si="49">100*(D57+J57+P57+V57+AB57)/#REF!</f>
        <v>#REF!</v>
      </c>
      <c r="AK57" s="141" t="e">
        <f t="shared" si="49"/>
        <v>#REF!</v>
      </c>
      <c r="AL57" s="141" t="e">
        <f t="shared" si="49"/>
        <v>#REF!</v>
      </c>
      <c r="AM57" s="141" t="e">
        <f t="shared" si="49"/>
        <v>#REF!</v>
      </c>
      <c r="AN57" s="141" t="e">
        <f t="shared" si="49"/>
        <v>#REF!</v>
      </c>
      <c r="AO57" s="141" t="e">
        <f t="shared" si="49"/>
        <v>#REF!</v>
      </c>
    </row>
    <row r="58" spans="1:41" ht="15.75" customHeight="1">
      <c r="A58" s="135">
        <v>46</v>
      </c>
      <c r="B58" s="136" t="s">
        <v>328</v>
      </c>
      <c r="C58" s="137" t="s">
        <v>329</v>
      </c>
      <c r="D58" s="138">
        <v>35</v>
      </c>
      <c r="E58" s="138">
        <v>15</v>
      </c>
      <c r="F58" s="138">
        <v>0</v>
      </c>
      <c r="G58" s="138">
        <v>0</v>
      </c>
      <c r="H58" s="138">
        <v>0</v>
      </c>
      <c r="I58" s="138"/>
      <c r="J58" s="59">
        <v>0</v>
      </c>
      <c r="K58" s="59">
        <v>25</v>
      </c>
      <c r="L58" s="59">
        <v>25</v>
      </c>
      <c r="M58" s="59">
        <v>0</v>
      </c>
      <c r="N58" s="59">
        <v>0</v>
      </c>
      <c r="O58" s="59"/>
      <c r="P58" s="138">
        <v>0</v>
      </c>
      <c r="Q58" s="138">
        <v>0</v>
      </c>
      <c r="R58" s="138">
        <v>0</v>
      </c>
      <c r="S58" s="138">
        <v>9.3999999999999986</v>
      </c>
      <c r="T58" s="138">
        <v>18.799999999999997</v>
      </c>
      <c r="U58" s="138">
        <v>18.799999999999997</v>
      </c>
      <c r="V58" s="139">
        <v>8</v>
      </c>
      <c r="W58" s="139">
        <v>12</v>
      </c>
      <c r="X58" s="139">
        <v>20</v>
      </c>
      <c r="Y58" s="139">
        <v>0</v>
      </c>
      <c r="Z58" s="139">
        <v>0</v>
      </c>
      <c r="AA58" s="139"/>
      <c r="AB58" s="140">
        <v>0</v>
      </c>
      <c r="AC58" s="140">
        <v>0</v>
      </c>
      <c r="AD58" s="140">
        <v>0</v>
      </c>
      <c r="AE58" s="140">
        <v>24.5</v>
      </c>
      <c r="AF58" s="140">
        <v>14.7</v>
      </c>
      <c r="AG58" s="140">
        <v>9.8000000000000007</v>
      </c>
      <c r="AH58" s="4" t="s">
        <v>13</v>
      </c>
      <c r="AI58" s="4">
        <f t="shared" si="4"/>
        <v>80</v>
      </c>
      <c r="AJ58" s="141" t="e">
        <f t="shared" ref="AJ58:AO58" si="50">100*(D58+J58+P58+V58+AB58)/#REF!</f>
        <v>#REF!</v>
      </c>
      <c r="AK58" s="141" t="e">
        <f t="shared" si="50"/>
        <v>#REF!</v>
      </c>
      <c r="AL58" s="141" t="e">
        <f t="shared" si="50"/>
        <v>#REF!</v>
      </c>
      <c r="AM58" s="141" t="e">
        <f t="shared" si="50"/>
        <v>#REF!</v>
      </c>
      <c r="AN58" s="141" t="e">
        <f t="shared" si="50"/>
        <v>#REF!</v>
      </c>
      <c r="AO58" s="141" t="e">
        <f t="shared" si="50"/>
        <v>#REF!</v>
      </c>
    </row>
    <row r="59" spans="1:41" ht="15.75" customHeight="1">
      <c r="A59" s="135">
        <v>47</v>
      </c>
      <c r="B59" s="136" t="s">
        <v>330</v>
      </c>
      <c r="C59" s="137" t="s">
        <v>331</v>
      </c>
      <c r="D59" s="138">
        <v>34.299999999999997</v>
      </c>
      <c r="E59" s="138">
        <v>14.7</v>
      </c>
      <c r="F59" s="138">
        <v>0</v>
      </c>
      <c r="G59" s="138">
        <v>0</v>
      </c>
      <c r="H59" s="138">
        <v>0</v>
      </c>
      <c r="I59" s="138"/>
      <c r="J59" s="59">
        <v>0</v>
      </c>
      <c r="K59" s="59">
        <v>25</v>
      </c>
      <c r="L59" s="59">
        <v>25</v>
      </c>
      <c r="M59" s="59">
        <v>0</v>
      </c>
      <c r="N59" s="59">
        <v>0</v>
      </c>
      <c r="O59" s="59"/>
      <c r="P59" s="138">
        <v>0</v>
      </c>
      <c r="Q59" s="138">
        <v>0</v>
      </c>
      <c r="R59" s="138">
        <v>0</v>
      </c>
      <c r="S59" s="138">
        <v>9</v>
      </c>
      <c r="T59" s="138">
        <v>18</v>
      </c>
      <c r="U59" s="138">
        <v>18</v>
      </c>
      <c r="V59" s="139">
        <v>8.8000000000000007</v>
      </c>
      <c r="W59" s="139">
        <v>13.2</v>
      </c>
      <c r="X59" s="139">
        <v>22</v>
      </c>
      <c r="Y59" s="139">
        <v>0</v>
      </c>
      <c r="Z59" s="139">
        <v>0</v>
      </c>
      <c r="AA59" s="139"/>
      <c r="AB59" s="140">
        <v>0</v>
      </c>
      <c r="AC59" s="140">
        <v>0</v>
      </c>
      <c r="AD59" s="140">
        <v>0</v>
      </c>
      <c r="AE59" s="140">
        <v>23.5</v>
      </c>
      <c r="AF59" s="140">
        <v>14.1</v>
      </c>
      <c r="AG59" s="140">
        <v>9.3999999999999986</v>
      </c>
      <c r="AH59" s="4" t="s">
        <v>15</v>
      </c>
      <c r="AI59" s="4">
        <f t="shared" si="4"/>
        <v>70</v>
      </c>
      <c r="AJ59" s="141" t="e">
        <f t="shared" ref="AJ59:AO59" si="51">100*(D59+J59+P59+V59+AB59)/#REF!</f>
        <v>#REF!</v>
      </c>
      <c r="AK59" s="141" t="e">
        <f t="shared" si="51"/>
        <v>#REF!</v>
      </c>
      <c r="AL59" s="141" t="e">
        <f t="shared" si="51"/>
        <v>#REF!</v>
      </c>
      <c r="AM59" s="141" t="e">
        <f t="shared" si="51"/>
        <v>#REF!</v>
      </c>
      <c r="AN59" s="141" t="e">
        <f t="shared" si="51"/>
        <v>#REF!</v>
      </c>
      <c r="AO59" s="141" t="e">
        <f t="shared" si="51"/>
        <v>#REF!</v>
      </c>
    </row>
    <row r="60" spans="1:41" ht="15.75" customHeight="1">
      <c r="A60" s="135">
        <v>48</v>
      </c>
      <c r="B60" s="136" t="s">
        <v>332</v>
      </c>
      <c r="C60" s="137" t="s">
        <v>333</v>
      </c>
      <c r="D60" s="138">
        <v>33.6</v>
      </c>
      <c r="E60" s="138">
        <v>14.399999999999999</v>
      </c>
      <c r="F60" s="138">
        <v>0</v>
      </c>
      <c r="G60" s="138">
        <v>0</v>
      </c>
      <c r="H60" s="138">
        <v>0</v>
      </c>
      <c r="I60" s="138"/>
      <c r="J60" s="59">
        <v>0</v>
      </c>
      <c r="K60" s="59">
        <v>20.5</v>
      </c>
      <c r="L60" s="59">
        <v>20.5</v>
      </c>
      <c r="M60" s="59">
        <v>0</v>
      </c>
      <c r="N60" s="59">
        <v>0</v>
      </c>
      <c r="O60" s="59"/>
      <c r="P60" s="138">
        <v>0</v>
      </c>
      <c r="Q60" s="138">
        <v>0</v>
      </c>
      <c r="R60" s="138">
        <v>0</v>
      </c>
      <c r="S60" s="138">
        <v>9.2000000000000011</v>
      </c>
      <c r="T60" s="138">
        <v>18.400000000000002</v>
      </c>
      <c r="U60" s="138">
        <v>18.400000000000002</v>
      </c>
      <c r="V60" s="139">
        <v>9.3999999999999986</v>
      </c>
      <c r="W60" s="139">
        <v>14.1</v>
      </c>
      <c r="X60" s="139">
        <v>23.5</v>
      </c>
      <c r="Y60" s="139">
        <v>0</v>
      </c>
      <c r="Z60" s="139">
        <v>0</v>
      </c>
      <c r="AA60" s="139"/>
      <c r="AB60" s="140">
        <v>0</v>
      </c>
      <c r="AC60" s="140">
        <v>0</v>
      </c>
      <c r="AD60" s="140">
        <v>0</v>
      </c>
      <c r="AE60" s="140">
        <v>25</v>
      </c>
      <c r="AF60" s="140">
        <v>15</v>
      </c>
      <c r="AG60" s="140">
        <v>10</v>
      </c>
      <c r="AH60" s="4" t="s">
        <v>15</v>
      </c>
      <c r="AI60" s="4">
        <f t="shared" si="4"/>
        <v>70</v>
      </c>
      <c r="AJ60" s="141" t="e">
        <f t="shared" ref="AJ60:AO60" si="52">100*(D60+J60+P60+V60+AB60)/#REF!</f>
        <v>#REF!</v>
      </c>
      <c r="AK60" s="141" t="e">
        <f t="shared" si="52"/>
        <v>#REF!</v>
      </c>
      <c r="AL60" s="141" t="e">
        <f t="shared" si="52"/>
        <v>#REF!</v>
      </c>
      <c r="AM60" s="141" t="e">
        <f t="shared" si="52"/>
        <v>#REF!</v>
      </c>
      <c r="AN60" s="141" t="e">
        <f t="shared" si="52"/>
        <v>#REF!</v>
      </c>
      <c r="AO60" s="141" t="e">
        <f t="shared" si="52"/>
        <v>#REF!</v>
      </c>
    </row>
    <row r="61" spans="1:41" ht="15.75" customHeight="1">
      <c r="A61" s="135">
        <v>49</v>
      </c>
      <c r="B61" s="136" t="s">
        <v>334</v>
      </c>
      <c r="C61" s="137" t="s">
        <v>335</v>
      </c>
      <c r="D61" s="138">
        <v>35</v>
      </c>
      <c r="E61" s="138">
        <v>15</v>
      </c>
      <c r="F61" s="138">
        <v>0</v>
      </c>
      <c r="G61" s="138">
        <v>0</v>
      </c>
      <c r="H61" s="138">
        <v>0</v>
      </c>
      <c r="I61" s="138"/>
      <c r="J61" s="59">
        <v>0</v>
      </c>
      <c r="K61" s="59">
        <v>25</v>
      </c>
      <c r="L61" s="59">
        <v>25</v>
      </c>
      <c r="M61" s="59">
        <v>0</v>
      </c>
      <c r="N61" s="59">
        <v>0</v>
      </c>
      <c r="O61" s="59"/>
      <c r="P61" s="138">
        <v>0</v>
      </c>
      <c r="Q61" s="138">
        <v>0</v>
      </c>
      <c r="R61" s="138">
        <v>0</v>
      </c>
      <c r="S61" s="138">
        <v>8.8000000000000007</v>
      </c>
      <c r="T61" s="138">
        <v>17.600000000000001</v>
      </c>
      <c r="U61" s="138">
        <v>17.600000000000001</v>
      </c>
      <c r="V61" s="139">
        <v>8.6</v>
      </c>
      <c r="W61" s="139">
        <v>12.9</v>
      </c>
      <c r="X61" s="139">
        <v>21.5</v>
      </c>
      <c r="Y61" s="139">
        <v>0</v>
      </c>
      <c r="Z61" s="139">
        <v>0</v>
      </c>
      <c r="AA61" s="139"/>
      <c r="AB61" s="140">
        <v>0</v>
      </c>
      <c r="AC61" s="140">
        <v>0</v>
      </c>
      <c r="AD61" s="140">
        <v>0</v>
      </c>
      <c r="AE61" s="140">
        <v>25</v>
      </c>
      <c r="AF61" s="140">
        <v>15</v>
      </c>
      <c r="AG61" s="140">
        <v>10</v>
      </c>
      <c r="AH61" s="4" t="s">
        <v>13</v>
      </c>
      <c r="AI61" s="4">
        <f t="shared" si="4"/>
        <v>80</v>
      </c>
      <c r="AJ61" s="141" t="e">
        <f t="shared" ref="AJ61:AO61" si="53">100*(D61+J61+P61+V61+AB61)/#REF!</f>
        <v>#REF!</v>
      </c>
      <c r="AK61" s="141" t="e">
        <f t="shared" si="53"/>
        <v>#REF!</v>
      </c>
      <c r="AL61" s="141" t="e">
        <f t="shared" si="53"/>
        <v>#REF!</v>
      </c>
      <c r="AM61" s="141" t="e">
        <f t="shared" si="53"/>
        <v>#REF!</v>
      </c>
      <c r="AN61" s="141" t="e">
        <f t="shared" si="53"/>
        <v>#REF!</v>
      </c>
      <c r="AO61" s="141" t="e">
        <f t="shared" si="53"/>
        <v>#REF!</v>
      </c>
    </row>
    <row r="62" spans="1:41" ht="15.75" customHeight="1">
      <c r="A62" s="135">
        <v>50</v>
      </c>
      <c r="B62" s="136" t="s">
        <v>336</v>
      </c>
      <c r="C62" s="137" t="s">
        <v>337</v>
      </c>
      <c r="D62" s="138">
        <v>21</v>
      </c>
      <c r="E62" s="138">
        <v>9</v>
      </c>
      <c r="F62" s="138">
        <v>0</v>
      </c>
      <c r="G62" s="138">
        <v>0</v>
      </c>
      <c r="H62" s="138">
        <v>0</v>
      </c>
      <c r="I62" s="138"/>
      <c r="J62" s="59">
        <v>0</v>
      </c>
      <c r="K62" s="59">
        <v>17.5</v>
      </c>
      <c r="L62" s="59">
        <v>17.5</v>
      </c>
      <c r="M62" s="59">
        <v>0</v>
      </c>
      <c r="N62" s="59">
        <v>0</v>
      </c>
      <c r="O62" s="59"/>
      <c r="P62" s="138">
        <v>0</v>
      </c>
      <c r="Q62" s="138">
        <v>0</v>
      </c>
      <c r="R62" s="138">
        <v>0</v>
      </c>
      <c r="S62" s="138">
        <v>7.4</v>
      </c>
      <c r="T62" s="138">
        <v>14.8</v>
      </c>
      <c r="U62" s="138">
        <v>14.8</v>
      </c>
      <c r="V62" s="139">
        <v>9.8000000000000007</v>
      </c>
      <c r="W62" s="139">
        <v>14.7</v>
      </c>
      <c r="X62" s="139">
        <v>24.5</v>
      </c>
      <c r="Y62" s="139">
        <v>0</v>
      </c>
      <c r="Z62" s="139">
        <v>0</v>
      </c>
      <c r="AA62" s="139"/>
      <c r="AB62" s="140">
        <v>0</v>
      </c>
      <c r="AC62" s="140">
        <v>0</v>
      </c>
      <c r="AD62" s="140">
        <v>0</v>
      </c>
      <c r="AE62" s="140">
        <v>25</v>
      </c>
      <c r="AF62" s="140">
        <v>15</v>
      </c>
      <c r="AG62" s="140">
        <v>10</v>
      </c>
      <c r="AH62" s="4" t="s">
        <v>45</v>
      </c>
      <c r="AI62" s="4">
        <f t="shared" si="4"/>
        <v>0</v>
      </c>
      <c r="AJ62" s="141" t="e">
        <f t="shared" ref="AJ62:AO62" si="54">100*(D62+J62+P62+V62+AB62)/#REF!</f>
        <v>#REF!</v>
      </c>
      <c r="AK62" s="141" t="e">
        <f t="shared" si="54"/>
        <v>#REF!</v>
      </c>
      <c r="AL62" s="141" t="e">
        <f t="shared" si="54"/>
        <v>#REF!</v>
      </c>
      <c r="AM62" s="141" t="e">
        <f t="shared" si="54"/>
        <v>#REF!</v>
      </c>
      <c r="AN62" s="141" t="e">
        <f t="shared" si="54"/>
        <v>#REF!</v>
      </c>
      <c r="AO62" s="141" t="e">
        <f t="shared" si="54"/>
        <v>#REF!</v>
      </c>
    </row>
    <row r="63" spans="1:41" ht="15.75" customHeight="1">
      <c r="A63" s="135">
        <v>51</v>
      </c>
      <c r="B63" s="136" t="s">
        <v>338</v>
      </c>
      <c r="C63" s="137" t="s">
        <v>339</v>
      </c>
      <c r="D63" s="138">
        <v>29.4</v>
      </c>
      <c r="E63" s="138">
        <v>12.6</v>
      </c>
      <c r="F63" s="138">
        <v>0</v>
      </c>
      <c r="G63" s="138">
        <v>0</v>
      </c>
      <c r="H63" s="138">
        <v>0</v>
      </c>
      <c r="I63" s="138"/>
      <c r="J63" s="59">
        <v>0</v>
      </c>
      <c r="K63" s="59">
        <v>22.5</v>
      </c>
      <c r="L63" s="59">
        <v>22.5</v>
      </c>
      <c r="M63" s="59">
        <v>0</v>
      </c>
      <c r="N63" s="59">
        <v>0</v>
      </c>
      <c r="O63" s="59"/>
      <c r="P63" s="138">
        <v>0</v>
      </c>
      <c r="Q63" s="138">
        <v>0</v>
      </c>
      <c r="R63" s="138">
        <v>0</v>
      </c>
      <c r="S63" s="138">
        <v>9</v>
      </c>
      <c r="T63" s="138">
        <v>18</v>
      </c>
      <c r="U63" s="138">
        <v>18</v>
      </c>
      <c r="V63" s="139">
        <v>9.3999999999999986</v>
      </c>
      <c r="W63" s="139">
        <v>14.1</v>
      </c>
      <c r="X63" s="139">
        <v>23.5</v>
      </c>
      <c r="Y63" s="139">
        <v>0</v>
      </c>
      <c r="Z63" s="139">
        <v>0</v>
      </c>
      <c r="AA63" s="139"/>
      <c r="AB63" s="140">
        <v>0</v>
      </c>
      <c r="AC63" s="140">
        <v>0</v>
      </c>
      <c r="AD63" s="140">
        <v>0</v>
      </c>
      <c r="AE63" s="140">
        <v>24</v>
      </c>
      <c r="AF63" s="140">
        <v>14.399999999999999</v>
      </c>
      <c r="AG63" s="140">
        <v>9.6</v>
      </c>
      <c r="AH63" s="4" t="s">
        <v>238</v>
      </c>
      <c r="AI63" s="4">
        <f t="shared" si="4"/>
        <v>56</v>
      </c>
      <c r="AJ63" s="141" t="e">
        <f t="shared" ref="AJ63:AO63" si="55">100*(D63+J63+P63+V63+AB63)/#REF!</f>
        <v>#REF!</v>
      </c>
      <c r="AK63" s="141" t="e">
        <f t="shared" si="55"/>
        <v>#REF!</v>
      </c>
      <c r="AL63" s="141" t="e">
        <f t="shared" si="55"/>
        <v>#REF!</v>
      </c>
      <c r="AM63" s="141" t="e">
        <f t="shared" si="55"/>
        <v>#REF!</v>
      </c>
      <c r="AN63" s="141" t="e">
        <f t="shared" si="55"/>
        <v>#REF!</v>
      </c>
      <c r="AO63" s="141" t="e">
        <f t="shared" si="55"/>
        <v>#REF!</v>
      </c>
    </row>
    <row r="64" spans="1:41" ht="15.75" customHeight="1">
      <c r="A64" s="135">
        <v>52</v>
      </c>
      <c r="B64" s="136" t="s">
        <v>340</v>
      </c>
      <c r="C64" s="137" t="s">
        <v>341</v>
      </c>
      <c r="D64" s="138">
        <v>24.5</v>
      </c>
      <c r="E64" s="138">
        <v>10.5</v>
      </c>
      <c r="F64" s="138">
        <v>0</v>
      </c>
      <c r="G64" s="138">
        <v>0</v>
      </c>
      <c r="H64" s="138">
        <v>0</v>
      </c>
      <c r="I64" s="138"/>
      <c r="J64" s="59">
        <v>0</v>
      </c>
      <c r="K64" s="59">
        <v>20</v>
      </c>
      <c r="L64" s="59">
        <v>20</v>
      </c>
      <c r="M64" s="59">
        <v>0</v>
      </c>
      <c r="N64" s="59">
        <v>0</v>
      </c>
      <c r="O64" s="59"/>
      <c r="P64" s="138">
        <v>0</v>
      </c>
      <c r="Q64" s="138">
        <v>0</v>
      </c>
      <c r="R64" s="138">
        <v>0</v>
      </c>
      <c r="S64" s="138">
        <v>6.4</v>
      </c>
      <c r="T64" s="138">
        <v>12.8</v>
      </c>
      <c r="U64" s="138">
        <v>12.8</v>
      </c>
      <c r="V64" s="139">
        <v>8.8000000000000007</v>
      </c>
      <c r="W64" s="139">
        <v>13.2</v>
      </c>
      <c r="X64" s="139">
        <v>22</v>
      </c>
      <c r="Y64" s="139">
        <v>0</v>
      </c>
      <c r="Z64" s="139">
        <v>0</v>
      </c>
      <c r="AA64" s="139"/>
      <c r="AB64" s="140">
        <v>0</v>
      </c>
      <c r="AC64" s="140">
        <v>0</v>
      </c>
      <c r="AD64" s="140">
        <v>0</v>
      </c>
      <c r="AE64" s="140">
        <v>22.5</v>
      </c>
      <c r="AF64" s="140">
        <v>13.5</v>
      </c>
      <c r="AG64" s="140">
        <v>9</v>
      </c>
      <c r="AH64" s="4" t="s">
        <v>238</v>
      </c>
      <c r="AI64" s="4">
        <f t="shared" si="4"/>
        <v>56</v>
      </c>
      <c r="AJ64" s="141" t="e">
        <f t="shared" ref="AJ64:AO64" si="56">100*(D64+J64+P64+V64+AB64)/#REF!</f>
        <v>#REF!</v>
      </c>
      <c r="AK64" s="141" t="e">
        <f t="shared" si="56"/>
        <v>#REF!</v>
      </c>
      <c r="AL64" s="141" t="e">
        <f t="shared" si="56"/>
        <v>#REF!</v>
      </c>
      <c r="AM64" s="141" t="e">
        <f t="shared" si="56"/>
        <v>#REF!</v>
      </c>
      <c r="AN64" s="141" t="e">
        <f t="shared" si="56"/>
        <v>#REF!</v>
      </c>
      <c r="AO64" s="141" t="e">
        <f t="shared" si="56"/>
        <v>#REF!</v>
      </c>
    </row>
    <row r="65" spans="1:41" ht="15.75" customHeight="1">
      <c r="A65" s="135">
        <v>53</v>
      </c>
      <c r="B65" s="136" t="s">
        <v>342</v>
      </c>
      <c r="C65" s="137" t="s">
        <v>343</v>
      </c>
      <c r="D65" s="138">
        <v>24.5</v>
      </c>
      <c r="E65" s="138">
        <v>10.5</v>
      </c>
      <c r="F65" s="138">
        <v>0</v>
      </c>
      <c r="G65" s="138">
        <v>0</v>
      </c>
      <c r="H65" s="138">
        <v>0</v>
      </c>
      <c r="I65" s="138"/>
      <c r="J65" s="59">
        <v>0</v>
      </c>
      <c r="K65" s="59">
        <v>19</v>
      </c>
      <c r="L65" s="59">
        <v>19</v>
      </c>
      <c r="M65" s="59">
        <v>0</v>
      </c>
      <c r="N65" s="59">
        <v>0</v>
      </c>
      <c r="O65" s="59"/>
      <c r="P65" s="138">
        <v>0</v>
      </c>
      <c r="Q65" s="138">
        <v>0</v>
      </c>
      <c r="R65" s="138">
        <v>0</v>
      </c>
      <c r="S65" s="138">
        <v>7</v>
      </c>
      <c r="T65" s="138">
        <v>14</v>
      </c>
      <c r="U65" s="138">
        <v>14</v>
      </c>
      <c r="V65" s="139">
        <v>9.8000000000000007</v>
      </c>
      <c r="W65" s="139">
        <v>14.7</v>
      </c>
      <c r="X65" s="139">
        <v>24.5</v>
      </c>
      <c r="Y65" s="139">
        <v>0</v>
      </c>
      <c r="Z65" s="139">
        <v>0</v>
      </c>
      <c r="AA65" s="139"/>
      <c r="AB65" s="140">
        <v>0</v>
      </c>
      <c r="AC65" s="140">
        <v>0</v>
      </c>
      <c r="AD65" s="140">
        <v>0</v>
      </c>
      <c r="AE65" s="140">
        <v>22.5</v>
      </c>
      <c r="AF65" s="140">
        <v>13.5</v>
      </c>
      <c r="AG65" s="140">
        <v>9</v>
      </c>
      <c r="AH65" s="4" t="s">
        <v>238</v>
      </c>
      <c r="AI65" s="4">
        <f t="shared" si="4"/>
        <v>56</v>
      </c>
      <c r="AJ65" s="141" t="e">
        <f t="shared" ref="AJ65:AO65" si="57">100*(D65+J65+P65+V65+AB65)/#REF!</f>
        <v>#REF!</v>
      </c>
      <c r="AK65" s="141" t="e">
        <f t="shared" si="57"/>
        <v>#REF!</v>
      </c>
      <c r="AL65" s="141" t="e">
        <f t="shared" si="57"/>
        <v>#REF!</v>
      </c>
      <c r="AM65" s="141" t="e">
        <f t="shared" si="57"/>
        <v>#REF!</v>
      </c>
      <c r="AN65" s="141" t="e">
        <f t="shared" si="57"/>
        <v>#REF!</v>
      </c>
      <c r="AO65" s="141" t="e">
        <f t="shared" si="57"/>
        <v>#REF!</v>
      </c>
    </row>
    <row r="66" spans="1:41" ht="15.75" customHeight="1">
      <c r="A66" s="135">
        <v>54</v>
      </c>
      <c r="B66" s="136" t="s">
        <v>344</v>
      </c>
      <c r="C66" s="137" t="s">
        <v>345</v>
      </c>
      <c r="D66" s="138">
        <v>28.7</v>
      </c>
      <c r="E66" s="138">
        <v>12.299999999999999</v>
      </c>
      <c r="F66" s="138">
        <v>0</v>
      </c>
      <c r="G66" s="138">
        <v>0</v>
      </c>
      <c r="H66" s="138">
        <v>0</v>
      </c>
      <c r="I66" s="138"/>
      <c r="J66" s="59">
        <v>0</v>
      </c>
      <c r="K66" s="59">
        <v>24</v>
      </c>
      <c r="L66" s="59">
        <v>24</v>
      </c>
      <c r="M66" s="59">
        <v>0</v>
      </c>
      <c r="N66" s="59">
        <v>0</v>
      </c>
      <c r="O66" s="59"/>
      <c r="P66" s="138">
        <v>0</v>
      </c>
      <c r="Q66" s="138">
        <v>0</v>
      </c>
      <c r="R66" s="138">
        <v>0</v>
      </c>
      <c r="S66" s="138">
        <v>8.6</v>
      </c>
      <c r="T66" s="138">
        <v>17.2</v>
      </c>
      <c r="U66" s="138">
        <v>17.2</v>
      </c>
      <c r="V66" s="139">
        <v>8.8000000000000007</v>
      </c>
      <c r="W66" s="139">
        <v>13.2</v>
      </c>
      <c r="X66" s="139">
        <v>22</v>
      </c>
      <c r="Y66" s="139">
        <v>0</v>
      </c>
      <c r="Z66" s="139">
        <v>0</v>
      </c>
      <c r="AA66" s="139"/>
      <c r="AB66" s="140">
        <v>0</v>
      </c>
      <c r="AC66" s="140">
        <v>0</v>
      </c>
      <c r="AD66" s="140">
        <v>0</v>
      </c>
      <c r="AE66" s="140">
        <v>24.5</v>
      </c>
      <c r="AF66" s="140">
        <v>14.7</v>
      </c>
      <c r="AG66" s="140">
        <v>9.8000000000000007</v>
      </c>
      <c r="AH66" s="4" t="s">
        <v>15</v>
      </c>
      <c r="AI66" s="4">
        <f t="shared" si="4"/>
        <v>70</v>
      </c>
      <c r="AJ66" s="141" t="e">
        <f t="shared" ref="AJ66:AO66" si="58">100*(D66+J66+P66+V66+AB66)/#REF!</f>
        <v>#REF!</v>
      </c>
      <c r="AK66" s="141" t="e">
        <f t="shared" si="58"/>
        <v>#REF!</v>
      </c>
      <c r="AL66" s="141" t="e">
        <f t="shared" si="58"/>
        <v>#REF!</v>
      </c>
      <c r="AM66" s="141" t="e">
        <f t="shared" si="58"/>
        <v>#REF!</v>
      </c>
      <c r="AN66" s="141" t="e">
        <f t="shared" si="58"/>
        <v>#REF!</v>
      </c>
      <c r="AO66" s="141" t="e">
        <f t="shared" si="58"/>
        <v>#REF!</v>
      </c>
    </row>
    <row r="67" spans="1:41" ht="15.75" customHeight="1">
      <c r="A67" s="135">
        <v>55</v>
      </c>
      <c r="B67" s="136" t="s">
        <v>346</v>
      </c>
      <c r="C67" s="137" t="s">
        <v>347</v>
      </c>
      <c r="D67" s="138">
        <v>28</v>
      </c>
      <c r="E67" s="138">
        <v>12</v>
      </c>
      <c r="F67" s="138">
        <v>0</v>
      </c>
      <c r="G67" s="138">
        <v>0</v>
      </c>
      <c r="H67" s="138">
        <v>0</v>
      </c>
      <c r="I67" s="138"/>
      <c r="J67" s="59">
        <v>0</v>
      </c>
      <c r="K67" s="59">
        <v>20</v>
      </c>
      <c r="L67" s="59">
        <v>20</v>
      </c>
      <c r="M67" s="59">
        <v>0</v>
      </c>
      <c r="N67" s="59">
        <v>0</v>
      </c>
      <c r="O67" s="59"/>
      <c r="P67" s="138">
        <v>0</v>
      </c>
      <c r="Q67" s="138">
        <v>0</v>
      </c>
      <c r="R67" s="138">
        <v>0</v>
      </c>
      <c r="S67" s="138">
        <v>8</v>
      </c>
      <c r="T67" s="138">
        <v>16</v>
      </c>
      <c r="U67" s="138">
        <v>16</v>
      </c>
      <c r="V67" s="139">
        <v>10</v>
      </c>
      <c r="W67" s="139">
        <v>15</v>
      </c>
      <c r="X67" s="139">
        <v>25</v>
      </c>
      <c r="Y67" s="139">
        <v>0</v>
      </c>
      <c r="Z67" s="139">
        <v>0</v>
      </c>
      <c r="AA67" s="139"/>
      <c r="AB67" s="140">
        <v>0</v>
      </c>
      <c r="AC67" s="140">
        <v>0</v>
      </c>
      <c r="AD67" s="140">
        <v>0</v>
      </c>
      <c r="AE67" s="140">
        <v>23</v>
      </c>
      <c r="AF67" s="140">
        <v>13.8</v>
      </c>
      <c r="AG67" s="140">
        <v>9.2000000000000011</v>
      </c>
      <c r="AH67" s="4" t="s">
        <v>238</v>
      </c>
      <c r="AI67" s="4">
        <f t="shared" si="4"/>
        <v>56</v>
      </c>
      <c r="AJ67" s="141" t="e">
        <f t="shared" ref="AJ67:AO67" si="59">100*(D67+J67+P67+V67+AB67)/#REF!</f>
        <v>#REF!</v>
      </c>
      <c r="AK67" s="141" t="e">
        <f t="shared" si="59"/>
        <v>#REF!</v>
      </c>
      <c r="AL67" s="141" t="e">
        <f t="shared" si="59"/>
        <v>#REF!</v>
      </c>
      <c r="AM67" s="141" t="e">
        <f t="shared" si="59"/>
        <v>#REF!</v>
      </c>
      <c r="AN67" s="141" t="e">
        <f t="shared" si="59"/>
        <v>#REF!</v>
      </c>
      <c r="AO67" s="141" t="e">
        <f t="shared" si="59"/>
        <v>#REF!</v>
      </c>
    </row>
    <row r="68" spans="1:41" ht="15.75" customHeight="1">
      <c r="A68" s="135">
        <v>56</v>
      </c>
      <c r="B68" s="136" t="s">
        <v>348</v>
      </c>
      <c r="C68" s="137" t="s">
        <v>349</v>
      </c>
      <c r="D68" s="138">
        <v>33.6</v>
      </c>
      <c r="E68" s="138">
        <v>14.399999999999999</v>
      </c>
      <c r="F68" s="138">
        <v>0</v>
      </c>
      <c r="G68" s="138">
        <v>0</v>
      </c>
      <c r="H68" s="138">
        <v>0</v>
      </c>
      <c r="I68" s="138"/>
      <c r="J68" s="59">
        <v>0</v>
      </c>
      <c r="K68" s="59">
        <v>21.5</v>
      </c>
      <c r="L68" s="59">
        <v>21.5</v>
      </c>
      <c r="M68" s="59">
        <v>0</v>
      </c>
      <c r="N68" s="59">
        <v>0</v>
      </c>
      <c r="O68" s="59"/>
      <c r="P68" s="138">
        <v>0</v>
      </c>
      <c r="Q68" s="138">
        <v>0</v>
      </c>
      <c r="R68" s="138">
        <v>0</v>
      </c>
      <c r="S68" s="138">
        <v>9.3999999999999986</v>
      </c>
      <c r="T68" s="138">
        <v>18.799999999999997</v>
      </c>
      <c r="U68" s="138">
        <v>18.799999999999997</v>
      </c>
      <c r="V68" s="139">
        <v>9</v>
      </c>
      <c r="W68" s="139">
        <v>13.5</v>
      </c>
      <c r="X68" s="139">
        <v>22.5</v>
      </c>
      <c r="Y68" s="139">
        <v>0</v>
      </c>
      <c r="Z68" s="139">
        <v>0</v>
      </c>
      <c r="AA68" s="139"/>
      <c r="AB68" s="140">
        <v>0</v>
      </c>
      <c r="AC68" s="140">
        <v>0</v>
      </c>
      <c r="AD68" s="140">
        <v>0</v>
      </c>
      <c r="AE68" s="140">
        <v>24.5</v>
      </c>
      <c r="AF68" s="140">
        <v>14.7</v>
      </c>
      <c r="AG68" s="140">
        <v>9.8000000000000007</v>
      </c>
      <c r="AH68" s="4" t="s">
        <v>15</v>
      </c>
      <c r="AI68" s="4">
        <f t="shared" si="4"/>
        <v>70</v>
      </c>
      <c r="AJ68" s="141" t="e">
        <f t="shared" ref="AJ68:AO68" si="60">100*(D68+J68+P68+V68+AB68)/#REF!</f>
        <v>#REF!</v>
      </c>
      <c r="AK68" s="141" t="e">
        <f t="shared" si="60"/>
        <v>#REF!</v>
      </c>
      <c r="AL68" s="141" t="e">
        <f t="shared" si="60"/>
        <v>#REF!</v>
      </c>
      <c r="AM68" s="141" t="e">
        <f t="shared" si="60"/>
        <v>#REF!</v>
      </c>
      <c r="AN68" s="141" t="e">
        <f t="shared" si="60"/>
        <v>#REF!</v>
      </c>
      <c r="AO68" s="141" t="e">
        <f t="shared" si="60"/>
        <v>#REF!</v>
      </c>
    </row>
    <row r="69" spans="1:41" ht="15.75" customHeight="1">
      <c r="A69" s="135">
        <v>57</v>
      </c>
      <c r="B69" s="136" t="s">
        <v>350</v>
      </c>
      <c r="C69" s="137" t="s">
        <v>351</v>
      </c>
      <c r="D69" s="138">
        <v>28</v>
      </c>
      <c r="E69" s="138">
        <v>12</v>
      </c>
      <c r="F69" s="138">
        <v>0</v>
      </c>
      <c r="G69" s="138">
        <v>0</v>
      </c>
      <c r="H69" s="138">
        <v>0</v>
      </c>
      <c r="I69" s="138"/>
      <c r="J69" s="59">
        <v>0</v>
      </c>
      <c r="K69" s="59">
        <v>21.5</v>
      </c>
      <c r="L69" s="59">
        <v>21.5</v>
      </c>
      <c r="M69" s="59">
        <v>0</v>
      </c>
      <c r="N69" s="59">
        <v>0</v>
      </c>
      <c r="O69" s="59"/>
      <c r="P69" s="138">
        <v>0</v>
      </c>
      <c r="Q69" s="138">
        <v>0</v>
      </c>
      <c r="R69" s="138">
        <v>0</v>
      </c>
      <c r="S69" s="138">
        <v>8</v>
      </c>
      <c r="T69" s="138">
        <v>16</v>
      </c>
      <c r="U69" s="138">
        <v>16</v>
      </c>
      <c r="V69" s="139">
        <v>8.6</v>
      </c>
      <c r="W69" s="139">
        <v>12.9</v>
      </c>
      <c r="X69" s="139">
        <v>21.5</v>
      </c>
      <c r="Y69" s="139">
        <v>0</v>
      </c>
      <c r="Z69" s="139">
        <v>0</v>
      </c>
      <c r="AA69" s="139"/>
      <c r="AB69" s="140">
        <v>0</v>
      </c>
      <c r="AC69" s="140">
        <v>0</v>
      </c>
      <c r="AD69" s="140">
        <v>0</v>
      </c>
      <c r="AE69" s="140">
        <v>24</v>
      </c>
      <c r="AF69" s="140">
        <v>14.399999999999999</v>
      </c>
      <c r="AG69" s="140">
        <v>9.6</v>
      </c>
      <c r="AH69" s="4" t="s">
        <v>17</v>
      </c>
      <c r="AI69" s="4">
        <f t="shared" si="4"/>
        <v>60</v>
      </c>
      <c r="AJ69" s="141" t="e">
        <f t="shared" ref="AJ69:AO69" si="61">100*(D69+J69+P69+V69+AB69)/#REF!</f>
        <v>#REF!</v>
      </c>
      <c r="AK69" s="141" t="e">
        <f t="shared" si="61"/>
        <v>#REF!</v>
      </c>
      <c r="AL69" s="141" t="e">
        <f t="shared" si="61"/>
        <v>#REF!</v>
      </c>
      <c r="AM69" s="141" t="e">
        <f t="shared" si="61"/>
        <v>#REF!</v>
      </c>
      <c r="AN69" s="141" t="e">
        <f t="shared" si="61"/>
        <v>#REF!</v>
      </c>
      <c r="AO69" s="141" t="e">
        <f t="shared" si="61"/>
        <v>#REF!</v>
      </c>
    </row>
    <row r="70" spans="1:41" ht="15.75" customHeight="1">
      <c r="A70" s="135">
        <v>58</v>
      </c>
      <c r="B70" s="136" t="s">
        <v>352</v>
      </c>
      <c r="C70" s="137" t="s">
        <v>353</v>
      </c>
      <c r="D70" s="138">
        <v>30.099999999999998</v>
      </c>
      <c r="E70" s="138">
        <v>12.9</v>
      </c>
      <c r="F70" s="138">
        <v>0</v>
      </c>
      <c r="G70" s="138">
        <v>0</v>
      </c>
      <c r="H70" s="138">
        <v>0</v>
      </c>
      <c r="I70" s="138"/>
      <c r="J70" s="59">
        <v>0</v>
      </c>
      <c r="K70" s="59">
        <v>22.5</v>
      </c>
      <c r="L70" s="59">
        <v>22.5</v>
      </c>
      <c r="M70" s="59">
        <v>0</v>
      </c>
      <c r="N70" s="59">
        <v>0</v>
      </c>
      <c r="O70" s="59"/>
      <c r="P70" s="138">
        <v>0</v>
      </c>
      <c r="Q70" s="138">
        <v>0</v>
      </c>
      <c r="R70" s="138">
        <v>0</v>
      </c>
      <c r="S70" s="138">
        <v>8</v>
      </c>
      <c r="T70" s="138">
        <v>16</v>
      </c>
      <c r="U70" s="138">
        <v>16</v>
      </c>
      <c r="V70" s="139">
        <v>10</v>
      </c>
      <c r="W70" s="139">
        <v>15</v>
      </c>
      <c r="X70" s="139">
        <v>25</v>
      </c>
      <c r="Y70" s="139">
        <v>0</v>
      </c>
      <c r="Z70" s="139">
        <v>0</v>
      </c>
      <c r="AA70" s="139"/>
      <c r="AB70" s="140">
        <v>0</v>
      </c>
      <c r="AC70" s="140">
        <v>0</v>
      </c>
      <c r="AD70" s="140">
        <v>0</v>
      </c>
      <c r="AE70" s="140">
        <v>23</v>
      </c>
      <c r="AF70" s="140">
        <v>13.8</v>
      </c>
      <c r="AG70" s="140">
        <v>9.2000000000000011</v>
      </c>
      <c r="AH70" s="4" t="s">
        <v>15</v>
      </c>
      <c r="AI70" s="4">
        <f t="shared" si="4"/>
        <v>70</v>
      </c>
      <c r="AJ70" s="141" t="e">
        <f t="shared" ref="AJ70:AO70" si="62">100*(D70+J70+P70+V70+AB70)/#REF!</f>
        <v>#REF!</v>
      </c>
      <c r="AK70" s="141" t="e">
        <f t="shared" si="62"/>
        <v>#REF!</v>
      </c>
      <c r="AL70" s="141" t="e">
        <f t="shared" si="62"/>
        <v>#REF!</v>
      </c>
      <c r="AM70" s="141" t="e">
        <f t="shared" si="62"/>
        <v>#REF!</v>
      </c>
      <c r="AN70" s="141" t="e">
        <f t="shared" si="62"/>
        <v>#REF!</v>
      </c>
      <c r="AO70" s="141" t="e">
        <f t="shared" si="62"/>
        <v>#REF!</v>
      </c>
    </row>
    <row r="71" spans="1:41" ht="15.75" customHeight="1">
      <c r="A71" s="135">
        <v>59</v>
      </c>
      <c r="B71" s="136" t="s">
        <v>354</v>
      </c>
      <c r="C71" s="137" t="s">
        <v>355</v>
      </c>
      <c r="D71" s="138">
        <v>25.9</v>
      </c>
      <c r="E71" s="138">
        <v>11.1</v>
      </c>
      <c r="F71" s="138">
        <v>0</v>
      </c>
      <c r="G71" s="138">
        <v>0</v>
      </c>
      <c r="H71" s="138">
        <v>0</v>
      </c>
      <c r="I71" s="138"/>
      <c r="J71" s="59">
        <v>0</v>
      </c>
      <c r="K71" s="59">
        <v>20</v>
      </c>
      <c r="L71" s="59">
        <v>20</v>
      </c>
      <c r="M71" s="59">
        <v>0</v>
      </c>
      <c r="N71" s="59">
        <v>0</v>
      </c>
      <c r="O71" s="59"/>
      <c r="P71" s="138">
        <v>0</v>
      </c>
      <c r="Q71" s="138">
        <v>0</v>
      </c>
      <c r="R71" s="138">
        <v>0</v>
      </c>
      <c r="S71" s="138">
        <v>8</v>
      </c>
      <c r="T71" s="138">
        <v>16</v>
      </c>
      <c r="U71" s="138">
        <v>16</v>
      </c>
      <c r="V71" s="139">
        <v>8.8000000000000007</v>
      </c>
      <c r="W71" s="139">
        <v>13.2</v>
      </c>
      <c r="X71" s="139">
        <v>22</v>
      </c>
      <c r="Y71" s="139">
        <v>0</v>
      </c>
      <c r="Z71" s="139">
        <v>0</v>
      </c>
      <c r="AA71" s="139"/>
      <c r="AB71" s="140">
        <v>0</v>
      </c>
      <c r="AC71" s="140">
        <v>0</v>
      </c>
      <c r="AD71" s="140">
        <v>0</v>
      </c>
      <c r="AE71" s="140">
        <v>23.5</v>
      </c>
      <c r="AF71" s="140">
        <v>14.1</v>
      </c>
      <c r="AG71" s="140">
        <v>9.3999999999999986</v>
      </c>
      <c r="AH71" s="4" t="s">
        <v>15</v>
      </c>
      <c r="AI71" s="4">
        <f t="shared" si="4"/>
        <v>70</v>
      </c>
      <c r="AJ71" s="141" t="e">
        <f t="shared" ref="AJ71:AO71" si="63">100*(D71+J71+P71+V71+AB71)/#REF!</f>
        <v>#REF!</v>
      </c>
      <c r="AK71" s="141" t="e">
        <f t="shared" si="63"/>
        <v>#REF!</v>
      </c>
      <c r="AL71" s="141" t="e">
        <f t="shared" si="63"/>
        <v>#REF!</v>
      </c>
      <c r="AM71" s="141" t="e">
        <f t="shared" si="63"/>
        <v>#REF!</v>
      </c>
      <c r="AN71" s="141" t="e">
        <f t="shared" si="63"/>
        <v>#REF!</v>
      </c>
      <c r="AO71" s="141" t="e">
        <f t="shared" si="63"/>
        <v>#REF!</v>
      </c>
    </row>
    <row r="72" spans="1:41" ht="15.75" customHeight="1">
      <c r="A72" s="135"/>
      <c r="B72" s="136"/>
      <c r="C72" s="137"/>
      <c r="D72" s="138"/>
      <c r="E72" s="138"/>
      <c r="F72" s="138"/>
      <c r="G72" s="138"/>
      <c r="H72" s="138"/>
      <c r="I72" s="138"/>
      <c r="J72" s="59"/>
      <c r="K72" s="59"/>
      <c r="L72" s="59"/>
      <c r="M72" s="59"/>
      <c r="N72" s="59"/>
      <c r="O72" s="59"/>
      <c r="P72" s="138"/>
      <c r="Q72" s="138"/>
      <c r="R72" s="138"/>
      <c r="S72" s="138"/>
      <c r="T72" s="138"/>
      <c r="U72" s="138"/>
      <c r="V72" s="139"/>
      <c r="W72" s="139"/>
      <c r="X72" s="139"/>
      <c r="Y72" s="139"/>
      <c r="Z72" s="139"/>
      <c r="AA72" s="139"/>
      <c r="AB72" s="140"/>
      <c r="AC72" s="140"/>
      <c r="AD72" s="140"/>
      <c r="AE72" s="140"/>
      <c r="AF72" s="140"/>
      <c r="AG72" s="140"/>
      <c r="AH72" s="4"/>
      <c r="AI72" s="4"/>
      <c r="AJ72" s="141"/>
      <c r="AK72" s="141"/>
      <c r="AL72" s="141"/>
      <c r="AM72" s="141"/>
      <c r="AN72" s="141"/>
      <c r="AO72" s="141"/>
    </row>
    <row r="73" spans="1:41" ht="15.75" customHeight="1">
      <c r="A73" s="135"/>
      <c r="B73" s="136"/>
      <c r="C73" s="137"/>
      <c r="D73" s="138"/>
      <c r="E73" s="138"/>
      <c r="F73" s="138"/>
      <c r="G73" s="138"/>
      <c r="H73" s="138"/>
      <c r="I73" s="138"/>
      <c r="J73" s="59"/>
      <c r="K73" s="59"/>
      <c r="L73" s="59"/>
      <c r="M73" s="59"/>
      <c r="N73" s="59"/>
      <c r="O73" s="59"/>
      <c r="P73" s="138"/>
      <c r="Q73" s="138"/>
      <c r="R73" s="138"/>
      <c r="S73" s="138"/>
      <c r="T73" s="138"/>
      <c r="U73" s="138"/>
      <c r="V73" s="139"/>
      <c r="W73" s="139"/>
      <c r="X73" s="139"/>
      <c r="Y73" s="139"/>
      <c r="Z73" s="139"/>
      <c r="AA73" s="139"/>
      <c r="AB73" s="140"/>
      <c r="AC73" s="140"/>
      <c r="AD73" s="140"/>
      <c r="AE73" s="140"/>
      <c r="AF73" s="140"/>
      <c r="AG73" s="14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35"/>
      <c r="B74" s="136"/>
      <c r="C74" s="137"/>
      <c r="D74" s="138"/>
      <c r="E74" s="138"/>
      <c r="F74" s="138"/>
      <c r="G74" s="138"/>
      <c r="H74" s="138"/>
      <c r="I74" s="138"/>
      <c r="J74" s="59"/>
      <c r="K74" s="59"/>
      <c r="L74" s="59"/>
      <c r="M74" s="59"/>
      <c r="N74" s="59"/>
      <c r="O74" s="59"/>
      <c r="P74" s="138"/>
      <c r="Q74" s="138"/>
      <c r="R74" s="138"/>
      <c r="S74" s="138"/>
      <c r="T74" s="138"/>
      <c r="U74" s="138"/>
      <c r="V74" s="139"/>
      <c r="W74" s="139"/>
      <c r="X74" s="139"/>
      <c r="Y74" s="139"/>
      <c r="Z74" s="139"/>
      <c r="AA74" s="139"/>
      <c r="AB74" s="140"/>
      <c r="AC74" s="140"/>
      <c r="AD74" s="140"/>
      <c r="AE74" s="140"/>
      <c r="AF74" s="140"/>
      <c r="AG74" s="140"/>
      <c r="AH74" s="4"/>
      <c r="AI74" s="4"/>
      <c r="AJ74" s="133"/>
      <c r="AK74" s="133"/>
      <c r="AL74" s="133"/>
      <c r="AM74" s="133"/>
      <c r="AN74" s="133"/>
      <c r="AO74" s="133"/>
    </row>
    <row r="75" spans="1:41" ht="15.75" customHeight="1">
      <c r="A75" s="135"/>
      <c r="B75" s="136"/>
      <c r="C75" s="137"/>
      <c r="D75" s="138"/>
      <c r="E75" s="138"/>
      <c r="F75" s="138"/>
      <c r="G75" s="138"/>
      <c r="H75" s="138"/>
      <c r="I75" s="138"/>
      <c r="J75" s="59"/>
      <c r="K75" s="59"/>
      <c r="L75" s="59"/>
      <c r="M75" s="59"/>
      <c r="N75" s="59"/>
      <c r="O75" s="59"/>
      <c r="P75" s="138"/>
      <c r="Q75" s="138"/>
      <c r="R75" s="138"/>
      <c r="S75" s="138"/>
      <c r="T75" s="138"/>
      <c r="U75" s="138"/>
      <c r="V75" s="139"/>
      <c r="W75" s="139"/>
      <c r="X75" s="139"/>
      <c r="Y75" s="139"/>
      <c r="Z75" s="139"/>
      <c r="AA75" s="139"/>
      <c r="AB75" s="142"/>
      <c r="AC75" s="241" t="s">
        <v>356</v>
      </c>
      <c r="AD75" s="192"/>
      <c r="AE75" s="192"/>
      <c r="AF75" s="192"/>
      <c r="AG75" s="192"/>
      <c r="AH75" s="20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35"/>
      <c r="B76" s="136"/>
      <c r="C76" s="137"/>
      <c r="D76" s="138"/>
      <c r="E76" s="138"/>
      <c r="F76" s="138"/>
      <c r="G76" s="138"/>
      <c r="H76" s="138"/>
      <c r="I76" s="138"/>
      <c r="J76" s="59"/>
      <c r="K76" s="59"/>
      <c r="L76" s="59"/>
      <c r="M76" s="59"/>
      <c r="N76" s="59"/>
      <c r="O76" s="59"/>
      <c r="P76" s="138"/>
      <c r="Q76" s="138"/>
      <c r="R76" s="138"/>
      <c r="S76" s="138"/>
      <c r="T76" s="138"/>
      <c r="U76" s="138"/>
      <c r="V76" s="139"/>
      <c r="W76" s="139"/>
      <c r="X76" s="139"/>
      <c r="Y76" s="139"/>
      <c r="Z76" s="139"/>
      <c r="AA76" s="139"/>
      <c r="AB76" s="140"/>
      <c r="AC76" s="140"/>
      <c r="AD76" s="140"/>
      <c r="AE76" s="140"/>
      <c r="AF76" s="140"/>
      <c r="AG76" s="14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4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>
      <c r="A78" s="143"/>
      <c r="B78" s="143"/>
      <c r="C78" s="121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41" ht="15.75" customHeight="1">
      <c r="A79" s="143"/>
      <c r="B79" s="121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</row>
    <row r="80" spans="1:41" ht="15.75" customHeight="1">
      <c r="A80" s="143"/>
      <c r="B80" s="121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43"/>
    </row>
    <row r="81" spans="1:41" ht="15.75" customHeight="1">
      <c r="A81" s="143"/>
      <c r="B81" s="121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43"/>
    </row>
    <row r="82" spans="1:41" ht="15.75" customHeight="1">
      <c r="A82" s="143"/>
      <c r="B82" s="121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43"/>
    </row>
    <row r="83" spans="1:41" ht="15.75" customHeight="1">
      <c r="A83" s="143"/>
      <c r="B83" s="121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43"/>
    </row>
    <row r="84" spans="1:41" ht="15.75" customHeight="1">
      <c r="A84" s="143"/>
      <c r="B84" s="121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4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43"/>
    </row>
    <row r="85" spans="1:41" ht="15.75" customHeight="1">
      <c r="A85" s="143"/>
      <c r="B85" s="121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43"/>
    </row>
    <row r="86" spans="1:41" ht="15" customHeight="1">
      <c r="A86" s="143"/>
      <c r="B86" s="121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23"/>
      <c r="W86" s="123"/>
      <c r="X86" s="143"/>
      <c r="Y86" s="143"/>
      <c r="Z86" s="123"/>
      <c r="AA86" s="12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</row>
    <row r="87" spans="1:41" ht="15.75" customHeight="1">
      <c r="A87" s="143"/>
      <c r="B87" s="121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23"/>
      <c r="W87" s="12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</row>
    <row r="88" spans="1:41" ht="15.75" customHeight="1">
      <c r="A88" s="143"/>
      <c r="B88" s="121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21"/>
      <c r="Q88" s="143"/>
      <c r="R88" s="143"/>
      <c r="S88" s="143"/>
      <c r="T88" s="143"/>
      <c r="U88" s="143"/>
      <c r="V88" s="143"/>
      <c r="W88" s="143"/>
      <c r="X88" s="143"/>
      <c r="Y88" s="14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43"/>
    </row>
    <row r="89" spans="1:41" ht="15.75" customHeight="1">
      <c r="A89" s="143"/>
      <c r="B89" s="121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43"/>
    </row>
    <row r="90" spans="1:41" ht="15.75" customHeight="1">
      <c r="A90" s="143"/>
      <c r="B90" s="121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43"/>
    </row>
    <row r="91" spans="1:41" ht="15.75" customHeight="1">
      <c r="A91" s="143"/>
      <c r="B91" s="121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21"/>
      <c r="Q91" s="143"/>
      <c r="R91" s="143"/>
      <c r="S91" s="143"/>
      <c r="T91" s="143"/>
      <c r="U91" s="143"/>
      <c r="V91" s="143"/>
      <c r="W91" s="143"/>
      <c r="X91" s="143"/>
      <c r="Y91" s="14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43"/>
    </row>
    <row r="92" spans="1:41" ht="15.75" customHeight="1">
      <c r="A92" s="143"/>
      <c r="B92" s="121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43"/>
    </row>
    <row r="93" spans="1:41" ht="15.75" customHeight="1">
      <c r="A93" s="143"/>
      <c r="B93" s="121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43"/>
    </row>
    <row r="94" spans="1:41" ht="15.75" customHeight="1">
      <c r="A94" s="143"/>
      <c r="B94" s="121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21"/>
      <c r="Q94" s="143"/>
      <c r="R94" s="143"/>
      <c r="S94" s="143"/>
      <c r="T94" s="143"/>
      <c r="U94" s="143"/>
      <c r="V94" s="143"/>
      <c r="W94" s="143"/>
      <c r="X94" s="143"/>
      <c r="Y94" s="14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43"/>
    </row>
    <row r="95" spans="1:41" ht="15.75" customHeight="1">
      <c r="A95" s="143"/>
      <c r="B95" s="121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43"/>
    </row>
    <row r="96" spans="1:41" ht="15.75" customHeight="1">
      <c r="A96" s="143"/>
      <c r="B96" s="121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43"/>
    </row>
    <row r="97" spans="1:41" ht="15.75" customHeight="1">
      <c r="A97" s="143"/>
      <c r="B97" s="121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21"/>
      <c r="Q97" s="143"/>
      <c r="R97" s="143"/>
      <c r="S97" s="143"/>
      <c r="T97" s="143"/>
      <c r="U97" s="143"/>
      <c r="V97" s="143"/>
      <c r="W97" s="143"/>
      <c r="X97" s="143"/>
      <c r="Y97" s="14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43"/>
    </row>
    <row r="98" spans="1:41" ht="15.75" customHeight="1">
      <c r="A98" s="143"/>
      <c r="B98" s="121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43"/>
    </row>
    <row r="99" spans="1:41" ht="15.75" customHeight="1">
      <c r="A99" s="143"/>
      <c r="B99" s="121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43"/>
    </row>
    <row r="100" spans="1:41" ht="15.75" customHeight="1">
      <c r="A100" s="143"/>
      <c r="B100" s="121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21"/>
      <c r="Q100" s="143"/>
      <c r="R100" s="143"/>
      <c r="S100" s="143"/>
      <c r="T100" s="143"/>
      <c r="U100" s="143"/>
      <c r="V100" s="143"/>
      <c r="W100" s="143"/>
      <c r="X100" s="143"/>
      <c r="Y100" s="14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43"/>
    </row>
    <row r="101" spans="1:41" ht="15.75" customHeight="1">
      <c r="A101" s="143"/>
      <c r="B101" s="121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43"/>
    </row>
    <row r="102" spans="1:41" ht="15.75" customHeight="1">
      <c r="A102" s="143"/>
      <c r="B102" s="121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43"/>
    </row>
    <row r="103" spans="1:41" ht="15.75" customHeight="1">
      <c r="A103" s="143"/>
      <c r="B103" s="121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21"/>
      <c r="Q103" s="143"/>
      <c r="R103" s="143"/>
      <c r="S103" s="143"/>
      <c r="T103" s="143"/>
      <c r="U103" s="143"/>
      <c r="V103" s="143"/>
      <c r="W103" s="143"/>
      <c r="X103" s="143"/>
      <c r="Y103" s="14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43"/>
    </row>
    <row r="104" spans="1:41" ht="15.75" customHeight="1">
      <c r="A104" s="143"/>
      <c r="B104" s="121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43"/>
    </row>
    <row r="105" spans="1:41" ht="15.75" customHeight="1">
      <c r="A105" s="143"/>
      <c r="B105" s="121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43"/>
    </row>
    <row r="106" spans="1:41" ht="15.75" customHeight="1">
      <c r="A106" s="143"/>
      <c r="B106" s="121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ht="15.75" customHeight="1">
      <c r="A107" s="143"/>
      <c r="B107" s="121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</row>
    <row r="108" spans="1:41" ht="15.75" customHeight="1">
      <c r="B108" s="121"/>
    </row>
    <row r="109" spans="1:41" ht="15.75" customHeight="1">
      <c r="B109" s="121"/>
    </row>
    <row r="110" spans="1:41" ht="15.75" customHeight="1"/>
    <row r="111" spans="1:41" ht="15.75" customHeight="1">
      <c r="B111" s="121"/>
    </row>
    <row r="112" spans="1:41" ht="15.75" customHeight="1">
      <c r="B112" s="121"/>
    </row>
    <row r="113" spans="2:2" ht="15.75" customHeight="1">
      <c r="B113" s="121"/>
    </row>
    <row r="114" spans="2:2" ht="15.75" customHeight="1">
      <c r="B114" s="121"/>
    </row>
    <row r="115" spans="2:2" ht="15.75" customHeight="1">
      <c r="B115" s="121"/>
    </row>
    <row r="116" spans="2:2" ht="15.75" customHeight="1">
      <c r="B116" s="121"/>
    </row>
    <row r="117" spans="2:2" ht="15.75" customHeight="1">
      <c r="B117" s="121"/>
    </row>
    <row r="118" spans="2:2" ht="15.75" customHeight="1">
      <c r="B118" s="121"/>
    </row>
    <row r="119" spans="2:2" ht="15.75" customHeight="1">
      <c r="B119" s="121"/>
    </row>
    <row r="120" spans="2:2" ht="15.75" customHeight="1">
      <c r="B120" s="121"/>
    </row>
    <row r="121" spans="2:2" ht="15.75" customHeight="1">
      <c r="B121" s="121"/>
    </row>
    <row r="122" spans="2:2" ht="15.75" customHeight="1">
      <c r="B122" s="121"/>
    </row>
    <row r="123" spans="2:2" ht="15.75" customHeight="1">
      <c r="B123" s="121"/>
    </row>
    <row r="124" spans="2:2" ht="15.75" customHeight="1">
      <c r="B124" s="121"/>
    </row>
    <row r="125" spans="2:2" ht="15.75" customHeight="1">
      <c r="B125" s="121"/>
    </row>
    <row r="126" spans="2:2" ht="15.75" customHeight="1">
      <c r="B126" s="121"/>
    </row>
    <row r="127" spans="2:2" ht="15.75" customHeight="1">
      <c r="B127" s="121"/>
    </row>
    <row r="128" spans="2:2" ht="15.75" customHeight="1">
      <c r="B128" s="121"/>
    </row>
    <row r="129" spans="2:2" ht="15.75" customHeight="1">
      <c r="B129" s="121"/>
    </row>
    <row r="130" spans="2:2" ht="15.75" customHeight="1">
      <c r="B130" s="121"/>
    </row>
    <row r="131" spans="2:2" ht="15.75" customHeight="1">
      <c r="B131" s="121"/>
    </row>
    <row r="132" spans="2:2" ht="15.75" customHeight="1">
      <c r="B132" s="121"/>
    </row>
    <row r="133" spans="2:2" ht="15.75" customHeight="1">
      <c r="B133" s="121"/>
    </row>
    <row r="134" spans="2:2" ht="15.75" customHeight="1">
      <c r="B134" s="121"/>
    </row>
    <row r="135" spans="2:2" ht="15.75" customHeight="1">
      <c r="B135" s="121"/>
    </row>
    <row r="136" spans="2:2" ht="15.75" customHeight="1">
      <c r="B136" s="121"/>
    </row>
    <row r="137" spans="2:2" ht="15.75" customHeight="1">
      <c r="B137" s="121"/>
    </row>
    <row r="138" spans="2:2" ht="15.75" customHeight="1">
      <c r="B138" s="121"/>
    </row>
    <row r="139" spans="2:2" ht="15.75" customHeight="1">
      <c r="B139" s="121"/>
    </row>
    <row r="140" spans="2:2" ht="15.75" customHeight="1">
      <c r="B140" s="121"/>
    </row>
    <row r="141" spans="2:2" ht="15.75" customHeight="1">
      <c r="B141" s="121"/>
    </row>
    <row r="142" spans="2:2" ht="15.75" customHeight="1">
      <c r="B142" s="121"/>
    </row>
    <row r="143" spans="2:2" ht="15.75" customHeight="1">
      <c r="B143" s="121"/>
    </row>
    <row r="144" spans="2:2" ht="15.75" customHeight="1">
      <c r="B144" s="121"/>
    </row>
    <row r="145" spans="2:2" ht="15.75" customHeight="1">
      <c r="B145" s="121"/>
    </row>
    <row r="146" spans="2:2" ht="15.75" customHeight="1">
      <c r="B146" s="121"/>
    </row>
    <row r="147" spans="2:2" ht="15.75" customHeight="1">
      <c r="B147" s="121"/>
    </row>
    <row r="148" spans="2:2" ht="15.75" customHeight="1">
      <c r="B148" s="121"/>
    </row>
    <row r="149" spans="2:2" ht="15.75" customHeight="1">
      <c r="B149" s="121"/>
    </row>
    <row r="150" spans="2:2" ht="15.75" customHeight="1">
      <c r="B150" s="121"/>
    </row>
    <row r="151" spans="2:2" ht="15.75" customHeight="1">
      <c r="B151" s="121"/>
    </row>
    <row r="152" spans="2:2" ht="15.75" customHeight="1">
      <c r="B152" s="121"/>
    </row>
    <row r="153" spans="2:2" ht="15.75" customHeight="1">
      <c r="B153" s="121"/>
    </row>
    <row r="154" spans="2:2" ht="15.75" customHeight="1">
      <c r="B154" s="121"/>
    </row>
    <row r="155" spans="2:2" ht="15.75" customHeight="1">
      <c r="B155" s="121"/>
    </row>
    <row r="156" spans="2:2" ht="15.75" customHeight="1">
      <c r="B156" s="121"/>
    </row>
    <row r="157" spans="2:2" ht="15.75" customHeight="1">
      <c r="B157" s="121"/>
    </row>
    <row r="158" spans="2:2" ht="15.75" customHeight="1">
      <c r="B158" s="121"/>
    </row>
    <row r="159" spans="2:2" ht="15.75" customHeight="1">
      <c r="B159" s="121"/>
    </row>
    <row r="160" spans="2:2" ht="15.75" customHeight="1">
      <c r="B160" s="121"/>
    </row>
    <row r="161" spans="2:2" ht="15.75" customHeight="1">
      <c r="B161" s="121"/>
    </row>
    <row r="162" spans="2:2" ht="15.75" customHeight="1">
      <c r="B162" s="121"/>
    </row>
    <row r="163" spans="2:2" ht="15.75" customHeight="1">
      <c r="B163" s="121"/>
    </row>
    <row r="164" spans="2:2" ht="15.75" customHeight="1">
      <c r="B164" s="121"/>
    </row>
    <row r="165" spans="2:2" ht="15.75" customHeight="1">
      <c r="B165" s="121"/>
    </row>
    <row r="166" spans="2:2" ht="15.75" customHeight="1">
      <c r="B166" s="121"/>
    </row>
    <row r="167" spans="2:2" ht="15.75" customHeight="1">
      <c r="B167" s="121"/>
    </row>
    <row r="168" spans="2:2" ht="15.75" customHeight="1">
      <c r="B168" s="121"/>
    </row>
    <row r="169" spans="2:2" ht="15.75" customHeight="1">
      <c r="B169" s="121"/>
    </row>
    <row r="170" spans="2:2" ht="15.75" customHeight="1">
      <c r="B170" s="121"/>
    </row>
    <row r="171" spans="2:2" ht="15.75" customHeight="1">
      <c r="B171" s="121"/>
    </row>
    <row r="172" spans="2:2" ht="15.75" customHeight="1">
      <c r="B172" s="121"/>
    </row>
    <row r="173" spans="2:2" ht="15.75" customHeight="1">
      <c r="B173" s="121"/>
    </row>
    <row r="174" spans="2:2" ht="15.75" customHeight="1">
      <c r="B174" s="121"/>
    </row>
    <row r="175" spans="2:2" ht="15.75" customHeight="1">
      <c r="B175" s="121"/>
    </row>
    <row r="176" spans="2:2" ht="15.75" customHeight="1">
      <c r="B176" s="121"/>
    </row>
    <row r="177" spans="2:2" ht="15.75" customHeight="1">
      <c r="B177" s="121"/>
    </row>
    <row r="178" spans="2:2" ht="15.75" customHeight="1">
      <c r="B178" s="121"/>
    </row>
    <row r="179" spans="2:2" ht="15.75" customHeight="1">
      <c r="B179" s="121"/>
    </row>
    <row r="180" spans="2:2" ht="15.75" customHeight="1">
      <c r="B180" s="121"/>
    </row>
    <row r="181" spans="2:2" ht="15.75" customHeight="1">
      <c r="B181" s="121"/>
    </row>
    <row r="182" spans="2:2" ht="15.75" customHeight="1">
      <c r="B182" s="121"/>
    </row>
    <row r="183" spans="2:2" ht="15.75" customHeight="1">
      <c r="B183" s="121"/>
    </row>
    <row r="184" spans="2:2" ht="15.75" customHeight="1">
      <c r="B184" s="121"/>
    </row>
    <row r="185" spans="2:2" ht="15.75" customHeight="1">
      <c r="B185" s="121"/>
    </row>
    <row r="186" spans="2:2" ht="15.75" customHeight="1">
      <c r="B186" s="121"/>
    </row>
    <row r="187" spans="2:2" ht="15.75" customHeight="1">
      <c r="B187" s="121"/>
    </row>
    <row r="188" spans="2:2" ht="15.75" customHeight="1">
      <c r="B188" s="121"/>
    </row>
    <row r="189" spans="2:2" ht="15.75" customHeight="1">
      <c r="B189" s="121"/>
    </row>
    <row r="190" spans="2:2" ht="15.75" customHeight="1">
      <c r="B190" s="121"/>
    </row>
    <row r="191" spans="2:2" ht="15.75" customHeight="1">
      <c r="B191" s="121"/>
    </row>
    <row r="192" spans="2:2" ht="15.75" customHeight="1">
      <c r="B192" s="121"/>
    </row>
    <row r="193" spans="2:2" ht="15.75" customHeight="1">
      <c r="B193" s="121"/>
    </row>
    <row r="194" spans="2:2" ht="15.75" customHeight="1">
      <c r="B194" s="121"/>
    </row>
    <row r="195" spans="2:2" ht="15.75" customHeight="1">
      <c r="B195" s="121"/>
    </row>
    <row r="196" spans="2:2" ht="15.75" customHeight="1">
      <c r="B196" s="121"/>
    </row>
    <row r="197" spans="2:2" ht="15.75" customHeight="1">
      <c r="B197" s="121"/>
    </row>
    <row r="198" spans="2:2" ht="15.75" customHeight="1">
      <c r="B198" s="121"/>
    </row>
    <row r="199" spans="2:2" ht="15.75" customHeight="1">
      <c r="B199" s="121"/>
    </row>
    <row r="200" spans="2:2" ht="15.75" customHeight="1">
      <c r="B200" s="121"/>
    </row>
    <row r="201" spans="2:2" ht="15.75" customHeight="1">
      <c r="B201" s="121"/>
    </row>
    <row r="202" spans="2:2" ht="15.75" customHeight="1">
      <c r="B202" s="121"/>
    </row>
    <row r="203" spans="2:2" ht="15.75" customHeight="1">
      <c r="B203" s="121"/>
    </row>
    <row r="204" spans="2:2" ht="15.75" customHeight="1">
      <c r="B204" s="121"/>
    </row>
    <row r="205" spans="2:2" ht="15.75" customHeight="1">
      <c r="B205" s="121"/>
    </row>
    <row r="206" spans="2:2" ht="15.75" customHeight="1">
      <c r="B206" s="121"/>
    </row>
    <row r="207" spans="2:2" ht="15.75" customHeight="1">
      <c r="B207" s="121"/>
    </row>
    <row r="208" spans="2:2" ht="15.75" customHeight="1">
      <c r="B208" s="121"/>
    </row>
    <row r="209" spans="2:2" ht="15.75" customHeight="1">
      <c r="B209" s="121"/>
    </row>
    <row r="210" spans="2:2" ht="15.75" customHeight="1">
      <c r="B210" s="121"/>
    </row>
    <row r="211" spans="2:2" ht="15.75" customHeight="1">
      <c r="B211" s="121"/>
    </row>
    <row r="212" spans="2:2" ht="15.75" customHeight="1">
      <c r="B212" s="121"/>
    </row>
    <row r="213" spans="2:2" ht="15.75" customHeight="1">
      <c r="B213" s="121"/>
    </row>
    <row r="214" spans="2:2" ht="15.75" customHeight="1">
      <c r="B214" s="121"/>
    </row>
    <row r="215" spans="2:2" ht="15.75" customHeight="1">
      <c r="B215" s="121"/>
    </row>
    <row r="216" spans="2:2" ht="15.75" customHeight="1">
      <c r="B216" s="121"/>
    </row>
    <row r="217" spans="2:2" ht="15.75" customHeight="1">
      <c r="B217" s="121"/>
    </row>
    <row r="218" spans="2:2" ht="15.75" customHeight="1">
      <c r="B218" s="121"/>
    </row>
    <row r="219" spans="2:2" ht="15.75" customHeight="1">
      <c r="B219" s="121"/>
    </row>
    <row r="220" spans="2:2" ht="15.75" customHeight="1">
      <c r="B220" s="121"/>
    </row>
    <row r="221" spans="2:2" ht="15.75" customHeight="1">
      <c r="B221" s="121"/>
    </row>
    <row r="222" spans="2:2" ht="15.75" customHeight="1">
      <c r="B222" s="121"/>
    </row>
    <row r="223" spans="2:2" ht="15.75" customHeight="1">
      <c r="B223" s="121"/>
    </row>
    <row r="224" spans="2:2" ht="15.75" customHeight="1">
      <c r="B224" s="121"/>
    </row>
    <row r="225" spans="2:2" ht="15.75" customHeight="1">
      <c r="B225" s="121"/>
    </row>
    <row r="226" spans="2:2" ht="15.75" customHeight="1">
      <c r="B226" s="121"/>
    </row>
    <row r="227" spans="2:2" ht="15.75" customHeight="1">
      <c r="B227" s="121"/>
    </row>
    <row r="228" spans="2:2" ht="15.75" customHeight="1">
      <c r="B228" s="121"/>
    </row>
    <row r="229" spans="2:2" ht="15.75" customHeight="1">
      <c r="B229" s="121"/>
    </row>
    <row r="230" spans="2:2" ht="15.75" customHeight="1">
      <c r="B230" s="121"/>
    </row>
    <row r="231" spans="2:2" ht="15.75" customHeight="1">
      <c r="B231" s="121"/>
    </row>
    <row r="232" spans="2:2" ht="15.75" customHeight="1">
      <c r="B232" s="121"/>
    </row>
    <row r="233" spans="2:2" ht="15.75" customHeight="1">
      <c r="B233" s="121"/>
    </row>
    <row r="234" spans="2:2" ht="15.75" customHeight="1">
      <c r="B234" s="121"/>
    </row>
    <row r="235" spans="2:2" ht="15.75" customHeight="1">
      <c r="B235" s="121"/>
    </row>
    <row r="236" spans="2:2" ht="15.75" customHeight="1">
      <c r="B236" s="121"/>
    </row>
    <row r="237" spans="2:2" ht="15.75" customHeight="1">
      <c r="B237" s="121"/>
    </row>
    <row r="238" spans="2:2" ht="15.75" customHeight="1">
      <c r="B238" s="121"/>
    </row>
    <row r="239" spans="2:2" ht="15.75" customHeight="1">
      <c r="B239" s="121"/>
    </row>
    <row r="240" spans="2:2" ht="15.75" customHeight="1">
      <c r="B240" s="121"/>
    </row>
    <row r="241" spans="2:2" ht="15.75" customHeight="1">
      <c r="B241" s="121"/>
    </row>
    <row r="242" spans="2:2" ht="15.75" customHeight="1">
      <c r="B242" s="121"/>
    </row>
    <row r="243" spans="2:2" ht="15.75" customHeight="1">
      <c r="B243" s="121"/>
    </row>
    <row r="244" spans="2:2" ht="15.75" customHeight="1">
      <c r="B244" s="121"/>
    </row>
    <row r="245" spans="2:2" ht="15.75" customHeight="1">
      <c r="B245" s="121"/>
    </row>
    <row r="246" spans="2:2" ht="15.75" customHeight="1">
      <c r="B246" s="121"/>
    </row>
    <row r="247" spans="2:2" ht="15.75" customHeight="1">
      <c r="B247" s="121"/>
    </row>
    <row r="248" spans="2:2" ht="15.75" customHeight="1">
      <c r="B248" s="121"/>
    </row>
    <row r="249" spans="2:2" ht="15.75" customHeight="1">
      <c r="B249" s="121"/>
    </row>
    <row r="250" spans="2:2" ht="15.75" customHeight="1">
      <c r="B250" s="121"/>
    </row>
    <row r="251" spans="2:2" ht="15.75" customHeight="1">
      <c r="B251" s="121"/>
    </row>
    <row r="252" spans="2:2" ht="15.75" customHeight="1">
      <c r="B252" s="121"/>
    </row>
    <row r="253" spans="2:2" ht="15.75" customHeight="1">
      <c r="B253" s="121"/>
    </row>
    <row r="254" spans="2:2" ht="15.75" customHeight="1">
      <c r="B254" s="121"/>
    </row>
    <row r="255" spans="2:2" ht="15.75" customHeight="1">
      <c r="B255" s="121"/>
    </row>
    <row r="256" spans="2:2" ht="15.75" customHeight="1">
      <c r="B256" s="121"/>
    </row>
    <row r="257" spans="2:2" ht="15.75" customHeight="1">
      <c r="B257" s="121"/>
    </row>
    <row r="258" spans="2:2" ht="15.75" customHeight="1">
      <c r="B258" s="121"/>
    </row>
    <row r="259" spans="2:2" ht="15.75" customHeight="1">
      <c r="B259" s="121"/>
    </row>
    <row r="260" spans="2:2" ht="15.75" customHeight="1">
      <c r="B260" s="121"/>
    </row>
    <row r="261" spans="2:2" ht="15.75" customHeight="1">
      <c r="B261" s="121"/>
    </row>
    <row r="262" spans="2:2" ht="15.75" customHeight="1">
      <c r="B262" s="121"/>
    </row>
    <row r="263" spans="2:2" ht="15.75" customHeight="1">
      <c r="B263" s="121"/>
    </row>
    <row r="264" spans="2:2" ht="15.75" customHeight="1">
      <c r="B264" s="121"/>
    </row>
    <row r="265" spans="2:2" ht="15.75" customHeight="1">
      <c r="B265" s="121"/>
    </row>
    <row r="266" spans="2:2" ht="15.75" customHeight="1">
      <c r="B266" s="121"/>
    </row>
    <row r="267" spans="2:2" ht="15.75" customHeight="1">
      <c r="B267" s="121"/>
    </row>
    <row r="268" spans="2:2" ht="15.75" customHeight="1">
      <c r="B268" s="121"/>
    </row>
    <row r="269" spans="2:2" ht="15.75" customHeight="1">
      <c r="B269" s="121"/>
    </row>
    <row r="270" spans="2:2" ht="15.75" customHeight="1">
      <c r="B270" s="121"/>
    </row>
    <row r="271" spans="2:2" ht="15.75" customHeight="1">
      <c r="B271" s="121"/>
    </row>
    <row r="272" spans="2:2" ht="15.75" customHeight="1">
      <c r="B272" s="121"/>
    </row>
    <row r="273" spans="2:2" ht="15.75" customHeight="1">
      <c r="B273" s="121"/>
    </row>
    <row r="274" spans="2:2" ht="15.75" customHeight="1">
      <c r="B274" s="121"/>
    </row>
    <row r="275" spans="2:2" ht="15.75" customHeight="1">
      <c r="B275" s="121"/>
    </row>
    <row r="276" spans="2:2" ht="15.75" customHeight="1">
      <c r="B276" s="12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21"/>
      <c r="C1" s="231" t="s">
        <v>47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</row>
    <row r="2" spans="1:41" ht="14.4">
      <c r="A2" s="233" t="s">
        <v>48</v>
      </c>
      <c r="B2" s="232"/>
      <c r="C2" s="121" t="e">
        <f>#REF!</f>
        <v>#REF!</v>
      </c>
      <c r="D2" s="122" t="s">
        <v>225</v>
      </c>
      <c r="G2" s="122" t="e">
        <f>#REF!</f>
        <v>#REF!</v>
      </c>
      <c r="J2" s="122" t="s">
        <v>50</v>
      </c>
      <c r="K2" s="234" t="e">
        <f>#REF!</f>
        <v>#REF!</v>
      </c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41" ht="15" customHeight="1">
      <c r="B3" s="121"/>
      <c r="P3" s="235" t="s">
        <v>226</v>
      </c>
      <c r="Q3" s="232"/>
      <c r="R3" s="232"/>
      <c r="S3" s="122" t="e">
        <f>#REF!</f>
        <v>#REF!</v>
      </c>
      <c r="T3" s="122" t="s">
        <v>6</v>
      </c>
      <c r="Y3" s="239" t="s">
        <v>227</v>
      </c>
      <c r="Z3" s="197"/>
      <c r="AA3" s="197"/>
      <c r="AB3" s="197"/>
      <c r="AC3" s="122" t="s">
        <v>11</v>
      </c>
      <c r="AE3" s="122" t="s">
        <v>10</v>
      </c>
      <c r="AH3" s="236" t="e">
        <f>#REF!</f>
        <v>#REF!</v>
      </c>
      <c r="AI3" s="197"/>
      <c r="AK3" s="237" t="s">
        <v>228</v>
      </c>
      <c r="AL3" s="192"/>
      <c r="AM3" s="209"/>
      <c r="AN3" s="238" t="s">
        <v>229</v>
      </c>
      <c r="AO3" s="209"/>
    </row>
    <row r="4" spans="1:41" ht="14.4">
      <c r="B4" s="125" t="s">
        <v>26</v>
      </c>
      <c r="C4" s="240" t="e">
        <f t="shared" ref="C4:C9" si="0">#REF!</f>
        <v>#REF!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209"/>
      <c r="AL4" s="237" t="e">
        <f t="shared" ref="AL4:AL9" si="1">#REF!</f>
        <v>#REF!</v>
      </c>
      <c r="AM4" s="209"/>
      <c r="AN4" s="238" t="e">
        <f t="shared" ref="AN4:AN9" si="2">#REF!</f>
        <v>#REF!</v>
      </c>
      <c r="AO4" s="209"/>
    </row>
    <row r="5" spans="1:41" ht="14.4">
      <c r="B5" s="125" t="s">
        <v>28</v>
      </c>
      <c r="C5" s="240" t="e">
        <f t="shared" si="0"/>
        <v>#REF!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209"/>
      <c r="AL5" s="237" t="e">
        <f t="shared" si="1"/>
        <v>#REF!</v>
      </c>
      <c r="AM5" s="209"/>
      <c r="AN5" s="238" t="e">
        <f t="shared" si="2"/>
        <v>#REF!</v>
      </c>
      <c r="AO5" s="209"/>
    </row>
    <row r="6" spans="1:41" ht="14.4">
      <c r="B6" s="125" t="s">
        <v>30</v>
      </c>
      <c r="C6" s="240" t="e">
        <f t="shared" si="0"/>
        <v>#REF!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209"/>
      <c r="AL6" s="237" t="e">
        <f t="shared" si="1"/>
        <v>#REF!</v>
      </c>
      <c r="AM6" s="209"/>
      <c r="AN6" s="238" t="e">
        <f t="shared" si="2"/>
        <v>#REF!</v>
      </c>
      <c r="AO6" s="209"/>
    </row>
    <row r="7" spans="1:41" ht="14.4">
      <c r="B7" s="125" t="s">
        <v>32</v>
      </c>
      <c r="C7" s="240" t="e">
        <f t="shared" si="0"/>
        <v>#REF!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209"/>
      <c r="AL7" s="237" t="e">
        <f t="shared" si="1"/>
        <v>#REF!</v>
      </c>
      <c r="AM7" s="209"/>
      <c r="AN7" s="238" t="e">
        <f t="shared" si="2"/>
        <v>#REF!</v>
      </c>
      <c r="AO7" s="209"/>
    </row>
    <row r="8" spans="1:41" ht="14.4">
      <c r="B8" s="125" t="s">
        <v>34</v>
      </c>
      <c r="C8" s="240" t="e">
        <f t="shared" si="0"/>
        <v>#REF!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209"/>
      <c r="AL8" s="237" t="e">
        <f t="shared" si="1"/>
        <v>#REF!</v>
      </c>
      <c r="AM8" s="209"/>
      <c r="AN8" s="238" t="e">
        <f t="shared" si="2"/>
        <v>#REF!</v>
      </c>
      <c r="AO8" s="209"/>
    </row>
    <row r="9" spans="1:41" ht="14.4">
      <c r="B9" s="125" t="s">
        <v>230</v>
      </c>
      <c r="C9" s="240" t="e">
        <f t="shared" si="0"/>
        <v>#REF!</v>
      </c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209"/>
      <c r="AL9" s="237" t="e">
        <f t="shared" si="1"/>
        <v>#REF!</v>
      </c>
      <c r="AM9" s="209"/>
      <c r="AN9" s="238" t="e">
        <f t="shared" si="2"/>
        <v>#REF!</v>
      </c>
      <c r="AO9" s="209"/>
    </row>
    <row r="10" spans="1:41" ht="14.4">
      <c r="A10" s="126"/>
      <c r="B10" s="127"/>
      <c r="C10" s="126"/>
      <c r="D10" s="245" t="s">
        <v>21</v>
      </c>
      <c r="E10" s="192"/>
      <c r="F10" s="192"/>
      <c r="G10" s="192"/>
      <c r="H10" s="192"/>
      <c r="I10" s="209"/>
      <c r="J10" s="246" t="s">
        <v>22</v>
      </c>
      <c r="K10" s="192"/>
      <c r="L10" s="192"/>
      <c r="M10" s="192"/>
      <c r="N10" s="192"/>
      <c r="O10" s="209"/>
      <c r="P10" s="245" t="s">
        <v>231</v>
      </c>
      <c r="Q10" s="192"/>
      <c r="R10" s="192"/>
      <c r="S10" s="192"/>
      <c r="T10" s="192"/>
      <c r="U10" s="209"/>
      <c r="V10" s="247" t="s">
        <v>24</v>
      </c>
      <c r="W10" s="192"/>
      <c r="X10" s="192"/>
      <c r="Y10" s="192"/>
      <c r="Z10" s="192"/>
      <c r="AA10" s="209"/>
      <c r="AB10" s="242" t="s">
        <v>25</v>
      </c>
      <c r="AC10" s="192"/>
      <c r="AD10" s="192"/>
      <c r="AE10" s="192"/>
      <c r="AF10" s="192"/>
      <c r="AG10" s="209"/>
      <c r="AH10" s="32" t="s">
        <v>45</v>
      </c>
      <c r="AI10" s="4"/>
      <c r="AJ10" s="243" t="s">
        <v>52</v>
      </c>
      <c r="AK10" s="192"/>
      <c r="AL10" s="192"/>
      <c r="AM10" s="192"/>
      <c r="AN10" s="192"/>
      <c r="AO10" s="209"/>
    </row>
    <row r="11" spans="1:41" ht="14.4">
      <c r="A11" s="126" t="s">
        <v>232</v>
      </c>
      <c r="B11" s="127" t="s">
        <v>233</v>
      </c>
      <c r="C11" s="126" t="s">
        <v>234</v>
      </c>
      <c r="D11" s="128" t="s">
        <v>56</v>
      </c>
      <c r="E11" s="128" t="s">
        <v>57</v>
      </c>
      <c r="F11" s="128" t="s">
        <v>58</v>
      </c>
      <c r="G11" s="128" t="s">
        <v>59</v>
      </c>
      <c r="H11" s="128" t="s">
        <v>60</v>
      </c>
      <c r="I11" s="128" t="s">
        <v>235</v>
      </c>
      <c r="J11" s="129" t="s">
        <v>56</v>
      </c>
      <c r="K11" s="129" t="s">
        <v>57</v>
      </c>
      <c r="L11" s="129" t="s">
        <v>58</v>
      </c>
      <c r="M11" s="129" t="s">
        <v>59</v>
      </c>
      <c r="N11" s="129" t="s">
        <v>60</v>
      </c>
      <c r="O11" s="128" t="s">
        <v>235</v>
      </c>
      <c r="P11" s="128" t="s">
        <v>56</v>
      </c>
      <c r="Q11" s="128" t="s">
        <v>57</v>
      </c>
      <c r="R11" s="128" t="s">
        <v>58</v>
      </c>
      <c r="S11" s="128" t="s">
        <v>59</v>
      </c>
      <c r="T11" s="128" t="s">
        <v>60</v>
      </c>
      <c r="U11" s="128" t="s">
        <v>235</v>
      </c>
      <c r="V11" s="130" t="s">
        <v>56</v>
      </c>
      <c r="W11" s="130" t="s">
        <v>57</v>
      </c>
      <c r="X11" s="130" t="s">
        <v>58</v>
      </c>
      <c r="Y11" s="130" t="s">
        <v>59</v>
      </c>
      <c r="Z11" s="130" t="s">
        <v>60</v>
      </c>
      <c r="AA11" s="128" t="s">
        <v>235</v>
      </c>
      <c r="AB11" s="131" t="s">
        <v>56</v>
      </c>
      <c r="AC11" s="131" t="s">
        <v>57</v>
      </c>
      <c r="AD11" s="131" t="s">
        <v>58</v>
      </c>
      <c r="AE11" s="131" t="s">
        <v>59</v>
      </c>
      <c r="AF11" s="131" t="s">
        <v>60</v>
      </c>
      <c r="AG11" s="128" t="s">
        <v>235</v>
      </c>
      <c r="AH11" s="32" t="s">
        <v>20</v>
      </c>
      <c r="AI11" s="4"/>
      <c r="AJ11" s="132" t="s">
        <v>56</v>
      </c>
      <c r="AK11" s="132" t="s">
        <v>57</v>
      </c>
      <c r="AL11" s="132" t="s">
        <v>58</v>
      </c>
      <c r="AM11" s="132" t="s">
        <v>59</v>
      </c>
      <c r="AN11" s="132" t="s">
        <v>60</v>
      </c>
      <c r="AO11" s="133" t="s">
        <v>235</v>
      </c>
    </row>
    <row r="12" spans="1:41" ht="14.4">
      <c r="A12" s="126"/>
      <c r="B12" s="127"/>
      <c r="C12" s="134"/>
      <c r="D12" s="128" t="e">
        <f t="shared" ref="D12:AH12" si="3">#REF!</f>
        <v>#REF!</v>
      </c>
      <c r="E12" s="128" t="e">
        <f t="shared" si="3"/>
        <v>#REF!</v>
      </c>
      <c r="F12" s="128" t="e">
        <f t="shared" si="3"/>
        <v>#REF!</v>
      </c>
      <c r="G12" s="128" t="e">
        <f t="shared" si="3"/>
        <v>#REF!</v>
      </c>
      <c r="H12" s="128" t="e">
        <f t="shared" si="3"/>
        <v>#REF!</v>
      </c>
      <c r="I12" s="128" t="e">
        <f t="shared" si="3"/>
        <v>#REF!</v>
      </c>
      <c r="J12" s="129" t="e">
        <f t="shared" si="3"/>
        <v>#REF!</v>
      </c>
      <c r="K12" s="129" t="e">
        <f t="shared" si="3"/>
        <v>#REF!</v>
      </c>
      <c r="L12" s="129" t="e">
        <f t="shared" si="3"/>
        <v>#REF!</v>
      </c>
      <c r="M12" s="129" t="e">
        <f t="shared" si="3"/>
        <v>#REF!</v>
      </c>
      <c r="N12" s="129" t="e">
        <f t="shared" si="3"/>
        <v>#REF!</v>
      </c>
      <c r="O12" s="129" t="e">
        <f t="shared" si="3"/>
        <v>#REF!</v>
      </c>
      <c r="P12" s="128" t="e">
        <f t="shared" si="3"/>
        <v>#REF!</v>
      </c>
      <c r="Q12" s="128" t="e">
        <f t="shared" si="3"/>
        <v>#REF!</v>
      </c>
      <c r="R12" s="128" t="e">
        <f t="shared" si="3"/>
        <v>#REF!</v>
      </c>
      <c r="S12" s="128" t="e">
        <f t="shared" si="3"/>
        <v>#REF!</v>
      </c>
      <c r="T12" s="128" t="e">
        <f t="shared" si="3"/>
        <v>#REF!</v>
      </c>
      <c r="U12" s="128" t="e">
        <f t="shared" si="3"/>
        <v>#REF!</v>
      </c>
      <c r="V12" s="130" t="e">
        <f t="shared" si="3"/>
        <v>#REF!</v>
      </c>
      <c r="W12" s="130" t="e">
        <f t="shared" si="3"/>
        <v>#REF!</v>
      </c>
      <c r="X12" s="130" t="e">
        <f t="shared" si="3"/>
        <v>#REF!</v>
      </c>
      <c r="Y12" s="130" t="e">
        <f t="shared" si="3"/>
        <v>#REF!</v>
      </c>
      <c r="Z12" s="130" t="e">
        <f t="shared" si="3"/>
        <v>#REF!</v>
      </c>
      <c r="AA12" s="130" t="e">
        <f t="shared" si="3"/>
        <v>#REF!</v>
      </c>
      <c r="AB12" s="131" t="e">
        <f t="shared" si="3"/>
        <v>#REF!</v>
      </c>
      <c r="AC12" s="131" t="e">
        <f t="shared" si="3"/>
        <v>#REF!</v>
      </c>
      <c r="AD12" s="131" t="e">
        <f t="shared" si="3"/>
        <v>#REF!</v>
      </c>
      <c r="AE12" s="131" t="e">
        <f t="shared" si="3"/>
        <v>#REF!</v>
      </c>
      <c r="AF12" s="131" t="e">
        <f t="shared" si="3"/>
        <v>#REF!</v>
      </c>
      <c r="AG12" s="131" t="e">
        <f t="shared" si="3"/>
        <v>#REF!</v>
      </c>
      <c r="AH12" s="244" t="e">
        <f t="shared" si="3"/>
        <v>#REF!</v>
      </c>
      <c r="AI12" s="209"/>
      <c r="AJ12" s="133"/>
      <c r="AK12" s="133"/>
      <c r="AL12" s="133"/>
      <c r="AM12" s="133"/>
      <c r="AN12" s="133"/>
      <c r="AO12" s="133"/>
    </row>
    <row r="13" spans="1:41" ht="15.6">
      <c r="A13" s="135">
        <v>1</v>
      </c>
      <c r="B13" s="136">
        <v>921313104123</v>
      </c>
      <c r="C13" s="137" t="s">
        <v>357</v>
      </c>
      <c r="D13" s="138">
        <v>25</v>
      </c>
      <c r="E13" s="138">
        <v>11</v>
      </c>
      <c r="F13" s="138">
        <v>0</v>
      </c>
      <c r="G13" s="138">
        <v>0</v>
      </c>
      <c r="H13" s="138">
        <v>0</v>
      </c>
      <c r="I13" s="13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138">
        <v>0</v>
      </c>
      <c r="Q13" s="138">
        <v>0</v>
      </c>
      <c r="R13" s="138">
        <v>0</v>
      </c>
      <c r="S13" s="138">
        <v>9</v>
      </c>
      <c r="T13" s="138">
        <v>18</v>
      </c>
      <c r="U13" s="138">
        <v>18</v>
      </c>
      <c r="V13" s="139">
        <v>8</v>
      </c>
      <c r="W13" s="139">
        <v>12</v>
      </c>
      <c r="X13" s="139">
        <v>20</v>
      </c>
      <c r="Y13" s="139">
        <v>0</v>
      </c>
      <c r="Z13" s="139">
        <v>0</v>
      </c>
      <c r="AA13" s="139"/>
      <c r="AB13" s="140">
        <v>0</v>
      </c>
      <c r="AC13" s="140">
        <v>0</v>
      </c>
      <c r="AD13" s="140">
        <v>0</v>
      </c>
      <c r="AE13" s="140">
        <v>23</v>
      </c>
      <c r="AF13" s="140">
        <v>14</v>
      </c>
      <c r="AG13" s="140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141" t="e">
        <f t="shared" ref="AJ13:AO13" si="5">100*(D13+J13+P13+V13+AB13)/#REF!</f>
        <v>#REF!</v>
      </c>
      <c r="AK13" s="141" t="e">
        <f t="shared" si="5"/>
        <v>#REF!</v>
      </c>
      <c r="AL13" s="141" t="e">
        <f t="shared" si="5"/>
        <v>#REF!</v>
      </c>
      <c r="AM13" s="141" t="e">
        <f t="shared" si="5"/>
        <v>#REF!</v>
      </c>
      <c r="AN13" s="141" t="e">
        <f t="shared" si="5"/>
        <v>#REF!</v>
      </c>
      <c r="AO13" s="141" t="e">
        <f t="shared" si="5"/>
        <v>#REF!</v>
      </c>
    </row>
    <row r="14" spans="1:41" ht="15.6">
      <c r="A14" s="135">
        <v>2</v>
      </c>
      <c r="B14" s="136">
        <v>921313104124</v>
      </c>
      <c r="C14" s="137" t="s">
        <v>358</v>
      </c>
      <c r="D14" s="138">
        <v>24</v>
      </c>
      <c r="E14" s="138">
        <v>10</v>
      </c>
      <c r="F14" s="138">
        <v>0</v>
      </c>
      <c r="G14" s="138">
        <v>0</v>
      </c>
      <c r="H14" s="138">
        <v>0</v>
      </c>
      <c r="I14" s="138"/>
      <c r="J14" s="59">
        <v>0</v>
      </c>
      <c r="K14" s="59">
        <v>20</v>
      </c>
      <c r="L14" s="59">
        <v>20</v>
      </c>
      <c r="M14" s="59">
        <v>0</v>
      </c>
      <c r="N14" s="59">
        <v>0</v>
      </c>
      <c r="O14" s="59"/>
      <c r="P14" s="138">
        <v>0</v>
      </c>
      <c r="Q14" s="138">
        <v>0</v>
      </c>
      <c r="R14" s="138">
        <v>0</v>
      </c>
      <c r="S14" s="138">
        <v>9</v>
      </c>
      <c r="T14" s="138">
        <v>17</v>
      </c>
      <c r="U14" s="138">
        <v>17</v>
      </c>
      <c r="V14" s="139">
        <v>8</v>
      </c>
      <c r="W14" s="139">
        <v>12</v>
      </c>
      <c r="X14" s="139">
        <v>20</v>
      </c>
      <c r="Y14" s="139">
        <v>0</v>
      </c>
      <c r="Z14" s="139">
        <v>0</v>
      </c>
      <c r="AA14" s="139"/>
      <c r="AB14" s="140">
        <v>0</v>
      </c>
      <c r="AC14" s="140">
        <v>0</v>
      </c>
      <c r="AD14" s="140">
        <v>0</v>
      </c>
      <c r="AE14" s="140">
        <v>20</v>
      </c>
      <c r="AF14" s="140">
        <v>12</v>
      </c>
      <c r="AG14" s="140">
        <v>8</v>
      </c>
      <c r="AH14" s="4" t="s">
        <v>15</v>
      </c>
      <c r="AI14" s="4">
        <f t="shared" si="4"/>
        <v>70</v>
      </c>
      <c r="AJ14" s="141" t="e">
        <f t="shared" ref="AJ14:AO14" si="6">100*(D14+J14+P14+V14+AB14)/#REF!</f>
        <v>#REF!</v>
      </c>
      <c r="AK14" s="141" t="e">
        <f t="shared" si="6"/>
        <v>#REF!</v>
      </c>
      <c r="AL14" s="141" t="e">
        <f t="shared" si="6"/>
        <v>#REF!</v>
      </c>
      <c r="AM14" s="141" t="e">
        <f t="shared" si="6"/>
        <v>#REF!</v>
      </c>
      <c r="AN14" s="141" t="e">
        <f t="shared" si="6"/>
        <v>#REF!</v>
      </c>
      <c r="AO14" s="141" t="e">
        <f t="shared" si="6"/>
        <v>#REF!</v>
      </c>
    </row>
    <row r="15" spans="1:41" ht="15.6">
      <c r="A15" s="135">
        <v>3</v>
      </c>
      <c r="B15" s="136">
        <v>921313104125</v>
      </c>
      <c r="C15" s="137" t="s">
        <v>359</v>
      </c>
      <c r="D15" s="138">
        <v>29</v>
      </c>
      <c r="E15" s="138">
        <v>13</v>
      </c>
      <c r="F15" s="138">
        <v>0</v>
      </c>
      <c r="G15" s="138">
        <v>0</v>
      </c>
      <c r="H15" s="138">
        <v>0</v>
      </c>
      <c r="I15" s="138"/>
      <c r="J15" s="59">
        <v>0</v>
      </c>
      <c r="K15" s="59">
        <v>21</v>
      </c>
      <c r="L15" s="59">
        <v>21</v>
      </c>
      <c r="M15" s="59">
        <v>0</v>
      </c>
      <c r="N15" s="59">
        <v>0</v>
      </c>
      <c r="O15" s="59"/>
      <c r="P15" s="138">
        <v>0</v>
      </c>
      <c r="Q15" s="138">
        <v>0</v>
      </c>
      <c r="R15" s="138">
        <v>0</v>
      </c>
      <c r="S15" s="138">
        <v>10</v>
      </c>
      <c r="T15" s="138">
        <v>20</v>
      </c>
      <c r="U15" s="138">
        <v>20</v>
      </c>
      <c r="V15" s="139">
        <v>10</v>
      </c>
      <c r="W15" s="139">
        <v>15</v>
      </c>
      <c r="X15" s="139">
        <v>25</v>
      </c>
      <c r="Y15" s="139">
        <v>0</v>
      </c>
      <c r="Z15" s="139">
        <v>0</v>
      </c>
      <c r="AA15" s="139"/>
      <c r="AB15" s="140">
        <v>0</v>
      </c>
      <c r="AC15" s="140">
        <v>0</v>
      </c>
      <c r="AD15" s="140">
        <v>0</v>
      </c>
      <c r="AE15" s="140">
        <v>23</v>
      </c>
      <c r="AF15" s="140">
        <v>14</v>
      </c>
      <c r="AG15" s="140">
        <v>9</v>
      </c>
      <c r="AH15" s="4" t="s">
        <v>13</v>
      </c>
      <c r="AI15" s="4">
        <f t="shared" si="4"/>
        <v>80</v>
      </c>
      <c r="AJ15" s="141" t="e">
        <f t="shared" ref="AJ15:AO15" si="7">100*(D15+J15+P15+V15+AB15)/#REF!</f>
        <v>#REF!</v>
      </c>
      <c r="AK15" s="141" t="e">
        <f t="shared" si="7"/>
        <v>#REF!</v>
      </c>
      <c r="AL15" s="141" t="e">
        <f t="shared" si="7"/>
        <v>#REF!</v>
      </c>
      <c r="AM15" s="141" t="e">
        <f t="shared" si="7"/>
        <v>#REF!</v>
      </c>
      <c r="AN15" s="141" t="e">
        <f t="shared" si="7"/>
        <v>#REF!</v>
      </c>
      <c r="AO15" s="141" t="e">
        <f t="shared" si="7"/>
        <v>#REF!</v>
      </c>
    </row>
    <row r="16" spans="1:41" ht="15.6">
      <c r="A16" s="135">
        <v>4</v>
      </c>
      <c r="B16" s="136">
        <v>921313104126</v>
      </c>
      <c r="C16" s="137" t="s">
        <v>360</v>
      </c>
      <c r="D16" s="138">
        <v>35</v>
      </c>
      <c r="E16" s="138">
        <v>15</v>
      </c>
      <c r="F16" s="138">
        <v>0</v>
      </c>
      <c r="G16" s="138">
        <v>0</v>
      </c>
      <c r="H16" s="138">
        <v>0</v>
      </c>
      <c r="I16" s="138"/>
      <c r="J16" s="59">
        <v>0</v>
      </c>
      <c r="K16" s="59">
        <v>25</v>
      </c>
      <c r="L16" s="59">
        <v>25</v>
      </c>
      <c r="M16" s="59">
        <v>0</v>
      </c>
      <c r="N16" s="59">
        <v>0</v>
      </c>
      <c r="O16" s="59"/>
      <c r="P16" s="138">
        <v>0</v>
      </c>
      <c r="Q16" s="138">
        <v>0</v>
      </c>
      <c r="R16" s="138">
        <v>0</v>
      </c>
      <c r="S16" s="138">
        <v>10</v>
      </c>
      <c r="T16" s="138">
        <v>20</v>
      </c>
      <c r="U16" s="138">
        <v>20</v>
      </c>
      <c r="V16" s="139">
        <v>10</v>
      </c>
      <c r="W16" s="139">
        <v>14</v>
      </c>
      <c r="X16" s="139">
        <v>24</v>
      </c>
      <c r="Y16" s="139">
        <v>0</v>
      </c>
      <c r="Z16" s="139">
        <v>0</v>
      </c>
      <c r="AA16" s="139"/>
      <c r="AB16" s="140">
        <v>0</v>
      </c>
      <c r="AC16" s="140">
        <v>0</v>
      </c>
      <c r="AD16" s="140">
        <v>0</v>
      </c>
      <c r="AE16" s="140">
        <v>25</v>
      </c>
      <c r="AF16" s="140">
        <v>15</v>
      </c>
      <c r="AG16" s="140">
        <v>10</v>
      </c>
      <c r="AH16" s="4" t="s">
        <v>15</v>
      </c>
      <c r="AI16" s="4">
        <f t="shared" si="4"/>
        <v>70</v>
      </c>
      <c r="AJ16" s="141" t="e">
        <f t="shared" ref="AJ16:AO16" si="8">100*(D16+J16+P16+V16+AB16)/#REF!</f>
        <v>#REF!</v>
      </c>
      <c r="AK16" s="141" t="e">
        <f t="shared" si="8"/>
        <v>#REF!</v>
      </c>
      <c r="AL16" s="141" t="e">
        <f t="shared" si="8"/>
        <v>#REF!</v>
      </c>
      <c r="AM16" s="141" t="e">
        <f t="shared" si="8"/>
        <v>#REF!</v>
      </c>
      <c r="AN16" s="141" t="e">
        <f t="shared" si="8"/>
        <v>#REF!</v>
      </c>
      <c r="AO16" s="141" t="e">
        <f t="shared" si="8"/>
        <v>#REF!</v>
      </c>
    </row>
    <row r="17" spans="1:41" ht="15.6">
      <c r="A17" s="135">
        <v>5</v>
      </c>
      <c r="B17" s="136">
        <v>921313104127</v>
      </c>
      <c r="C17" s="137" t="s">
        <v>361</v>
      </c>
      <c r="D17" s="138">
        <v>34</v>
      </c>
      <c r="E17" s="138">
        <v>14</v>
      </c>
      <c r="F17" s="138">
        <v>0</v>
      </c>
      <c r="G17" s="138">
        <v>0</v>
      </c>
      <c r="H17" s="138">
        <v>0</v>
      </c>
      <c r="I17" s="138"/>
      <c r="J17" s="59">
        <v>0</v>
      </c>
      <c r="K17" s="59">
        <v>23</v>
      </c>
      <c r="L17" s="59">
        <v>23</v>
      </c>
      <c r="M17" s="59">
        <v>0</v>
      </c>
      <c r="N17" s="59">
        <v>0</v>
      </c>
      <c r="O17" s="59"/>
      <c r="P17" s="138">
        <v>0</v>
      </c>
      <c r="Q17" s="138">
        <v>0</v>
      </c>
      <c r="R17" s="138">
        <v>0</v>
      </c>
      <c r="S17" s="138">
        <v>9</v>
      </c>
      <c r="T17" s="138">
        <v>18</v>
      </c>
      <c r="U17" s="138">
        <v>18</v>
      </c>
      <c r="V17" s="139">
        <v>9</v>
      </c>
      <c r="W17" s="139">
        <v>14</v>
      </c>
      <c r="X17" s="139">
        <v>24</v>
      </c>
      <c r="Y17" s="139">
        <v>0</v>
      </c>
      <c r="Z17" s="139">
        <v>0</v>
      </c>
      <c r="AA17" s="139"/>
      <c r="AB17" s="140">
        <v>0</v>
      </c>
      <c r="AC17" s="140">
        <v>0</v>
      </c>
      <c r="AD17" s="140">
        <v>0</v>
      </c>
      <c r="AE17" s="140">
        <v>23</v>
      </c>
      <c r="AF17" s="140">
        <v>14</v>
      </c>
      <c r="AG17" s="140">
        <v>9</v>
      </c>
      <c r="AH17" s="4" t="s">
        <v>13</v>
      </c>
      <c r="AI17" s="4">
        <f t="shared" si="4"/>
        <v>80</v>
      </c>
      <c r="AJ17" s="141" t="e">
        <f t="shared" ref="AJ17:AO17" si="9">100*(D17+J17+P17+V17+AB17)/#REF!</f>
        <v>#REF!</v>
      </c>
      <c r="AK17" s="141" t="e">
        <f t="shared" si="9"/>
        <v>#REF!</v>
      </c>
      <c r="AL17" s="141" t="e">
        <f t="shared" si="9"/>
        <v>#REF!</v>
      </c>
      <c r="AM17" s="141" t="e">
        <f t="shared" si="9"/>
        <v>#REF!</v>
      </c>
      <c r="AN17" s="141" t="e">
        <f t="shared" si="9"/>
        <v>#REF!</v>
      </c>
      <c r="AO17" s="141" t="e">
        <f t="shared" si="9"/>
        <v>#REF!</v>
      </c>
    </row>
    <row r="18" spans="1:41" ht="15.6">
      <c r="A18" s="135">
        <v>6</v>
      </c>
      <c r="B18" s="136">
        <v>921313104128</v>
      </c>
      <c r="C18" s="137" t="s">
        <v>362</v>
      </c>
      <c r="D18" s="138">
        <v>35</v>
      </c>
      <c r="E18" s="138">
        <v>15</v>
      </c>
      <c r="F18" s="138">
        <v>0</v>
      </c>
      <c r="G18" s="138">
        <v>0</v>
      </c>
      <c r="H18" s="138">
        <v>0</v>
      </c>
      <c r="I18" s="138"/>
      <c r="J18" s="59">
        <v>0</v>
      </c>
      <c r="K18" s="59">
        <v>25</v>
      </c>
      <c r="L18" s="59">
        <v>25</v>
      </c>
      <c r="M18" s="59">
        <v>0</v>
      </c>
      <c r="N18" s="59">
        <v>0</v>
      </c>
      <c r="O18" s="59"/>
      <c r="P18" s="138">
        <v>0</v>
      </c>
      <c r="Q18" s="138">
        <v>0</v>
      </c>
      <c r="R18" s="138">
        <v>0</v>
      </c>
      <c r="S18" s="138">
        <v>10</v>
      </c>
      <c r="T18" s="138">
        <v>20</v>
      </c>
      <c r="U18" s="138">
        <v>20</v>
      </c>
      <c r="V18" s="139">
        <v>10</v>
      </c>
      <c r="W18" s="139">
        <v>14</v>
      </c>
      <c r="X18" s="139">
        <v>24</v>
      </c>
      <c r="Y18" s="139">
        <v>0</v>
      </c>
      <c r="Z18" s="139">
        <v>0</v>
      </c>
      <c r="AA18" s="139"/>
      <c r="AB18" s="140">
        <v>0</v>
      </c>
      <c r="AC18" s="140">
        <v>0</v>
      </c>
      <c r="AD18" s="140">
        <v>0</v>
      </c>
      <c r="AE18" s="140">
        <v>25</v>
      </c>
      <c r="AF18" s="140">
        <v>15</v>
      </c>
      <c r="AG18" s="140">
        <v>10</v>
      </c>
      <c r="AH18" s="4" t="s">
        <v>15</v>
      </c>
      <c r="AI18" s="4">
        <f t="shared" si="4"/>
        <v>70</v>
      </c>
      <c r="AJ18" s="141" t="e">
        <f t="shared" ref="AJ18:AO18" si="10">100*(D18+J18+P18+V18+AB18)/#REF!</f>
        <v>#REF!</v>
      </c>
      <c r="AK18" s="141" t="e">
        <f t="shared" si="10"/>
        <v>#REF!</v>
      </c>
      <c r="AL18" s="141" t="e">
        <f t="shared" si="10"/>
        <v>#REF!</v>
      </c>
      <c r="AM18" s="141" t="e">
        <f t="shared" si="10"/>
        <v>#REF!</v>
      </c>
      <c r="AN18" s="141" t="e">
        <f t="shared" si="10"/>
        <v>#REF!</v>
      </c>
      <c r="AO18" s="141" t="e">
        <f t="shared" si="10"/>
        <v>#REF!</v>
      </c>
    </row>
    <row r="19" spans="1:41" ht="15.6">
      <c r="A19" s="135">
        <v>7</v>
      </c>
      <c r="B19" s="136">
        <v>921313104129</v>
      </c>
      <c r="C19" s="137" t="s">
        <v>363</v>
      </c>
      <c r="D19" s="138">
        <v>34</v>
      </c>
      <c r="E19" s="138">
        <v>14</v>
      </c>
      <c r="F19" s="138">
        <v>0</v>
      </c>
      <c r="G19" s="138">
        <v>0</v>
      </c>
      <c r="H19" s="138">
        <v>0</v>
      </c>
      <c r="I19" s="138"/>
      <c r="J19" s="59">
        <v>0</v>
      </c>
      <c r="K19" s="59">
        <v>25</v>
      </c>
      <c r="L19" s="59">
        <v>25</v>
      </c>
      <c r="M19" s="59">
        <v>0</v>
      </c>
      <c r="N19" s="59">
        <v>0</v>
      </c>
      <c r="O19" s="59"/>
      <c r="P19" s="138">
        <v>0</v>
      </c>
      <c r="Q19" s="138">
        <v>0</v>
      </c>
      <c r="R19" s="138">
        <v>0</v>
      </c>
      <c r="S19" s="138">
        <v>10</v>
      </c>
      <c r="T19" s="138">
        <v>20</v>
      </c>
      <c r="U19" s="138">
        <v>20</v>
      </c>
      <c r="V19" s="139">
        <v>9</v>
      </c>
      <c r="W19" s="139">
        <v>14</v>
      </c>
      <c r="X19" s="139">
        <v>24</v>
      </c>
      <c r="Y19" s="139">
        <v>0</v>
      </c>
      <c r="Z19" s="139">
        <v>0</v>
      </c>
      <c r="AA19" s="139"/>
      <c r="AB19" s="140">
        <v>0</v>
      </c>
      <c r="AC19" s="140">
        <v>0</v>
      </c>
      <c r="AD19" s="140">
        <v>0</v>
      </c>
      <c r="AE19" s="140">
        <v>25</v>
      </c>
      <c r="AF19" s="140">
        <v>15</v>
      </c>
      <c r="AG19" s="140">
        <v>10</v>
      </c>
      <c r="AH19" s="4" t="s">
        <v>15</v>
      </c>
      <c r="AI19" s="4">
        <f t="shared" si="4"/>
        <v>70</v>
      </c>
      <c r="AJ19" s="141" t="e">
        <f t="shared" ref="AJ19:AO19" si="11">100*(D19+J19+P19+V19+AB19)/#REF!</f>
        <v>#REF!</v>
      </c>
      <c r="AK19" s="141" t="e">
        <f t="shared" si="11"/>
        <v>#REF!</v>
      </c>
      <c r="AL19" s="141" t="e">
        <f t="shared" si="11"/>
        <v>#REF!</v>
      </c>
      <c r="AM19" s="141" t="e">
        <f t="shared" si="11"/>
        <v>#REF!</v>
      </c>
      <c r="AN19" s="141" t="e">
        <f t="shared" si="11"/>
        <v>#REF!</v>
      </c>
      <c r="AO19" s="141" t="e">
        <f t="shared" si="11"/>
        <v>#REF!</v>
      </c>
    </row>
    <row r="20" spans="1:41" ht="15.6">
      <c r="A20" s="135">
        <v>8</v>
      </c>
      <c r="B20" s="136">
        <v>921313104130</v>
      </c>
      <c r="C20" s="137" t="s">
        <v>364</v>
      </c>
      <c r="D20" s="138">
        <v>30</v>
      </c>
      <c r="E20" s="138">
        <v>13</v>
      </c>
      <c r="F20" s="138">
        <v>0</v>
      </c>
      <c r="G20" s="138">
        <v>0</v>
      </c>
      <c r="H20" s="138">
        <v>0</v>
      </c>
      <c r="I20" s="138"/>
      <c r="J20" s="59">
        <v>0</v>
      </c>
      <c r="K20" s="59">
        <v>22</v>
      </c>
      <c r="L20" s="59">
        <v>22</v>
      </c>
      <c r="M20" s="59">
        <v>0</v>
      </c>
      <c r="N20" s="59">
        <v>0</v>
      </c>
      <c r="O20" s="59"/>
      <c r="P20" s="138">
        <v>0</v>
      </c>
      <c r="Q20" s="138">
        <v>0</v>
      </c>
      <c r="R20" s="138">
        <v>0</v>
      </c>
      <c r="S20" s="138">
        <v>10</v>
      </c>
      <c r="T20" s="138">
        <v>20</v>
      </c>
      <c r="U20" s="138">
        <v>20</v>
      </c>
      <c r="V20" s="139">
        <v>10</v>
      </c>
      <c r="W20" s="139">
        <v>15</v>
      </c>
      <c r="X20" s="139">
        <v>25</v>
      </c>
      <c r="Y20" s="139">
        <v>0</v>
      </c>
      <c r="Z20" s="139">
        <v>0</v>
      </c>
      <c r="AA20" s="139"/>
      <c r="AB20" s="140">
        <v>0</v>
      </c>
      <c r="AC20" s="140">
        <v>0</v>
      </c>
      <c r="AD20" s="140">
        <v>0</v>
      </c>
      <c r="AE20" s="140">
        <v>23</v>
      </c>
      <c r="AF20" s="140">
        <v>14</v>
      </c>
      <c r="AG20" s="140">
        <v>9</v>
      </c>
      <c r="AH20" s="4" t="s">
        <v>13</v>
      </c>
      <c r="AI20" s="4">
        <f t="shared" si="4"/>
        <v>80</v>
      </c>
      <c r="AJ20" s="141" t="e">
        <f t="shared" ref="AJ20:AO20" si="12">100*(D20+J20+P20+V20+AB20)/#REF!</f>
        <v>#REF!</v>
      </c>
      <c r="AK20" s="141" t="e">
        <f t="shared" si="12"/>
        <v>#REF!</v>
      </c>
      <c r="AL20" s="141" t="e">
        <f t="shared" si="12"/>
        <v>#REF!</v>
      </c>
      <c r="AM20" s="141" t="e">
        <f t="shared" si="12"/>
        <v>#REF!</v>
      </c>
      <c r="AN20" s="141" t="e">
        <f t="shared" si="12"/>
        <v>#REF!</v>
      </c>
      <c r="AO20" s="141" t="e">
        <f t="shared" si="12"/>
        <v>#REF!</v>
      </c>
    </row>
    <row r="21" spans="1:41" ht="15.75" customHeight="1">
      <c r="A21" s="135">
        <v>9</v>
      </c>
      <c r="B21" s="136">
        <v>921313104131</v>
      </c>
      <c r="C21" s="137" t="s">
        <v>365</v>
      </c>
      <c r="D21" s="138">
        <v>24</v>
      </c>
      <c r="E21" s="138">
        <v>10</v>
      </c>
      <c r="F21" s="138">
        <v>0</v>
      </c>
      <c r="G21" s="138">
        <v>0</v>
      </c>
      <c r="H21" s="138">
        <v>0</v>
      </c>
      <c r="I21" s="138"/>
      <c r="J21" s="59">
        <v>0</v>
      </c>
      <c r="K21" s="59">
        <v>20</v>
      </c>
      <c r="L21" s="59">
        <v>20</v>
      </c>
      <c r="M21" s="59">
        <v>0</v>
      </c>
      <c r="N21" s="59">
        <v>0</v>
      </c>
      <c r="O21" s="59"/>
      <c r="P21" s="138">
        <v>0</v>
      </c>
      <c r="Q21" s="138">
        <v>0</v>
      </c>
      <c r="R21" s="138">
        <v>0</v>
      </c>
      <c r="S21" s="138">
        <v>7</v>
      </c>
      <c r="T21" s="138">
        <v>14</v>
      </c>
      <c r="U21" s="138">
        <v>14</v>
      </c>
      <c r="V21" s="139">
        <v>8</v>
      </c>
      <c r="W21" s="139">
        <v>12</v>
      </c>
      <c r="X21" s="139">
        <v>20</v>
      </c>
      <c r="Y21" s="139">
        <v>0</v>
      </c>
      <c r="Z21" s="139">
        <v>0</v>
      </c>
      <c r="AA21" s="139"/>
      <c r="AB21" s="140">
        <v>0</v>
      </c>
      <c r="AC21" s="140">
        <v>0</v>
      </c>
      <c r="AD21" s="140">
        <v>0</v>
      </c>
      <c r="AE21" s="140">
        <v>20</v>
      </c>
      <c r="AF21" s="140">
        <v>12</v>
      </c>
      <c r="AG21" s="140">
        <v>8</v>
      </c>
      <c r="AH21" s="4" t="s">
        <v>366</v>
      </c>
      <c r="AI21" s="4">
        <f t="shared" si="4"/>
        <v>0</v>
      </c>
      <c r="AJ21" s="141" t="e">
        <f t="shared" ref="AJ21:AO21" si="13">100*(D21+J21+P21+V21+AB21)/#REF!</f>
        <v>#REF!</v>
      </c>
      <c r="AK21" s="141" t="e">
        <f t="shared" si="13"/>
        <v>#REF!</v>
      </c>
      <c r="AL21" s="141" t="e">
        <f t="shared" si="13"/>
        <v>#REF!</v>
      </c>
      <c r="AM21" s="141" t="e">
        <f t="shared" si="13"/>
        <v>#REF!</v>
      </c>
      <c r="AN21" s="141" t="e">
        <f t="shared" si="13"/>
        <v>#REF!</v>
      </c>
      <c r="AO21" s="141" t="e">
        <f t="shared" si="13"/>
        <v>#REF!</v>
      </c>
    </row>
    <row r="22" spans="1:41" ht="15.75" customHeight="1">
      <c r="A22" s="135">
        <v>10</v>
      </c>
      <c r="B22" s="136">
        <v>921313104132</v>
      </c>
      <c r="C22" s="137" t="s">
        <v>367</v>
      </c>
      <c r="D22" s="138">
        <v>27</v>
      </c>
      <c r="E22" s="138">
        <v>11</v>
      </c>
      <c r="F22" s="138">
        <v>0</v>
      </c>
      <c r="G22" s="138">
        <v>0</v>
      </c>
      <c r="H22" s="138">
        <v>0</v>
      </c>
      <c r="I22" s="138"/>
      <c r="J22" s="59">
        <v>0</v>
      </c>
      <c r="K22" s="59">
        <v>21</v>
      </c>
      <c r="L22" s="59">
        <v>21</v>
      </c>
      <c r="M22" s="59">
        <v>0</v>
      </c>
      <c r="N22" s="59">
        <v>0</v>
      </c>
      <c r="O22" s="59"/>
      <c r="P22" s="138">
        <v>0</v>
      </c>
      <c r="Q22" s="138">
        <v>0</v>
      </c>
      <c r="R22" s="138">
        <v>0</v>
      </c>
      <c r="S22" s="138">
        <v>7</v>
      </c>
      <c r="T22" s="138">
        <v>14</v>
      </c>
      <c r="U22" s="138">
        <v>14</v>
      </c>
      <c r="V22" s="139">
        <v>8</v>
      </c>
      <c r="W22" s="139">
        <v>12</v>
      </c>
      <c r="X22" s="139">
        <v>20</v>
      </c>
      <c r="Y22" s="139">
        <v>0</v>
      </c>
      <c r="Z22" s="139">
        <v>0</v>
      </c>
      <c r="AA22" s="139"/>
      <c r="AB22" s="140">
        <v>0</v>
      </c>
      <c r="AC22" s="140">
        <v>0</v>
      </c>
      <c r="AD22" s="140">
        <v>0</v>
      </c>
      <c r="AE22" s="140">
        <v>20</v>
      </c>
      <c r="AF22" s="140">
        <v>12</v>
      </c>
      <c r="AG22" s="140">
        <v>8</v>
      </c>
      <c r="AH22" s="4" t="s">
        <v>238</v>
      </c>
      <c r="AI22" s="4">
        <f t="shared" si="4"/>
        <v>56</v>
      </c>
      <c r="AJ22" s="141" t="e">
        <f t="shared" ref="AJ22:AO22" si="14">100*(D22+J22+P22+V22+AB22)/#REF!</f>
        <v>#REF!</v>
      </c>
      <c r="AK22" s="141" t="e">
        <f t="shared" si="14"/>
        <v>#REF!</v>
      </c>
      <c r="AL22" s="141" t="e">
        <f t="shared" si="14"/>
        <v>#REF!</v>
      </c>
      <c r="AM22" s="141" t="e">
        <f t="shared" si="14"/>
        <v>#REF!</v>
      </c>
      <c r="AN22" s="141" t="e">
        <f t="shared" si="14"/>
        <v>#REF!</v>
      </c>
      <c r="AO22" s="141" t="e">
        <f t="shared" si="14"/>
        <v>#REF!</v>
      </c>
    </row>
    <row r="23" spans="1:41" ht="15.75" customHeight="1">
      <c r="A23" s="135">
        <v>11</v>
      </c>
      <c r="B23" s="136">
        <v>921313104133</v>
      </c>
      <c r="C23" s="137" t="s">
        <v>368</v>
      </c>
      <c r="D23" s="138">
        <v>17</v>
      </c>
      <c r="E23" s="138">
        <v>7</v>
      </c>
      <c r="F23" s="138">
        <v>0</v>
      </c>
      <c r="G23" s="138">
        <v>0</v>
      </c>
      <c r="H23" s="138">
        <v>0</v>
      </c>
      <c r="I23" s="138"/>
      <c r="J23" s="59">
        <v>0</v>
      </c>
      <c r="K23" s="59">
        <v>10</v>
      </c>
      <c r="L23" s="59">
        <v>10</v>
      </c>
      <c r="M23" s="59">
        <v>0</v>
      </c>
      <c r="N23" s="59">
        <v>0</v>
      </c>
      <c r="O23" s="59"/>
      <c r="P23" s="138">
        <v>0</v>
      </c>
      <c r="Q23" s="138">
        <v>0</v>
      </c>
      <c r="R23" s="138">
        <v>0</v>
      </c>
      <c r="S23" s="138">
        <v>5</v>
      </c>
      <c r="T23" s="138">
        <v>10</v>
      </c>
      <c r="U23" s="138">
        <v>10</v>
      </c>
      <c r="V23" s="139">
        <v>7</v>
      </c>
      <c r="W23" s="139">
        <v>11</v>
      </c>
      <c r="X23" s="139">
        <v>18</v>
      </c>
      <c r="Y23" s="139">
        <v>0</v>
      </c>
      <c r="Z23" s="139">
        <v>0</v>
      </c>
      <c r="AA23" s="139"/>
      <c r="AB23" s="140">
        <v>0</v>
      </c>
      <c r="AC23" s="140">
        <v>0</v>
      </c>
      <c r="AD23" s="140">
        <v>0</v>
      </c>
      <c r="AE23" s="140">
        <v>20</v>
      </c>
      <c r="AF23" s="140">
        <v>12</v>
      </c>
      <c r="AG23" s="140">
        <v>8</v>
      </c>
      <c r="AH23" s="4" t="s">
        <v>366</v>
      </c>
      <c r="AI23" s="4">
        <f t="shared" si="4"/>
        <v>0</v>
      </c>
      <c r="AJ23" s="141" t="e">
        <f t="shared" ref="AJ23:AO23" si="15">100*(D23+J23+P23+V23+AB23)/#REF!</f>
        <v>#REF!</v>
      </c>
      <c r="AK23" s="141" t="e">
        <f t="shared" si="15"/>
        <v>#REF!</v>
      </c>
      <c r="AL23" s="141" t="e">
        <f t="shared" si="15"/>
        <v>#REF!</v>
      </c>
      <c r="AM23" s="141" t="e">
        <f t="shared" si="15"/>
        <v>#REF!</v>
      </c>
      <c r="AN23" s="141" t="e">
        <f t="shared" si="15"/>
        <v>#REF!</v>
      </c>
      <c r="AO23" s="141" t="e">
        <f t="shared" si="15"/>
        <v>#REF!</v>
      </c>
    </row>
    <row r="24" spans="1:41" ht="15.75" customHeight="1">
      <c r="A24" s="135">
        <v>12</v>
      </c>
      <c r="B24" s="136">
        <v>921313104134</v>
      </c>
      <c r="C24" s="137" t="s">
        <v>369</v>
      </c>
      <c r="D24" s="138">
        <v>30</v>
      </c>
      <c r="E24" s="138">
        <v>13</v>
      </c>
      <c r="F24" s="138">
        <v>0</v>
      </c>
      <c r="G24" s="138">
        <v>0</v>
      </c>
      <c r="H24" s="138">
        <v>0</v>
      </c>
      <c r="I24" s="138"/>
      <c r="J24" s="59">
        <v>0</v>
      </c>
      <c r="K24" s="59">
        <v>21</v>
      </c>
      <c r="L24" s="59">
        <v>21</v>
      </c>
      <c r="M24" s="59">
        <v>0</v>
      </c>
      <c r="N24" s="59">
        <v>0</v>
      </c>
      <c r="O24" s="59"/>
      <c r="P24" s="138">
        <v>0</v>
      </c>
      <c r="Q24" s="138">
        <v>0</v>
      </c>
      <c r="R24" s="138">
        <v>0</v>
      </c>
      <c r="S24" s="138">
        <v>10</v>
      </c>
      <c r="T24" s="138">
        <v>19</v>
      </c>
      <c r="U24" s="138">
        <v>19</v>
      </c>
      <c r="V24" s="139">
        <v>10</v>
      </c>
      <c r="W24" s="139">
        <v>15</v>
      </c>
      <c r="X24" s="139">
        <v>25</v>
      </c>
      <c r="Y24" s="139">
        <v>0</v>
      </c>
      <c r="Z24" s="139">
        <v>0</v>
      </c>
      <c r="AA24" s="139"/>
      <c r="AB24" s="140">
        <v>0</v>
      </c>
      <c r="AC24" s="140">
        <v>0</v>
      </c>
      <c r="AD24" s="140">
        <v>0</v>
      </c>
      <c r="AE24" s="140">
        <v>23</v>
      </c>
      <c r="AF24" s="140">
        <v>14</v>
      </c>
      <c r="AG24" s="140">
        <v>9</v>
      </c>
      <c r="AH24" s="4" t="s">
        <v>13</v>
      </c>
      <c r="AI24" s="4">
        <f t="shared" si="4"/>
        <v>80</v>
      </c>
      <c r="AJ24" s="141" t="e">
        <f t="shared" ref="AJ24:AO24" si="16">100*(D24+J24+P24+V24+AB24)/#REF!</f>
        <v>#REF!</v>
      </c>
      <c r="AK24" s="141" t="e">
        <f t="shared" si="16"/>
        <v>#REF!</v>
      </c>
      <c r="AL24" s="141" t="e">
        <f t="shared" si="16"/>
        <v>#REF!</v>
      </c>
      <c r="AM24" s="141" t="e">
        <f t="shared" si="16"/>
        <v>#REF!</v>
      </c>
      <c r="AN24" s="141" t="e">
        <f t="shared" si="16"/>
        <v>#REF!</v>
      </c>
      <c r="AO24" s="141" t="e">
        <f t="shared" si="16"/>
        <v>#REF!</v>
      </c>
    </row>
    <row r="25" spans="1:41" ht="15.75" customHeight="1">
      <c r="A25" s="135">
        <v>13</v>
      </c>
      <c r="B25" s="136">
        <v>921313104136</v>
      </c>
      <c r="C25" s="137" t="s">
        <v>370</v>
      </c>
      <c r="D25" s="138">
        <v>25</v>
      </c>
      <c r="E25" s="138">
        <v>11</v>
      </c>
      <c r="F25" s="138">
        <v>0</v>
      </c>
      <c r="G25" s="138">
        <v>0</v>
      </c>
      <c r="H25" s="138">
        <v>0</v>
      </c>
      <c r="I25" s="138"/>
      <c r="J25" s="59">
        <v>0</v>
      </c>
      <c r="K25" s="59">
        <v>12</v>
      </c>
      <c r="L25" s="59">
        <v>12</v>
      </c>
      <c r="M25" s="59">
        <v>0</v>
      </c>
      <c r="N25" s="59">
        <v>0</v>
      </c>
      <c r="O25" s="59"/>
      <c r="P25" s="138">
        <v>0</v>
      </c>
      <c r="Q25" s="138">
        <v>0</v>
      </c>
      <c r="R25" s="138">
        <v>0</v>
      </c>
      <c r="S25" s="138">
        <v>7</v>
      </c>
      <c r="T25" s="138">
        <v>14</v>
      </c>
      <c r="U25" s="138">
        <v>14</v>
      </c>
      <c r="V25" s="139">
        <v>8</v>
      </c>
      <c r="W25" s="139">
        <v>11</v>
      </c>
      <c r="X25" s="139">
        <v>19</v>
      </c>
      <c r="Y25" s="139">
        <v>0</v>
      </c>
      <c r="Z25" s="139">
        <v>0</v>
      </c>
      <c r="AA25" s="139"/>
      <c r="AB25" s="140">
        <v>0</v>
      </c>
      <c r="AC25" s="140">
        <v>0</v>
      </c>
      <c r="AD25" s="140">
        <v>0</v>
      </c>
      <c r="AE25" s="140">
        <v>20</v>
      </c>
      <c r="AF25" s="140">
        <v>12</v>
      </c>
      <c r="AG25" s="140">
        <v>8</v>
      </c>
      <c r="AH25" s="4" t="s">
        <v>238</v>
      </c>
      <c r="AI25" s="4">
        <f t="shared" si="4"/>
        <v>56</v>
      </c>
      <c r="AJ25" s="141" t="e">
        <f t="shared" ref="AJ25:AO25" si="17">100*(D25+J25+P25+V25+AB25)/#REF!</f>
        <v>#REF!</v>
      </c>
      <c r="AK25" s="141" t="e">
        <f t="shared" si="17"/>
        <v>#REF!</v>
      </c>
      <c r="AL25" s="141" t="e">
        <f t="shared" si="17"/>
        <v>#REF!</v>
      </c>
      <c r="AM25" s="141" t="e">
        <f t="shared" si="17"/>
        <v>#REF!</v>
      </c>
      <c r="AN25" s="141" t="e">
        <f t="shared" si="17"/>
        <v>#REF!</v>
      </c>
      <c r="AO25" s="141" t="e">
        <f t="shared" si="17"/>
        <v>#REF!</v>
      </c>
    </row>
    <row r="26" spans="1:41" ht="15.75" customHeight="1">
      <c r="A26" s="135">
        <v>14</v>
      </c>
      <c r="B26" s="136">
        <v>921313104137</v>
      </c>
      <c r="C26" s="137" t="s">
        <v>371</v>
      </c>
      <c r="D26" s="138">
        <v>19</v>
      </c>
      <c r="E26" s="138">
        <v>8</v>
      </c>
      <c r="F26" s="138">
        <v>0</v>
      </c>
      <c r="G26" s="138">
        <v>0</v>
      </c>
      <c r="H26" s="138">
        <v>0</v>
      </c>
      <c r="I26" s="138"/>
      <c r="J26" s="59">
        <v>0</v>
      </c>
      <c r="K26" s="59">
        <v>12</v>
      </c>
      <c r="L26" s="59">
        <v>12</v>
      </c>
      <c r="M26" s="59">
        <v>0</v>
      </c>
      <c r="N26" s="59">
        <v>0</v>
      </c>
      <c r="O26" s="59"/>
      <c r="P26" s="138">
        <v>0</v>
      </c>
      <c r="Q26" s="138">
        <v>0</v>
      </c>
      <c r="R26" s="138">
        <v>0</v>
      </c>
      <c r="S26" s="138">
        <v>5</v>
      </c>
      <c r="T26" s="138">
        <v>10</v>
      </c>
      <c r="U26" s="138">
        <v>10</v>
      </c>
      <c r="V26" s="139">
        <v>7</v>
      </c>
      <c r="W26" s="139">
        <v>11</v>
      </c>
      <c r="X26" s="139">
        <v>18</v>
      </c>
      <c r="Y26" s="139">
        <v>0</v>
      </c>
      <c r="Z26" s="139">
        <v>0</v>
      </c>
      <c r="AA26" s="139"/>
      <c r="AB26" s="140">
        <v>0</v>
      </c>
      <c r="AC26" s="140">
        <v>0</v>
      </c>
      <c r="AD26" s="140">
        <v>0</v>
      </c>
      <c r="AE26" s="140">
        <v>20</v>
      </c>
      <c r="AF26" s="140">
        <v>12</v>
      </c>
      <c r="AG26" s="140">
        <v>8</v>
      </c>
      <c r="AH26" s="4" t="s">
        <v>366</v>
      </c>
      <c r="AI26" s="4">
        <f t="shared" si="4"/>
        <v>0</v>
      </c>
      <c r="AJ26" s="141" t="e">
        <f t="shared" ref="AJ26:AO26" si="18">100*(D26+J26+P26+V26+AB26)/#REF!</f>
        <v>#REF!</v>
      </c>
      <c r="AK26" s="141" t="e">
        <f t="shared" si="18"/>
        <v>#REF!</v>
      </c>
      <c r="AL26" s="141" t="e">
        <f t="shared" si="18"/>
        <v>#REF!</v>
      </c>
      <c r="AM26" s="141" t="e">
        <f t="shared" si="18"/>
        <v>#REF!</v>
      </c>
      <c r="AN26" s="141" t="e">
        <f t="shared" si="18"/>
        <v>#REF!</v>
      </c>
      <c r="AO26" s="141" t="e">
        <f t="shared" si="18"/>
        <v>#REF!</v>
      </c>
    </row>
    <row r="27" spans="1:41" ht="15.75" customHeight="1">
      <c r="A27" s="135">
        <v>15</v>
      </c>
      <c r="B27" s="136">
        <v>921313104138</v>
      </c>
      <c r="C27" s="137" t="s">
        <v>372</v>
      </c>
      <c r="D27" s="138">
        <v>29</v>
      </c>
      <c r="E27" s="138">
        <v>13</v>
      </c>
      <c r="F27" s="138">
        <v>0</v>
      </c>
      <c r="G27" s="138">
        <v>0</v>
      </c>
      <c r="H27" s="138">
        <v>0</v>
      </c>
      <c r="I27" s="138"/>
      <c r="J27" s="59">
        <v>0</v>
      </c>
      <c r="K27" s="59">
        <v>23</v>
      </c>
      <c r="L27" s="59">
        <v>23</v>
      </c>
      <c r="M27" s="59">
        <v>0</v>
      </c>
      <c r="N27" s="59">
        <v>0</v>
      </c>
      <c r="O27" s="59"/>
      <c r="P27" s="138">
        <v>0</v>
      </c>
      <c r="Q27" s="138">
        <v>0</v>
      </c>
      <c r="R27" s="138">
        <v>0</v>
      </c>
      <c r="S27" s="138">
        <v>10</v>
      </c>
      <c r="T27" s="138">
        <v>20</v>
      </c>
      <c r="U27" s="138">
        <v>20</v>
      </c>
      <c r="V27" s="139">
        <v>10</v>
      </c>
      <c r="W27" s="139">
        <v>15</v>
      </c>
      <c r="X27" s="139">
        <v>25</v>
      </c>
      <c r="Y27" s="139">
        <v>0</v>
      </c>
      <c r="Z27" s="139">
        <v>0</v>
      </c>
      <c r="AA27" s="139"/>
      <c r="AB27" s="140">
        <v>0</v>
      </c>
      <c r="AC27" s="140">
        <v>0</v>
      </c>
      <c r="AD27" s="140">
        <v>0</v>
      </c>
      <c r="AE27" s="140">
        <v>23</v>
      </c>
      <c r="AF27" s="140">
        <v>14</v>
      </c>
      <c r="AG27" s="140">
        <v>9</v>
      </c>
      <c r="AH27" s="4" t="s">
        <v>15</v>
      </c>
      <c r="AI27" s="4">
        <f t="shared" si="4"/>
        <v>70</v>
      </c>
      <c r="AJ27" s="141" t="e">
        <f t="shared" ref="AJ27:AO27" si="19">100*(D27+J27+P27+V27+AB27)/#REF!</f>
        <v>#REF!</v>
      </c>
      <c r="AK27" s="141" t="e">
        <f t="shared" si="19"/>
        <v>#REF!</v>
      </c>
      <c r="AL27" s="141" t="e">
        <f t="shared" si="19"/>
        <v>#REF!</v>
      </c>
      <c r="AM27" s="141" t="e">
        <f t="shared" si="19"/>
        <v>#REF!</v>
      </c>
      <c r="AN27" s="141" t="e">
        <f t="shared" si="19"/>
        <v>#REF!</v>
      </c>
      <c r="AO27" s="141" t="e">
        <f t="shared" si="19"/>
        <v>#REF!</v>
      </c>
    </row>
    <row r="28" spans="1:41" ht="15.75" customHeight="1">
      <c r="A28" s="135">
        <v>16</v>
      </c>
      <c r="B28" s="136">
        <v>921313104139</v>
      </c>
      <c r="C28" s="137" t="s">
        <v>373</v>
      </c>
      <c r="D28" s="138">
        <v>26</v>
      </c>
      <c r="E28" s="138">
        <v>11</v>
      </c>
      <c r="F28" s="138">
        <v>0</v>
      </c>
      <c r="G28" s="138">
        <v>0</v>
      </c>
      <c r="H28" s="138">
        <v>0</v>
      </c>
      <c r="I28" s="138"/>
      <c r="J28" s="59">
        <v>0</v>
      </c>
      <c r="K28" s="59">
        <v>21</v>
      </c>
      <c r="L28" s="59">
        <v>21</v>
      </c>
      <c r="M28" s="59">
        <v>0</v>
      </c>
      <c r="N28" s="59">
        <v>0</v>
      </c>
      <c r="O28" s="59"/>
      <c r="P28" s="138">
        <v>0</v>
      </c>
      <c r="Q28" s="138">
        <v>0</v>
      </c>
      <c r="R28" s="138">
        <v>0</v>
      </c>
      <c r="S28" s="138">
        <v>9</v>
      </c>
      <c r="T28" s="138">
        <v>18</v>
      </c>
      <c r="U28" s="138">
        <v>18</v>
      </c>
      <c r="V28" s="139">
        <v>8</v>
      </c>
      <c r="W28" s="139">
        <v>12</v>
      </c>
      <c r="X28" s="139">
        <v>20</v>
      </c>
      <c r="Y28" s="139">
        <v>0</v>
      </c>
      <c r="Z28" s="139">
        <v>0</v>
      </c>
      <c r="AA28" s="139"/>
      <c r="AB28" s="140">
        <v>0</v>
      </c>
      <c r="AC28" s="140">
        <v>0</v>
      </c>
      <c r="AD28" s="140">
        <v>0</v>
      </c>
      <c r="AE28" s="140">
        <v>20</v>
      </c>
      <c r="AF28" s="140">
        <v>12</v>
      </c>
      <c r="AG28" s="140">
        <v>8</v>
      </c>
      <c r="AH28" s="4" t="s">
        <v>15</v>
      </c>
      <c r="AI28" s="4">
        <f t="shared" si="4"/>
        <v>70</v>
      </c>
      <c r="AJ28" s="141" t="e">
        <f t="shared" ref="AJ28:AO28" si="20">100*(D28+J28+P28+V28+AB28)/#REF!</f>
        <v>#REF!</v>
      </c>
      <c r="AK28" s="141" t="e">
        <f t="shared" si="20"/>
        <v>#REF!</v>
      </c>
      <c r="AL28" s="141" t="e">
        <f t="shared" si="20"/>
        <v>#REF!</v>
      </c>
      <c r="AM28" s="141" t="e">
        <f t="shared" si="20"/>
        <v>#REF!</v>
      </c>
      <c r="AN28" s="141" t="e">
        <f t="shared" si="20"/>
        <v>#REF!</v>
      </c>
      <c r="AO28" s="141" t="e">
        <f t="shared" si="20"/>
        <v>#REF!</v>
      </c>
    </row>
    <row r="29" spans="1:41" ht="15.75" customHeight="1">
      <c r="A29" s="135">
        <v>17</v>
      </c>
      <c r="B29" s="136">
        <v>921313104140</v>
      </c>
      <c r="C29" s="137" t="s">
        <v>374</v>
      </c>
      <c r="D29" s="138">
        <v>31</v>
      </c>
      <c r="E29" s="138">
        <v>13</v>
      </c>
      <c r="F29" s="138">
        <v>0</v>
      </c>
      <c r="G29" s="138">
        <v>0</v>
      </c>
      <c r="H29" s="138">
        <v>0</v>
      </c>
      <c r="I29" s="138"/>
      <c r="J29" s="59">
        <v>0</v>
      </c>
      <c r="K29" s="59">
        <v>22</v>
      </c>
      <c r="L29" s="59">
        <v>22</v>
      </c>
      <c r="M29" s="59">
        <v>0</v>
      </c>
      <c r="N29" s="59">
        <v>0</v>
      </c>
      <c r="O29" s="59"/>
      <c r="P29" s="138">
        <v>0</v>
      </c>
      <c r="Q29" s="138">
        <v>0</v>
      </c>
      <c r="R29" s="138">
        <v>0</v>
      </c>
      <c r="S29" s="138">
        <v>9</v>
      </c>
      <c r="T29" s="138">
        <v>18</v>
      </c>
      <c r="U29" s="138">
        <v>18</v>
      </c>
      <c r="V29" s="139">
        <v>10</v>
      </c>
      <c r="W29" s="139">
        <v>15</v>
      </c>
      <c r="X29" s="139">
        <v>25</v>
      </c>
      <c r="Y29" s="139">
        <v>0</v>
      </c>
      <c r="Z29" s="139">
        <v>0</v>
      </c>
      <c r="AA29" s="139"/>
      <c r="AB29" s="140">
        <v>0</v>
      </c>
      <c r="AC29" s="140">
        <v>0</v>
      </c>
      <c r="AD29" s="140">
        <v>0</v>
      </c>
      <c r="AE29" s="140">
        <v>23</v>
      </c>
      <c r="AF29" s="140">
        <v>14</v>
      </c>
      <c r="AG29" s="140">
        <v>9</v>
      </c>
      <c r="AH29" s="4" t="s">
        <v>13</v>
      </c>
      <c r="AI29" s="4">
        <f t="shared" si="4"/>
        <v>80</v>
      </c>
      <c r="AJ29" s="141" t="e">
        <f t="shared" ref="AJ29:AO29" si="21">100*(D29+J29+P29+V29+AB29)/#REF!</f>
        <v>#REF!</v>
      </c>
      <c r="AK29" s="141" t="e">
        <f t="shared" si="21"/>
        <v>#REF!</v>
      </c>
      <c r="AL29" s="141" t="e">
        <f t="shared" si="21"/>
        <v>#REF!</v>
      </c>
      <c r="AM29" s="141" t="e">
        <f t="shared" si="21"/>
        <v>#REF!</v>
      </c>
      <c r="AN29" s="141" t="e">
        <f t="shared" si="21"/>
        <v>#REF!</v>
      </c>
      <c r="AO29" s="141" t="e">
        <f t="shared" si="21"/>
        <v>#REF!</v>
      </c>
    </row>
    <row r="30" spans="1:41" ht="15.75" customHeight="1">
      <c r="A30" s="135">
        <v>18</v>
      </c>
      <c r="B30" s="136">
        <v>921313104141</v>
      </c>
      <c r="C30" s="137" t="s">
        <v>375</v>
      </c>
      <c r="D30" s="138">
        <v>29</v>
      </c>
      <c r="E30" s="138">
        <v>12</v>
      </c>
      <c r="F30" s="138">
        <v>0</v>
      </c>
      <c r="G30" s="138">
        <v>0</v>
      </c>
      <c r="H30" s="138">
        <v>0</v>
      </c>
      <c r="I30" s="138"/>
      <c r="J30" s="59">
        <v>0</v>
      </c>
      <c r="K30" s="59">
        <v>18</v>
      </c>
      <c r="L30" s="59">
        <v>18</v>
      </c>
      <c r="M30" s="59">
        <v>0</v>
      </c>
      <c r="N30" s="59">
        <v>0</v>
      </c>
      <c r="O30" s="59"/>
      <c r="P30" s="138">
        <v>0</v>
      </c>
      <c r="Q30" s="138">
        <v>0</v>
      </c>
      <c r="R30" s="138">
        <v>0</v>
      </c>
      <c r="S30" s="138">
        <v>9</v>
      </c>
      <c r="T30" s="138">
        <v>19</v>
      </c>
      <c r="U30" s="138">
        <v>19</v>
      </c>
      <c r="V30" s="139">
        <v>10</v>
      </c>
      <c r="W30" s="139">
        <v>15</v>
      </c>
      <c r="X30" s="139">
        <v>25</v>
      </c>
      <c r="Y30" s="139">
        <v>0</v>
      </c>
      <c r="Z30" s="139">
        <v>0</v>
      </c>
      <c r="AA30" s="139"/>
      <c r="AB30" s="140">
        <v>0</v>
      </c>
      <c r="AC30" s="140">
        <v>0</v>
      </c>
      <c r="AD30" s="140">
        <v>0</v>
      </c>
      <c r="AE30" s="140">
        <v>23</v>
      </c>
      <c r="AF30" s="140">
        <v>14</v>
      </c>
      <c r="AG30" s="140">
        <v>9</v>
      </c>
      <c r="AH30" s="4" t="s">
        <v>17</v>
      </c>
      <c r="AI30" s="4">
        <f t="shared" si="4"/>
        <v>60</v>
      </c>
      <c r="AJ30" s="141" t="e">
        <f t="shared" ref="AJ30:AO30" si="22">100*(D30+J30+P30+V30+AB30)/#REF!</f>
        <v>#REF!</v>
      </c>
      <c r="AK30" s="141" t="e">
        <f t="shared" si="22"/>
        <v>#REF!</v>
      </c>
      <c r="AL30" s="141" t="e">
        <f t="shared" si="22"/>
        <v>#REF!</v>
      </c>
      <c r="AM30" s="141" t="e">
        <f t="shared" si="22"/>
        <v>#REF!</v>
      </c>
      <c r="AN30" s="141" t="e">
        <f t="shared" si="22"/>
        <v>#REF!</v>
      </c>
      <c r="AO30" s="141" t="e">
        <f t="shared" si="22"/>
        <v>#REF!</v>
      </c>
    </row>
    <row r="31" spans="1:41" ht="15.75" customHeight="1">
      <c r="A31" s="135">
        <v>19</v>
      </c>
      <c r="B31" s="136">
        <v>921313104142</v>
      </c>
      <c r="C31" s="137" t="s">
        <v>376</v>
      </c>
      <c r="D31" s="138">
        <v>28</v>
      </c>
      <c r="E31" s="138">
        <v>12</v>
      </c>
      <c r="F31" s="138">
        <v>0</v>
      </c>
      <c r="G31" s="138">
        <v>0</v>
      </c>
      <c r="H31" s="138">
        <v>0</v>
      </c>
      <c r="I31" s="138"/>
      <c r="J31" s="59">
        <v>0</v>
      </c>
      <c r="K31" s="59">
        <v>21</v>
      </c>
      <c r="L31" s="59">
        <v>21</v>
      </c>
      <c r="M31" s="59">
        <v>0</v>
      </c>
      <c r="N31" s="59">
        <v>0</v>
      </c>
      <c r="O31" s="59"/>
      <c r="P31" s="138">
        <v>0</v>
      </c>
      <c r="Q31" s="138">
        <v>0</v>
      </c>
      <c r="R31" s="138">
        <v>0</v>
      </c>
      <c r="S31" s="138">
        <v>9</v>
      </c>
      <c r="T31" s="138">
        <v>17</v>
      </c>
      <c r="U31" s="138">
        <v>17</v>
      </c>
      <c r="V31" s="139">
        <v>8</v>
      </c>
      <c r="W31" s="139">
        <v>12</v>
      </c>
      <c r="X31" s="139">
        <v>20</v>
      </c>
      <c r="Y31" s="139">
        <v>0</v>
      </c>
      <c r="Z31" s="139">
        <v>0</v>
      </c>
      <c r="AA31" s="139"/>
      <c r="AB31" s="140">
        <v>0</v>
      </c>
      <c r="AC31" s="140">
        <v>0</v>
      </c>
      <c r="AD31" s="140">
        <v>0</v>
      </c>
      <c r="AE31" s="140">
        <v>23</v>
      </c>
      <c r="AF31" s="140">
        <v>14</v>
      </c>
      <c r="AG31" s="140">
        <v>9</v>
      </c>
      <c r="AH31" s="4" t="s">
        <v>15</v>
      </c>
      <c r="AI31" s="4">
        <f t="shared" si="4"/>
        <v>70</v>
      </c>
      <c r="AJ31" s="141" t="e">
        <f t="shared" ref="AJ31:AO31" si="23">100*(D31+J31+P31+V31+AB31)/#REF!</f>
        <v>#REF!</v>
      </c>
      <c r="AK31" s="141" t="e">
        <f t="shared" si="23"/>
        <v>#REF!</v>
      </c>
      <c r="AL31" s="141" t="e">
        <f t="shared" si="23"/>
        <v>#REF!</v>
      </c>
      <c r="AM31" s="141" t="e">
        <f t="shared" si="23"/>
        <v>#REF!</v>
      </c>
      <c r="AN31" s="141" t="e">
        <f t="shared" si="23"/>
        <v>#REF!</v>
      </c>
      <c r="AO31" s="141" t="e">
        <f t="shared" si="23"/>
        <v>#REF!</v>
      </c>
    </row>
    <row r="32" spans="1:41" ht="15.75" customHeight="1">
      <c r="A32" s="135">
        <v>20</v>
      </c>
      <c r="B32" s="136">
        <v>921313104143</v>
      </c>
      <c r="C32" s="137" t="s">
        <v>377</v>
      </c>
      <c r="D32" s="138">
        <v>20</v>
      </c>
      <c r="E32" s="138">
        <v>9</v>
      </c>
      <c r="F32" s="138">
        <v>0</v>
      </c>
      <c r="G32" s="138">
        <v>0</v>
      </c>
      <c r="H32" s="138">
        <v>0</v>
      </c>
      <c r="I32" s="138"/>
      <c r="J32" s="59">
        <v>0</v>
      </c>
      <c r="K32" s="59">
        <v>13</v>
      </c>
      <c r="L32" s="59">
        <v>13</v>
      </c>
      <c r="M32" s="59">
        <v>0</v>
      </c>
      <c r="N32" s="59">
        <v>0</v>
      </c>
      <c r="O32" s="59"/>
      <c r="P32" s="138">
        <v>0</v>
      </c>
      <c r="Q32" s="138">
        <v>0</v>
      </c>
      <c r="R32" s="138">
        <v>0</v>
      </c>
      <c r="S32" s="138">
        <v>8</v>
      </c>
      <c r="T32" s="138">
        <v>16</v>
      </c>
      <c r="U32" s="138">
        <v>16</v>
      </c>
      <c r="V32" s="139">
        <v>7</v>
      </c>
      <c r="W32" s="139">
        <v>11</v>
      </c>
      <c r="X32" s="139">
        <v>18</v>
      </c>
      <c r="Y32" s="139">
        <v>0</v>
      </c>
      <c r="Z32" s="139">
        <v>0</v>
      </c>
      <c r="AA32" s="139"/>
      <c r="AB32" s="140">
        <v>0</v>
      </c>
      <c r="AC32" s="140">
        <v>0</v>
      </c>
      <c r="AD32" s="140">
        <v>0</v>
      </c>
      <c r="AE32" s="140">
        <v>20</v>
      </c>
      <c r="AF32" s="140">
        <v>12</v>
      </c>
      <c r="AG32" s="140">
        <v>8</v>
      </c>
      <c r="AH32" s="4" t="s">
        <v>238</v>
      </c>
      <c r="AI32" s="4">
        <f t="shared" si="4"/>
        <v>56</v>
      </c>
      <c r="AJ32" s="141" t="e">
        <f t="shared" ref="AJ32:AO32" si="24">100*(D32+J32+P32+V32+AB32)/#REF!</f>
        <v>#REF!</v>
      </c>
      <c r="AK32" s="141" t="e">
        <f t="shared" si="24"/>
        <v>#REF!</v>
      </c>
      <c r="AL32" s="141" t="e">
        <f t="shared" si="24"/>
        <v>#REF!</v>
      </c>
      <c r="AM32" s="141" t="e">
        <f t="shared" si="24"/>
        <v>#REF!</v>
      </c>
      <c r="AN32" s="141" t="e">
        <f t="shared" si="24"/>
        <v>#REF!</v>
      </c>
      <c r="AO32" s="141" t="e">
        <f t="shared" si="24"/>
        <v>#REF!</v>
      </c>
    </row>
    <row r="33" spans="1:41" ht="15.75" customHeight="1">
      <c r="A33" s="135">
        <v>21</v>
      </c>
      <c r="B33" s="136">
        <v>921313104144</v>
      </c>
      <c r="C33" s="137" t="s">
        <v>378</v>
      </c>
      <c r="D33" s="138">
        <v>25</v>
      </c>
      <c r="E33" s="138">
        <v>11</v>
      </c>
      <c r="F33" s="138">
        <v>0</v>
      </c>
      <c r="G33" s="138">
        <v>0</v>
      </c>
      <c r="H33" s="138">
        <v>0</v>
      </c>
      <c r="I33" s="138"/>
      <c r="J33" s="59">
        <v>0</v>
      </c>
      <c r="K33" s="59">
        <v>19</v>
      </c>
      <c r="L33" s="59">
        <v>19</v>
      </c>
      <c r="M33" s="59">
        <v>0</v>
      </c>
      <c r="N33" s="59">
        <v>0</v>
      </c>
      <c r="O33" s="59"/>
      <c r="P33" s="138">
        <v>0</v>
      </c>
      <c r="Q33" s="138">
        <v>0</v>
      </c>
      <c r="R33" s="138">
        <v>0</v>
      </c>
      <c r="S33" s="138">
        <v>7</v>
      </c>
      <c r="T33" s="138">
        <v>14</v>
      </c>
      <c r="U33" s="138">
        <v>14</v>
      </c>
      <c r="V33" s="139">
        <v>8</v>
      </c>
      <c r="W33" s="139">
        <v>12</v>
      </c>
      <c r="X33" s="139">
        <v>20</v>
      </c>
      <c r="Y33" s="139">
        <v>0</v>
      </c>
      <c r="Z33" s="139">
        <v>0</v>
      </c>
      <c r="AA33" s="139"/>
      <c r="AB33" s="140">
        <v>0</v>
      </c>
      <c r="AC33" s="140">
        <v>0</v>
      </c>
      <c r="AD33" s="140">
        <v>0</v>
      </c>
      <c r="AE33" s="140">
        <v>20</v>
      </c>
      <c r="AF33" s="140">
        <v>12</v>
      </c>
      <c r="AG33" s="140">
        <v>8</v>
      </c>
      <c r="AH33" s="4" t="s">
        <v>15</v>
      </c>
      <c r="AI33" s="4">
        <f t="shared" si="4"/>
        <v>70</v>
      </c>
      <c r="AJ33" s="141" t="e">
        <f t="shared" ref="AJ33:AO33" si="25">100*(D33+J33+P33+V33+AB33)/#REF!</f>
        <v>#REF!</v>
      </c>
      <c r="AK33" s="141" t="e">
        <f t="shared" si="25"/>
        <v>#REF!</v>
      </c>
      <c r="AL33" s="141" t="e">
        <f t="shared" si="25"/>
        <v>#REF!</v>
      </c>
      <c r="AM33" s="141" t="e">
        <f t="shared" si="25"/>
        <v>#REF!</v>
      </c>
      <c r="AN33" s="141" t="e">
        <f t="shared" si="25"/>
        <v>#REF!</v>
      </c>
      <c r="AO33" s="141" t="e">
        <f t="shared" si="25"/>
        <v>#REF!</v>
      </c>
    </row>
    <row r="34" spans="1:41" ht="15.75" customHeight="1">
      <c r="A34" s="135">
        <v>22</v>
      </c>
      <c r="B34" s="136">
        <v>921313104145</v>
      </c>
      <c r="C34" s="137" t="s">
        <v>379</v>
      </c>
      <c r="D34" s="138">
        <v>35</v>
      </c>
      <c r="E34" s="138">
        <v>15</v>
      </c>
      <c r="F34" s="138">
        <v>0</v>
      </c>
      <c r="G34" s="138">
        <v>0</v>
      </c>
      <c r="H34" s="138">
        <v>0</v>
      </c>
      <c r="I34" s="138"/>
      <c r="J34" s="59">
        <v>0</v>
      </c>
      <c r="K34" s="59">
        <v>25</v>
      </c>
      <c r="L34" s="59">
        <v>25</v>
      </c>
      <c r="M34" s="59">
        <v>0</v>
      </c>
      <c r="N34" s="59">
        <v>0</v>
      </c>
      <c r="O34" s="59"/>
      <c r="P34" s="138">
        <v>0</v>
      </c>
      <c r="Q34" s="138">
        <v>0</v>
      </c>
      <c r="R34" s="138">
        <v>0</v>
      </c>
      <c r="S34" s="138">
        <v>10</v>
      </c>
      <c r="T34" s="138">
        <v>20</v>
      </c>
      <c r="U34" s="138">
        <v>20</v>
      </c>
      <c r="V34" s="139">
        <v>10</v>
      </c>
      <c r="W34" s="139">
        <v>14</v>
      </c>
      <c r="X34" s="139">
        <v>24</v>
      </c>
      <c r="Y34" s="139">
        <v>0</v>
      </c>
      <c r="Z34" s="139">
        <v>0</v>
      </c>
      <c r="AA34" s="139"/>
      <c r="AB34" s="140">
        <v>0</v>
      </c>
      <c r="AC34" s="140">
        <v>0</v>
      </c>
      <c r="AD34" s="140">
        <v>0</v>
      </c>
      <c r="AE34" s="140">
        <v>25</v>
      </c>
      <c r="AF34" s="140">
        <v>15</v>
      </c>
      <c r="AG34" s="140">
        <v>10</v>
      </c>
      <c r="AH34" s="4" t="s">
        <v>13</v>
      </c>
      <c r="AI34" s="4">
        <f t="shared" si="4"/>
        <v>80</v>
      </c>
      <c r="AJ34" s="141" t="e">
        <f t="shared" ref="AJ34:AO34" si="26">100*(D34+J34+P34+V34+AB34)/#REF!</f>
        <v>#REF!</v>
      </c>
      <c r="AK34" s="141" t="e">
        <f t="shared" si="26"/>
        <v>#REF!</v>
      </c>
      <c r="AL34" s="141" t="e">
        <f t="shared" si="26"/>
        <v>#REF!</v>
      </c>
      <c r="AM34" s="141" t="e">
        <f t="shared" si="26"/>
        <v>#REF!</v>
      </c>
      <c r="AN34" s="141" t="e">
        <f t="shared" si="26"/>
        <v>#REF!</v>
      </c>
      <c r="AO34" s="141" t="e">
        <f t="shared" si="26"/>
        <v>#REF!</v>
      </c>
    </row>
    <row r="35" spans="1:41" ht="15.75" customHeight="1">
      <c r="A35" s="135">
        <v>23</v>
      </c>
      <c r="B35" s="136">
        <v>921313104146</v>
      </c>
      <c r="C35" s="137" t="s">
        <v>380</v>
      </c>
      <c r="D35" s="138">
        <v>25</v>
      </c>
      <c r="E35" s="138">
        <v>11</v>
      </c>
      <c r="F35" s="138">
        <v>0</v>
      </c>
      <c r="G35" s="138">
        <v>0</v>
      </c>
      <c r="H35" s="138">
        <v>0</v>
      </c>
      <c r="I35" s="138"/>
      <c r="J35" s="59">
        <v>0</v>
      </c>
      <c r="K35" s="59">
        <v>18</v>
      </c>
      <c r="L35" s="59">
        <v>18</v>
      </c>
      <c r="M35" s="59">
        <v>0</v>
      </c>
      <c r="N35" s="59">
        <v>0</v>
      </c>
      <c r="O35" s="59"/>
      <c r="P35" s="138">
        <v>0</v>
      </c>
      <c r="Q35" s="138">
        <v>0</v>
      </c>
      <c r="R35" s="138">
        <v>0</v>
      </c>
      <c r="S35" s="138">
        <v>8</v>
      </c>
      <c r="T35" s="138">
        <v>15</v>
      </c>
      <c r="U35" s="138">
        <v>15</v>
      </c>
      <c r="V35" s="139">
        <v>8</v>
      </c>
      <c r="W35" s="139">
        <v>12</v>
      </c>
      <c r="X35" s="139">
        <v>20</v>
      </c>
      <c r="Y35" s="139">
        <v>0</v>
      </c>
      <c r="Z35" s="139">
        <v>0</v>
      </c>
      <c r="AA35" s="139"/>
      <c r="AB35" s="140">
        <v>0</v>
      </c>
      <c r="AC35" s="140">
        <v>0</v>
      </c>
      <c r="AD35" s="140">
        <v>0</v>
      </c>
      <c r="AE35" s="140">
        <v>20</v>
      </c>
      <c r="AF35" s="140">
        <v>12</v>
      </c>
      <c r="AG35" s="140">
        <v>8</v>
      </c>
      <c r="AH35" s="4" t="s">
        <v>15</v>
      </c>
      <c r="AI35" s="4">
        <f t="shared" si="4"/>
        <v>70</v>
      </c>
      <c r="AJ35" s="141" t="e">
        <f t="shared" ref="AJ35:AO35" si="27">100*(D35+J35+P35+V35+AB35)/#REF!</f>
        <v>#REF!</v>
      </c>
      <c r="AK35" s="141" t="e">
        <f t="shared" si="27"/>
        <v>#REF!</v>
      </c>
      <c r="AL35" s="141" t="e">
        <f t="shared" si="27"/>
        <v>#REF!</v>
      </c>
      <c r="AM35" s="141" t="e">
        <f t="shared" si="27"/>
        <v>#REF!</v>
      </c>
      <c r="AN35" s="141" t="e">
        <f t="shared" si="27"/>
        <v>#REF!</v>
      </c>
      <c r="AO35" s="141" t="e">
        <f t="shared" si="27"/>
        <v>#REF!</v>
      </c>
    </row>
    <row r="36" spans="1:41" ht="15.75" customHeight="1">
      <c r="A36" s="135">
        <v>24</v>
      </c>
      <c r="B36" s="136">
        <v>921313104147</v>
      </c>
      <c r="C36" s="137" t="s">
        <v>381</v>
      </c>
      <c r="D36" s="138">
        <v>29</v>
      </c>
      <c r="E36" s="138">
        <v>13</v>
      </c>
      <c r="F36" s="138">
        <v>0</v>
      </c>
      <c r="G36" s="138">
        <v>0</v>
      </c>
      <c r="H36" s="138">
        <v>0</v>
      </c>
      <c r="I36" s="138"/>
      <c r="J36" s="59">
        <v>0</v>
      </c>
      <c r="K36" s="59">
        <v>22</v>
      </c>
      <c r="L36" s="59">
        <v>22</v>
      </c>
      <c r="M36" s="59">
        <v>0</v>
      </c>
      <c r="N36" s="59">
        <v>0</v>
      </c>
      <c r="O36" s="59"/>
      <c r="P36" s="138">
        <v>0</v>
      </c>
      <c r="Q36" s="138">
        <v>0</v>
      </c>
      <c r="R36" s="138">
        <v>0</v>
      </c>
      <c r="S36" s="138">
        <v>10</v>
      </c>
      <c r="T36" s="138">
        <v>20</v>
      </c>
      <c r="U36" s="138">
        <v>20</v>
      </c>
      <c r="V36" s="139">
        <v>10</v>
      </c>
      <c r="W36" s="139">
        <v>15</v>
      </c>
      <c r="X36" s="139">
        <v>25</v>
      </c>
      <c r="Y36" s="139">
        <v>0</v>
      </c>
      <c r="Z36" s="139">
        <v>0</v>
      </c>
      <c r="AA36" s="139"/>
      <c r="AB36" s="140">
        <v>0</v>
      </c>
      <c r="AC36" s="140">
        <v>0</v>
      </c>
      <c r="AD36" s="140">
        <v>0</v>
      </c>
      <c r="AE36" s="140">
        <v>23</v>
      </c>
      <c r="AF36" s="140">
        <v>14</v>
      </c>
      <c r="AG36" s="140">
        <v>9</v>
      </c>
      <c r="AH36" s="4" t="s">
        <v>17</v>
      </c>
      <c r="AI36" s="4">
        <f t="shared" si="4"/>
        <v>60</v>
      </c>
      <c r="AJ36" s="141" t="e">
        <f t="shared" ref="AJ36:AO36" si="28">100*(D36+J36+P36+V36+AB36)/#REF!</f>
        <v>#REF!</v>
      </c>
      <c r="AK36" s="141" t="e">
        <f t="shared" si="28"/>
        <v>#REF!</v>
      </c>
      <c r="AL36" s="141" t="e">
        <f t="shared" si="28"/>
        <v>#REF!</v>
      </c>
      <c r="AM36" s="141" t="e">
        <f t="shared" si="28"/>
        <v>#REF!</v>
      </c>
      <c r="AN36" s="141" t="e">
        <f t="shared" si="28"/>
        <v>#REF!</v>
      </c>
      <c r="AO36" s="141" t="e">
        <f t="shared" si="28"/>
        <v>#REF!</v>
      </c>
    </row>
    <row r="37" spans="1:41" ht="15.75" customHeight="1">
      <c r="A37" s="135">
        <v>25</v>
      </c>
      <c r="B37" s="136">
        <v>921313104148</v>
      </c>
      <c r="C37" s="137" t="s">
        <v>382</v>
      </c>
      <c r="D37" s="138">
        <v>33</v>
      </c>
      <c r="E37" s="138">
        <v>14</v>
      </c>
      <c r="F37" s="138">
        <v>0</v>
      </c>
      <c r="G37" s="138">
        <v>0</v>
      </c>
      <c r="H37" s="138">
        <v>0</v>
      </c>
      <c r="I37" s="138"/>
      <c r="J37" s="59">
        <v>0</v>
      </c>
      <c r="K37" s="59">
        <v>25</v>
      </c>
      <c r="L37" s="59">
        <v>25</v>
      </c>
      <c r="M37" s="59">
        <v>0</v>
      </c>
      <c r="N37" s="59">
        <v>0</v>
      </c>
      <c r="O37" s="59"/>
      <c r="P37" s="138">
        <v>0</v>
      </c>
      <c r="Q37" s="138">
        <v>0</v>
      </c>
      <c r="R37" s="138">
        <v>0</v>
      </c>
      <c r="S37" s="138">
        <v>10</v>
      </c>
      <c r="T37" s="138">
        <v>20</v>
      </c>
      <c r="U37" s="138">
        <v>20</v>
      </c>
      <c r="V37" s="139">
        <v>9</v>
      </c>
      <c r="W37" s="139">
        <v>14</v>
      </c>
      <c r="X37" s="139">
        <v>23</v>
      </c>
      <c r="Y37" s="139">
        <v>0</v>
      </c>
      <c r="Z37" s="139">
        <v>0</v>
      </c>
      <c r="AA37" s="139"/>
      <c r="AB37" s="140">
        <v>0</v>
      </c>
      <c r="AC37" s="140">
        <v>0</v>
      </c>
      <c r="AD37" s="140">
        <v>0</v>
      </c>
      <c r="AE37" s="140">
        <v>25</v>
      </c>
      <c r="AF37" s="140">
        <v>15</v>
      </c>
      <c r="AG37" s="140">
        <v>10</v>
      </c>
      <c r="AH37" s="4" t="s">
        <v>15</v>
      </c>
      <c r="AI37" s="4">
        <f t="shared" si="4"/>
        <v>70</v>
      </c>
      <c r="AJ37" s="141" t="e">
        <f t="shared" ref="AJ37:AO37" si="29">100*(D37+J37+P37+V37+AB37)/#REF!</f>
        <v>#REF!</v>
      </c>
      <c r="AK37" s="141" t="e">
        <f t="shared" si="29"/>
        <v>#REF!</v>
      </c>
      <c r="AL37" s="141" t="e">
        <f t="shared" si="29"/>
        <v>#REF!</v>
      </c>
      <c r="AM37" s="141" t="e">
        <f t="shared" si="29"/>
        <v>#REF!</v>
      </c>
      <c r="AN37" s="141" t="e">
        <f t="shared" si="29"/>
        <v>#REF!</v>
      </c>
      <c r="AO37" s="141" t="e">
        <f t="shared" si="29"/>
        <v>#REF!</v>
      </c>
    </row>
    <row r="38" spans="1:41" ht="15.75" customHeight="1">
      <c r="A38" s="135">
        <v>26</v>
      </c>
      <c r="B38" s="136">
        <v>921313104149</v>
      </c>
      <c r="C38" s="137" t="s">
        <v>383</v>
      </c>
      <c r="D38" s="138">
        <v>25</v>
      </c>
      <c r="E38" s="138">
        <v>11</v>
      </c>
      <c r="F38" s="138">
        <v>0</v>
      </c>
      <c r="G38" s="138">
        <v>0</v>
      </c>
      <c r="H38" s="138">
        <v>0</v>
      </c>
      <c r="I38" s="138"/>
      <c r="J38" s="59">
        <v>0</v>
      </c>
      <c r="K38" s="59">
        <v>22</v>
      </c>
      <c r="L38" s="59">
        <v>22</v>
      </c>
      <c r="M38" s="59">
        <v>0</v>
      </c>
      <c r="N38" s="59">
        <v>0</v>
      </c>
      <c r="O38" s="59"/>
      <c r="P38" s="138">
        <v>0</v>
      </c>
      <c r="Q38" s="138">
        <v>0</v>
      </c>
      <c r="R38" s="138">
        <v>0</v>
      </c>
      <c r="S38" s="138">
        <v>7</v>
      </c>
      <c r="T38" s="138">
        <v>15</v>
      </c>
      <c r="U38" s="138">
        <v>15</v>
      </c>
      <c r="V38" s="139">
        <v>8</v>
      </c>
      <c r="W38" s="139">
        <v>12</v>
      </c>
      <c r="X38" s="139">
        <v>20</v>
      </c>
      <c r="Y38" s="139">
        <v>0</v>
      </c>
      <c r="Z38" s="139">
        <v>0</v>
      </c>
      <c r="AA38" s="139"/>
      <c r="AB38" s="140">
        <v>0</v>
      </c>
      <c r="AC38" s="140">
        <v>0</v>
      </c>
      <c r="AD38" s="140">
        <v>0</v>
      </c>
      <c r="AE38" s="140">
        <v>20</v>
      </c>
      <c r="AF38" s="140">
        <v>12</v>
      </c>
      <c r="AG38" s="140">
        <v>8</v>
      </c>
      <c r="AH38" s="4" t="s">
        <v>17</v>
      </c>
      <c r="AI38" s="4">
        <f t="shared" si="4"/>
        <v>60</v>
      </c>
      <c r="AJ38" s="141" t="e">
        <f t="shared" ref="AJ38:AO38" si="30">100*(D38+J38+P38+V38+AB38)/#REF!</f>
        <v>#REF!</v>
      </c>
      <c r="AK38" s="141" t="e">
        <f t="shared" si="30"/>
        <v>#REF!</v>
      </c>
      <c r="AL38" s="141" t="e">
        <f t="shared" si="30"/>
        <v>#REF!</v>
      </c>
      <c r="AM38" s="141" t="e">
        <f t="shared" si="30"/>
        <v>#REF!</v>
      </c>
      <c r="AN38" s="141" t="e">
        <f t="shared" si="30"/>
        <v>#REF!</v>
      </c>
      <c r="AO38" s="141" t="e">
        <f t="shared" si="30"/>
        <v>#REF!</v>
      </c>
    </row>
    <row r="39" spans="1:41" ht="15.75" customHeight="1">
      <c r="A39" s="135">
        <v>27</v>
      </c>
      <c r="B39" s="136">
        <v>921313104151</v>
      </c>
      <c r="C39" s="137" t="s">
        <v>384</v>
      </c>
      <c r="D39" s="138">
        <v>35</v>
      </c>
      <c r="E39" s="138">
        <v>15</v>
      </c>
      <c r="F39" s="138">
        <v>0</v>
      </c>
      <c r="G39" s="138">
        <v>0</v>
      </c>
      <c r="H39" s="138">
        <v>0</v>
      </c>
      <c r="I39" s="138"/>
      <c r="J39" s="59">
        <v>0</v>
      </c>
      <c r="K39" s="59">
        <v>25</v>
      </c>
      <c r="L39" s="59">
        <v>25</v>
      </c>
      <c r="M39" s="59">
        <v>0</v>
      </c>
      <c r="N39" s="59">
        <v>0</v>
      </c>
      <c r="O39" s="59"/>
      <c r="P39" s="138">
        <v>0</v>
      </c>
      <c r="Q39" s="138">
        <v>0</v>
      </c>
      <c r="R39" s="138">
        <v>0</v>
      </c>
      <c r="S39" s="138">
        <v>10</v>
      </c>
      <c r="T39" s="138">
        <v>20</v>
      </c>
      <c r="U39" s="138">
        <v>20</v>
      </c>
      <c r="V39" s="139">
        <v>10</v>
      </c>
      <c r="W39" s="139">
        <v>14</v>
      </c>
      <c r="X39" s="139">
        <v>24</v>
      </c>
      <c r="Y39" s="139">
        <v>0</v>
      </c>
      <c r="Z39" s="139">
        <v>0</v>
      </c>
      <c r="AA39" s="139"/>
      <c r="AB39" s="140">
        <v>0</v>
      </c>
      <c r="AC39" s="140">
        <v>0</v>
      </c>
      <c r="AD39" s="140">
        <v>0</v>
      </c>
      <c r="AE39" s="140">
        <v>25</v>
      </c>
      <c r="AF39" s="140">
        <v>15</v>
      </c>
      <c r="AG39" s="140">
        <v>10</v>
      </c>
      <c r="AH39" s="4" t="s">
        <v>17</v>
      </c>
      <c r="AI39" s="4">
        <f t="shared" si="4"/>
        <v>60</v>
      </c>
      <c r="AJ39" s="141" t="e">
        <f t="shared" ref="AJ39:AO39" si="31">100*(D39+J39+P39+V39+AB39)/#REF!</f>
        <v>#REF!</v>
      </c>
      <c r="AK39" s="141" t="e">
        <f t="shared" si="31"/>
        <v>#REF!</v>
      </c>
      <c r="AL39" s="141" t="e">
        <f t="shared" si="31"/>
        <v>#REF!</v>
      </c>
      <c r="AM39" s="141" t="e">
        <f t="shared" si="31"/>
        <v>#REF!</v>
      </c>
      <c r="AN39" s="141" t="e">
        <f t="shared" si="31"/>
        <v>#REF!</v>
      </c>
      <c r="AO39" s="141" t="e">
        <f t="shared" si="31"/>
        <v>#REF!</v>
      </c>
    </row>
    <row r="40" spans="1:41" ht="15.75" customHeight="1">
      <c r="A40" s="135">
        <v>28</v>
      </c>
      <c r="B40" s="136">
        <v>921313104152</v>
      </c>
      <c r="C40" s="137" t="s">
        <v>385</v>
      </c>
      <c r="D40" s="138">
        <v>32</v>
      </c>
      <c r="E40" s="138">
        <v>14</v>
      </c>
      <c r="F40" s="138">
        <v>0</v>
      </c>
      <c r="G40" s="138">
        <v>0</v>
      </c>
      <c r="H40" s="138">
        <v>0</v>
      </c>
      <c r="I40" s="138"/>
      <c r="J40" s="59">
        <v>0</v>
      </c>
      <c r="K40" s="59">
        <v>21</v>
      </c>
      <c r="L40" s="59">
        <v>21</v>
      </c>
      <c r="M40" s="59">
        <v>0</v>
      </c>
      <c r="N40" s="59">
        <v>0</v>
      </c>
      <c r="O40" s="59"/>
      <c r="P40" s="138">
        <v>0</v>
      </c>
      <c r="Q40" s="138">
        <v>0</v>
      </c>
      <c r="R40" s="138">
        <v>0</v>
      </c>
      <c r="S40" s="138">
        <v>9</v>
      </c>
      <c r="T40" s="138">
        <v>18</v>
      </c>
      <c r="U40" s="138">
        <v>18</v>
      </c>
      <c r="V40" s="139">
        <v>9</v>
      </c>
      <c r="W40" s="139">
        <v>13</v>
      </c>
      <c r="X40" s="139">
        <v>22</v>
      </c>
      <c r="Y40" s="139">
        <v>0</v>
      </c>
      <c r="Z40" s="139">
        <v>0</v>
      </c>
      <c r="AA40" s="139"/>
      <c r="AB40" s="140">
        <v>0</v>
      </c>
      <c r="AC40" s="140">
        <v>0</v>
      </c>
      <c r="AD40" s="140">
        <v>0</v>
      </c>
      <c r="AE40" s="140">
        <v>24</v>
      </c>
      <c r="AF40" s="140">
        <v>14</v>
      </c>
      <c r="AG40" s="140">
        <v>10</v>
      </c>
      <c r="AH40" s="4" t="s">
        <v>238</v>
      </c>
      <c r="AI40" s="4">
        <f t="shared" si="4"/>
        <v>56</v>
      </c>
      <c r="AJ40" s="141" t="e">
        <f t="shared" ref="AJ40:AO40" si="32">100*(D40+J40+P40+V40+AB40)/#REF!</f>
        <v>#REF!</v>
      </c>
      <c r="AK40" s="141" t="e">
        <f t="shared" si="32"/>
        <v>#REF!</v>
      </c>
      <c r="AL40" s="141" t="e">
        <f t="shared" si="32"/>
        <v>#REF!</v>
      </c>
      <c r="AM40" s="141" t="e">
        <f t="shared" si="32"/>
        <v>#REF!</v>
      </c>
      <c r="AN40" s="141" t="e">
        <f t="shared" si="32"/>
        <v>#REF!</v>
      </c>
      <c r="AO40" s="141" t="e">
        <f t="shared" si="32"/>
        <v>#REF!</v>
      </c>
    </row>
    <row r="41" spans="1:41" ht="15.75" customHeight="1">
      <c r="A41" s="135">
        <v>29</v>
      </c>
      <c r="B41" s="136">
        <v>921313104153</v>
      </c>
      <c r="C41" s="137" t="s">
        <v>386</v>
      </c>
      <c r="D41" s="138">
        <v>27</v>
      </c>
      <c r="E41" s="138">
        <v>11</v>
      </c>
      <c r="F41" s="138">
        <v>0</v>
      </c>
      <c r="G41" s="138">
        <v>0</v>
      </c>
      <c r="H41" s="138">
        <v>0</v>
      </c>
      <c r="I41" s="138"/>
      <c r="J41" s="59">
        <v>0</v>
      </c>
      <c r="K41" s="59">
        <v>22</v>
      </c>
      <c r="L41" s="59">
        <v>22</v>
      </c>
      <c r="M41" s="59">
        <v>0</v>
      </c>
      <c r="N41" s="59">
        <v>0</v>
      </c>
      <c r="O41" s="59"/>
      <c r="P41" s="138">
        <v>0</v>
      </c>
      <c r="Q41" s="138">
        <v>0</v>
      </c>
      <c r="R41" s="138">
        <v>0</v>
      </c>
      <c r="S41" s="138">
        <v>10</v>
      </c>
      <c r="T41" s="138">
        <v>20</v>
      </c>
      <c r="U41" s="138">
        <v>20</v>
      </c>
      <c r="V41" s="139">
        <v>8</v>
      </c>
      <c r="W41" s="139">
        <v>12</v>
      </c>
      <c r="X41" s="139">
        <v>20</v>
      </c>
      <c r="Y41" s="139">
        <v>0</v>
      </c>
      <c r="Z41" s="139">
        <v>0</v>
      </c>
      <c r="AA41" s="139"/>
      <c r="AB41" s="140">
        <v>0</v>
      </c>
      <c r="AC41" s="140">
        <v>0</v>
      </c>
      <c r="AD41" s="140">
        <v>0</v>
      </c>
      <c r="AE41" s="140">
        <v>20</v>
      </c>
      <c r="AF41" s="140">
        <v>12</v>
      </c>
      <c r="AG41" s="140">
        <v>8</v>
      </c>
      <c r="AH41" s="4" t="s">
        <v>15</v>
      </c>
      <c r="AI41" s="4">
        <f t="shared" si="4"/>
        <v>70</v>
      </c>
      <c r="AJ41" s="141" t="e">
        <f t="shared" ref="AJ41:AO41" si="33">100*(D41+J41+P41+V41+AB41)/#REF!</f>
        <v>#REF!</v>
      </c>
      <c r="AK41" s="141" t="e">
        <f t="shared" si="33"/>
        <v>#REF!</v>
      </c>
      <c r="AL41" s="141" t="e">
        <f t="shared" si="33"/>
        <v>#REF!</v>
      </c>
      <c r="AM41" s="141" t="e">
        <f t="shared" si="33"/>
        <v>#REF!</v>
      </c>
      <c r="AN41" s="141" t="e">
        <f t="shared" si="33"/>
        <v>#REF!</v>
      </c>
      <c r="AO41" s="141" t="e">
        <f t="shared" si="33"/>
        <v>#REF!</v>
      </c>
    </row>
    <row r="42" spans="1:41" ht="15.75" customHeight="1">
      <c r="A42" s="135">
        <v>30</v>
      </c>
      <c r="B42" s="136">
        <v>921313104154</v>
      </c>
      <c r="C42" s="137" t="s">
        <v>387</v>
      </c>
      <c r="D42" s="138">
        <v>29</v>
      </c>
      <c r="E42" s="138">
        <v>12</v>
      </c>
      <c r="F42" s="138">
        <v>0</v>
      </c>
      <c r="G42" s="138">
        <v>0</v>
      </c>
      <c r="H42" s="138">
        <v>0</v>
      </c>
      <c r="I42" s="138"/>
      <c r="J42" s="59">
        <v>0</v>
      </c>
      <c r="K42" s="59">
        <v>21</v>
      </c>
      <c r="L42" s="59">
        <v>21</v>
      </c>
      <c r="M42" s="59">
        <v>0</v>
      </c>
      <c r="N42" s="59">
        <v>0</v>
      </c>
      <c r="O42" s="59"/>
      <c r="P42" s="138">
        <v>0</v>
      </c>
      <c r="Q42" s="138">
        <v>0</v>
      </c>
      <c r="R42" s="138">
        <v>0</v>
      </c>
      <c r="S42" s="138">
        <v>10</v>
      </c>
      <c r="T42" s="138">
        <v>20</v>
      </c>
      <c r="U42" s="138">
        <v>20</v>
      </c>
      <c r="V42" s="139">
        <v>10</v>
      </c>
      <c r="W42" s="139">
        <v>15</v>
      </c>
      <c r="X42" s="139">
        <v>25</v>
      </c>
      <c r="Y42" s="139">
        <v>0</v>
      </c>
      <c r="Z42" s="139">
        <v>0</v>
      </c>
      <c r="AA42" s="139"/>
      <c r="AB42" s="140">
        <v>0</v>
      </c>
      <c r="AC42" s="140">
        <v>0</v>
      </c>
      <c r="AD42" s="140">
        <v>0</v>
      </c>
      <c r="AE42" s="140">
        <v>20</v>
      </c>
      <c r="AF42" s="140">
        <v>12</v>
      </c>
      <c r="AG42" s="140">
        <v>8</v>
      </c>
      <c r="AH42" s="4" t="s">
        <v>17</v>
      </c>
      <c r="AI42" s="4">
        <f t="shared" si="4"/>
        <v>60</v>
      </c>
      <c r="AJ42" s="141" t="e">
        <f t="shared" ref="AJ42:AO42" si="34">100*(D42+J42+P42+V42+AB42)/#REF!</f>
        <v>#REF!</v>
      </c>
      <c r="AK42" s="141" t="e">
        <f t="shared" si="34"/>
        <v>#REF!</v>
      </c>
      <c r="AL42" s="141" t="e">
        <f t="shared" si="34"/>
        <v>#REF!</v>
      </c>
      <c r="AM42" s="141" t="e">
        <f t="shared" si="34"/>
        <v>#REF!</v>
      </c>
      <c r="AN42" s="141" t="e">
        <f t="shared" si="34"/>
        <v>#REF!</v>
      </c>
      <c r="AO42" s="141" t="e">
        <f t="shared" si="34"/>
        <v>#REF!</v>
      </c>
    </row>
    <row r="43" spans="1:41" ht="15.75" customHeight="1">
      <c r="A43" s="135">
        <v>31</v>
      </c>
      <c r="B43" s="136">
        <v>921313104155</v>
      </c>
      <c r="C43" s="137" t="s">
        <v>388</v>
      </c>
      <c r="D43" s="138">
        <v>35</v>
      </c>
      <c r="E43" s="138">
        <v>15</v>
      </c>
      <c r="F43" s="138">
        <v>0</v>
      </c>
      <c r="G43" s="138">
        <v>0</v>
      </c>
      <c r="H43" s="138">
        <v>0</v>
      </c>
      <c r="I43" s="138"/>
      <c r="J43" s="59">
        <v>0</v>
      </c>
      <c r="K43" s="59">
        <v>25</v>
      </c>
      <c r="L43" s="59">
        <v>25</v>
      </c>
      <c r="M43" s="59">
        <v>0</v>
      </c>
      <c r="N43" s="59">
        <v>0</v>
      </c>
      <c r="O43" s="59"/>
      <c r="P43" s="138">
        <v>0</v>
      </c>
      <c r="Q43" s="138">
        <v>0</v>
      </c>
      <c r="R43" s="138">
        <v>0</v>
      </c>
      <c r="S43" s="138">
        <v>10</v>
      </c>
      <c r="T43" s="138">
        <v>19</v>
      </c>
      <c r="U43" s="138">
        <v>19</v>
      </c>
      <c r="V43" s="139">
        <v>10</v>
      </c>
      <c r="W43" s="139">
        <v>14</v>
      </c>
      <c r="X43" s="139">
        <v>24</v>
      </c>
      <c r="Y43" s="139">
        <v>0</v>
      </c>
      <c r="Z43" s="139">
        <v>0</v>
      </c>
      <c r="AA43" s="139"/>
      <c r="AB43" s="140">
        <v>0</v>
      </c>
      <c r="AC43" s="140">
        <v>0</v>
      </c>
      <c r="AD43" s="140">
        <v>0</v>
      </c>
      <c r="AE43" s="140">
        <v>25</v>
      </c>
      <c r="AF43" s="140">
        <v>15</v>
      </c>
      <c r="AG43" s="140">
        <v>10</v>
      </c>
      <c r="AH43" s="4" t="s">
        <v>15</v>
      </c>
      <c r="AI43" s="4">
        <f t="shared" si="4"/>
        <v>70</v>
      </c>
      <c r="AJ43" s="141" t="e">
        <f t="shared" ref="AJ43:AO43" si="35">100*(D43+J43+P43+V43+AB43)/#REF!</f>
        <v>#REF!</v>
      </c>
      <c r="AK43" s="141" t="e">
        <f t="shared" si="35"/>
        <v>#REF!</v>
      </c>
      <c r="AL43" s="141" t="e">
        <f t="shared" si="35"/>
        <v>#REF!</v>
      </c>
      <c r="AM43" s="141" t="e">
        <f t="shared" si="35"/>
        <v>#REF!</v>
      </c>
      <c r="AN43" s="141" t="e">
        <f t="shared" si="35"/>
        <v>#REF!</v>
      </c>
      <c r="AO43" s="141" t="e">
        <f t="shared" si="35"/>
        <v>#REF!</v>
      </c>
    </row>
    <row r="44" spans="1:41" ht="15.75" customHeight="1">
      <c r="A44" s="135">
        <v>32</v>
      </c>
      <c r="B44" s="136">
        <v>921313104156</v>
      </c>
      <c r="C44" s="137" t="s">
        <v>389</v>
      </c>
      <c r="D44" s="138">
        <v>32</v>
      </c>
      <c r="E44" s="138">
        <v>14</v>
      </c>
      <c r="F44" s="138">
        <v>0</v>
      </c>
      <c r="G44" s="138">
        <v>0</v>
      </c>
      <c r="H44" s="138">
        <v>0</v>
      </c>
      <c r="I44" s="138"/>
      <c r="J44" s="59">
        <v>0</v>
      </c>
      <c r="K44" s="59">
        <v>25</v>
      </c>
      <c r="L44" s="59">
        <v>25</v>
      </c>
      <c r="M44" s="59">
        <v>0</v>
      </c>
      <c r="N44" s="59">
        <v>0</v>
      </c>
      <c r="O44" s="59"/>
      <c r="P44" s="138">
        <v>0</v>
      </c>
      <c r="Q44" s="138">
        <v>0</v>
      </c>
      <c r="R44" s="138">
        <v>0</v>
      </c>
      <c r="S44" s="138">
        <v>9</v>
      </c>
      <c r="T44" s="138">
        <v>18</v>
      </c>
      <c r="U44" s="138">
        <v>18</v>
      </c>
      <c r="V44" s="139">
        <v>9</v>
      </c>
      <c r="W44" s="139">
        <v>14</v>
      </c>
      <c r="X44" s="139">
        <v>24</v>
      </c>
      <c r="Y44" s="139">
        <v>0</v>
      </c>
      <c r="Z44" s="139">
        <v>0</v>
      </c>
      <c r="AA44" s="139"/>
      <c r="AB44" s="140">
        <v>0</v>
      </c>
      <c r="AC44" s="140">
        <v>0</v>
      </c>
      <c r="AD44" s="140">
        <v>0</v>
      </c>
      <c r="AE44" s="140">
        <v>24</v>
      </c>
      <c r="AF44" s="140">
        <v>14</v>
      </c>
      <c r="AG44" s="140">
        <v>10</v>
      </c>
      <c r="AH44" s="4" t="s">
        <v>238</v>
      </c>
      <c r="AI44" s="4">
        <f t="shared" si="4"/>
        <v>56</v>
      </c>
      <c r="AJ44" s="141" t="e">
        <f t="shared" ref="AJ44:AO44" si="36">100*(D44+J44+P44+V44+AB44)/#REF!</f>
        <v>#REF!</v>
      </c>
      <c r="AK44" s="141" t="e">
        <f t="shared" si="36"/>
        <v>#REF!</v>
      </c>
      <c r="AL44" s="141" t="e">
        <f t="shared" si="36"/>
        <v>#REF!</v>
      </c>
      <c r="AM44" s="141" t="e">
        <f t="shared" si="36"/>
        <v>#REF!</v>
      </c>
      <c r="AN44" s="141" t="e">
        <f t="shared" si="36"/>
        <v>#REF!</v>
      </c>
      <c r="AO44" s="141" t="e">
        <f t="shared" si="36"/>
        <v>#REF!</v>
      </c>
    </row>
    <row r="45" spans="1:41" ht="15.75" customHeight="1">
      <c r="A45" s="135">
        <v>33</v>
      </c>
      <c r="B45" s="136">
        <v>921313104157</v>
      </c>
      <c r="C45" s="137" t="s">
        <v>390</v>
      </c>
      <c r="D45" s="138">
        <v>34</v>
      </c>
      <c r="E45" s="138">
        <v>14</v>
      </c>
      <c r="F45" s="138">
        <v>0</v>
      </c>
      <c r="G45" s="138">
        <v>0</v>
      </c>
      <c r="H45" s="138">
        <v>0</v>
      </c>
      <c r="I45" s="138"/>
      <c r="J45" s="59">
        <v>0</v>
      </c>
      <c r="K45" s="59">
        <v>25</v>
      </c>
      <c r="L45" s="59">
        <v>25</v>
      </c>
      <c r="M45" s="59">
        <v>0</v>
      </c>
      <c r="N45" s="59">
        <v>0</v>
      </c>
      <c r="O45" s="59"/>
      <c r="P45" s="138">
        <v>0</v>
      </c>
      <c r="Q45" s="138">
        <v>0</v>
      </c>
      <c r="R45" s="138">
        <v>0</v>
      </c>
      <c r="S45" s="138">
        <v>10</v>
      </c>
      <c r="T45" s="138">
        <v>20</v>
      </c>
      <c r="U45" s="138">
        <v>20</v>
      </c>
      <c r="V45" s="139">
        <v>9</v>
      </c>
      <c r="W45" s="139">
        <v>14</v>
      </c>
      <c r="X45" s="139">
        <v>24</v>
      </c>
      <c r="Y45" s="139">
        <v>0</v>
      </c>
      <c r="Z45" s="139">
        <v>0</v>
      </c>
      <c r="AA45" s="139"/>
      <c r="AB45" s="140">
        <v>0</v>
      </c>
      <c r="AC45" s="140">
        <v>0</v>
      </c>
      <c r="AD45" s="140">
        <v>0</v>
      </c>
      <c r="AE45" s="140">
        <v>25</v>
      </c>
      <c r="AF45" s="140">
        <v>15</v>
      </c>
      <c r="AG45" s="140">
        <v>10</v>
      </c>
      <c r="AH45" s="4" t="s">
        <v>15</v>
      </c>
      <c r="AI45" s="4">
        <f t="shared" si="4"/>
        <v>70</v>
      </c>
      <c r="AJ45" s="141" t="e">
        <f t="shared" ref="AJ45:AO45" si="37">100*(D45+J45+P45+V45+AB45)/#REF!</f>
        <v>#REF!</v>
      </c>
      <c r="AK45" s="141" t="e">
        <f t="shared" si="37"/>
        <v>#REF!</v>
      </c>
      <c r="AL45" s="141" t="e">
        <f t="shared" si="37"/>
        <v>#REF!</v>
      </c>
      <c r="AM45" s="141" t="e">
        <f t="shared" si="37"/>
        <v>#REF!</v>
      </c>
      <c r="AN45" s="141" t="e">
        <f t="shared" si="37"/>
        <v>#REF!</v>
      </c>
      <c r="AO45" s="141" t="e">
        <f t="shared" si="37"/>
        <v>#REF!</v>
      </c>
    </row>
    <row r="46" spans="1:41" ht="15.75" customHeight="1">
      <c r="A46" s="135">
        <v>34</v>
      </c>
      <c r="B46" s="136">
        <v>921313104158</v>
      </c>
      <c r="C46" s="137" t="s">
        <v>391</v>
      </c>
      <c r="D46" s="138">
        <v>24</v>
      </c>
      <c r="E46" s="138">
        <v>10</v>
      </c>
      <c r="F46" s="138">
        <v>0</v>
      </c>
      <c r="G46" s="138">
        <v>0</v>
      </c>
      <c r="H46" s="138">
        <v>0</v>
      </c>
      <c r="I46" s="138"/>
      <c r="J46" s="59">
        <v>0</v>
      </c>
      <c r="K46" s="59">
        <v>17</v>
      </c>
      <c r="L46" s="59">
        <v>17</v>
      </c>
      <c r="M46" s="59">
        <v>0</v>
      </c>
      <c r="N46" s="59">
        <v>0</v>
      </c>
      <c r="O46" s="59"/>
      <c r="P46" s="138">
        <v>0</v>
      </c>
      <c r="Q46" s="138">
        <v>0</v>
      </c>
      <c r="R46" s="138">
        <v>0</v>
      </c>
      <c r="S46" s="138">
        <v>7</v>
      </c>
      <c r="T46" s="138">
        <v>14</v>
      </c>
      <c r="U46" s="138">
        <v>14</v>
      </c>
      <c r="V46" s="139">
        <v>8</v>
      </c>
      <c r="W46" s="139">
        <v>12</v>
      </c>
      <c r="X46" s="139">
        <v>20</v>
      </c>
      <c r="Y46" s="139">
        <v>0</v>
      </c>
      <c r="Z46" s="139">
        <v>0</v>
      </c>
      <c r="AA46" s="139"/>
      <c r="AB46" s="140">
        <v>0</v>
      </c>
      <c r="AC46" s="140">
        <v>0</v>
      </c>
      <c r="AD46" s="140">
        <v>0</v>
      </c>
      <c r="AE46" s="140">
        <v>20</v>
      </c>
      <c r="AF46" s="140">
        <v>12</v>
      </c>
      <c r="AG46" s="140">
        <v>8</v>
      </c>
      <c r="AH46" s="4" t="s">
        <v>366</v>
      </c>
      <c r="AI46" s="4">
        <f t="shared" si="4"/>
        <v>0</v>
      </c>
      <c r="AJ46" s="141" t="e">
        <f t="shared" ref="AJ46:AO46" si="38">100*(D46+J46+P46+V46+AB46)/#REF!</f>
        <v>#REF!</v>
      </c>
      <c r="AK46" s="141" t="e">
        <f t="shared" si="38"/>
        <v>#REF!</v>
      </c>
      <c r="AL46" s="141" t="e">
        <f t="shared" si="38"/>
        <v>#REF!</v>
      </c>
      <c r="AM46" s="141" t="e">
        <f t="shared" si="38"/>
        <v>#REF!</v>
      </c>
      <c r="AN46" s="141" t="e">
        <f t="shared" si="38"/>
        <v>#REF!</v>
      </c>
      <c r="AO46" s="141" t="e">
        <f t="shared" si="38"/>
        <v>#REF!</v>
      </c>
    </row>
    <row r="47" spans="1:41" ht="15.75" customHeight="1">
      <c r="A47" s="135">
        <v>35</v>
      </c>
      <c r="B47" s="136">
        <v>921313104159</v>
      </c>
      <c r="C47" s="137" t="s">
        <v>392</v>
      </c>
      <c r="D47" s="138">
        <v>25</v>
      </c>
      <c r="E47" s="138">
        <v>11</v>
      </c>
      <c r="F47" s="138">
        <v>0</v>
      </c>
      <c r="G47" s="138">
        <v>0</v>
      </c>
      <c r="H47" s="138">
        <v>0</v>
      </c>
      <c r="I47" s="138"/>
      <c r="J47" s="59">
        <v>0</v>
      </c>
      <c r="K47" s="59">
        <v>18</v>
      </c>
      <c r="L47" s="59">
        <v>18</v>
      </c>
      <c r="M47" s="59">
        <v>0</v>
      </c>
      <c r="N47" s="59">
        <v>0</v>
      </c>
      <c r="O47" s="59"/>
      <c r="P47" s="138">
        <v>0</v>
      </c>
      <c r="Q47" s="138">
        <v>0</v>
      </c>
      <c r="R47" s="138">
        <v>0</v>
      </c>
      <c r="S47" s="138">
        <v>8</v>
      </c>
      <c r="T47" s="138">
        <v>16</v>
      </c>
      <c r="U47" s="138">
        <v>16</v>
      </c>
      <c r="V47" s="139">
        <v>7</v>
      </c>
      <c r="W47" s="139">
        <v>11</v>
      </c>
      <c r="X47" s="139">
        <v>18</v>
      </c>
      <c r="Y47" s="139">
        <v>0</v>
      </c>
      <c r="Z47" s="139">
        <v>0</v>
      </c>
      <c r="AA47" s="139"/>
      <c r="AB47" s="140">
        <v>0</v>
      </c>
      <c r="AC47" s="140">
        <v>0</v>
      </c>
      <c r="AD47" s="140">
        <v>0</v>
      </c>
      <c r="AE47" s="140">
        <v>20</v>
      </c>
      <c r="AF47" s="140">
        <v>12</v>
      </c>
      <c r="AG47" s="140">
        <v>8</v>
      </c>
      <c r="AH47" s="4" t="s">
        <v>366</v>
      </c>
      <c r="AI47" s="4">
        <f t="shared" si="4"/>
        <v>0</v>
      </c>
      <c r="AJ47" s="141" t="e">
        <f t="shared" ref="AJ47:AO47" si="39">100*(D47+J47+P47+V47+AB47)/#REF!</f>
        <v>#REF!</v>
      </c>
      <c r="AK47" s="141" t="e">
        <f t="shared" si="39"/>
        <v>#REF!</v>
      </c>
      <c r="AL47" s="141" t="e">
        <f t="shared" si="39"/>
        <v>#REF!</v>
      </c>
      <c r="AM47" s="141" t="e">
        <f t="shared" si="39"/>
        <v>#REF!</v>
      </c>
      <c r="AN47" s="141" t="e">
        <f t="shared" si="39"/>
        <v>#REF!</v>
      </c>
      <c r="AO47" s="141" t="e">
        <f t="shared" si="39"/>
        <v>#REF!</v>
      </c>
    </row>
    <row r="48" spans="1:41" ht="15.75" customHeight="1">
      <c r="A48" s="135">
        <v>36</v>
      </c>
      <c r="B48" s="136">
        <v>921313104160</v>
      </c>
      <c r="C48" s="137" t="s">
        <v>393</v>
      </c>
      <c r="D48" s="138">
        <v>33</v>
      </c>
      <c r="E48" s="138">
        <v>14</v>
      </c>
      <c r="F48" s="138">
        <v>0</v>
      </c>
      <c r="G48" s="138">
        <v>0</v>
      </c>
      <c r="H48" s="138">
        <v>0</v>
      </c>
      <c r="I48" s="138"/>
      <c r="J48" s="59">
        <v>0</v>
      </c>
      <c r="K48" s="59">
        <v>21</v>
      </c>
      <c r="L48" s="59">
        <v>21</v>
      </c>
      <c r="M48" s="59">
        <v>0</v>
      </c>
      <c r="N48" s="59">
        <v>0</v>
      </c>
      <c r="O48" s="59"/>
      <c r="P48" s="138">
        <v>0</v>
      </c>
      <c r="Q48" s="138">
        <v>0</v>
      </c>
      <c r="R48" s="138">
        <v>0</v>
      </c>
      <c r="S48" s="138">
        <v>10</v>
      </c>
      <c r="T48" s="138">
        <v>20</v>
      </c>
      <c r="U48" s="138">
        <v>20</v>
      </c>
      <c r="V48" s="139">
        <v>9</v>
      </c>
      <c r="W48" s="139">
        <v>14</v>
      </c>
      <c r="X48" s="139">
        <v>23</v>
      </c>
      <c r="Y48" s="139">
        <v>0</v>
      </c>
      <c r="Z48" s="139">
        <v>0</v>
      </c>
      <c r="AA48" s="139"/>
      <c r="AB48" s="140">
        <v>0</v>
      </c>
      <c r="AC48" s="140">
        <v>0</v>
      </c>
      <c r="AD48" s="140">
        <v>0</v>
      </c>
      <c r="AE48" s="140">
        <v>25</v>
      </c>
      <c r="AF48" s="140">
        <v>15</v>
      </c>
      <c r="AG48" s="140">
        <v>10</v>
      </c>
      <c r="AH48" s="4" t="s">
        <v>238</v>
      </c>
      <c r="AI48" s="4">
        <f t="shared" si="4"/>
        <v>56</v>
      </c>
      <c r="AJ48" s="141" t="e">
        <f t="shared" ref="AJ48:AO48" si="40">100*(D48+J48+P48+V48+AB48)/#REF!</f>
        <v>#REF!</v>
      </c>
      <c r="AK48" s="141" t="e">
        <f t="shared" si="40"/>
        <v>#REF!</v>
      </c>
      <c r="AL48" s="141" t="e">
        <f t="shared" si="40"/>
        <v>#REF!</v>
      </c>
      <c r="AM48" s="141" t="e">
        <f t="shared" si="40"/>
        <v>#REF!</v>
      </c>
      <c r="AN48" s="141" t="e">
        <f t="shared" si="40"/>
        <v>#REF!</v>
      </c>
      <c r="AO48" s="141" t="e">
        <f t="shared" si="40"/>
        <v>#REF!</v>
      </c>
    </row>
    <row r="49" spans="1:41" ht="15.75" customHeight="1">
      <c r="A49" s="135">
        <v>37</v>
      </c>
      <c r="B49" s="136">
        <v>921313104162</v>
      </c>
      <c r="C49" s="137" t="s">
        <v>394</v>
      </c>
      <c r="D49" s="138">
        <v>29</v>
      </c>
      <c r="E49" s="138">
        <v>13</v>
      </c>
      <c r="F49" s="138">
        <v>0</v>
      </c>
      <c r="G49" s="138">
        <v>0</v>
      </c>
      <c r="H49" s="138">
        <v>0</v>
      </c>
      <c r="I49" s="138"/>
      <c r="J49" s="59">
        <v>0</v>
      </c>
      <c r="K49" s="59">
        <v>21</v>
      </c>
      <c r="L49" s="59">
        <v>21</v>
      </c>
      <c r="M49" s="59">
        <v>0</v>
      </c>
      <c r="N49" s="59">
        <v>0</v>
      </c>
      <c r="O49" s="59"/>
      <c r="P49" s="138">
        <v>0</v>
      </c>
      <c r="Q49" s="138">
        <v>0</v>
      </c>
      <c r="R49" s="138">
        <v>0</v>
      </c>
      <c r="S49" s="138">
        <v>10</v>
      </c>
      <c r="T49" s="138">
        <v>20</v>
      </c>
      <c r="U49" s="138">
        <v>20</v>
      </c>
      <c r="V49" s="139">
        <v>10</v>
      </c>
      <c r="W49" s="139">
        <v>15</v>
      </c>
      <c r="X49" s="139">
        <v>25</v>
      </c>
      <c r="Y49" s="139">
        <v>0</v>
      </c>
      <c r="Z49" s="139">
        <v>0</v>
      </c>
      <c r="AA49" s="139"/>
      <c r="AB49" s="140">
        <v>0</v>
      </c>
      <c r="AC49" s="140">
        <v>0</v>
      </c>
      <c r="AD49" s="140">
        <v>0</v>
      </c>
      <c r="AE49" s="140">
        <v>24</v>
      </c>
      <c r="AF49" s="140">
        <v>14</v>
      </c>
      <c r="AG49" s="140">
        <v>10</v>
      </c>
      <c r="AH49" s="4" t="s">
        <v>15</v>
      </c>
      <c r="AI49" s="4">
        <f t="shared" si="4"/>
        <v>70</v>
      </c>
      <c r="AJ49" s="141" t="e">
        <f t="shared" ref="AJ49:AO49" si="41">100*(D49+J49+P49+V49+AB49)/#REF!</f>
        <v>#REF!</v>
      </c>
      <c r="AK49" s="141" t="e">
        <f t="shared" si="41"/>
        <v>#REF!</v>
      </c>
      <c r="AL49" s="141" t="e">
        <f t="shared" si="41"/>
        <v>#REF!</v>
      </c>
      <c r="AM49" s="141" t="e">
        <f t="shared" si="41"/>
        <v>#REF!</v>
      </c>
      <c r="AN49" s="141" t="e">
        <f t="shared" si="41"/>
        <v>#REF!</v>
      </c>
      <c r="AO49" s="141" t="e">
        <f t="shared" si="41"/>
        <v>#REF!</v>
      </c>
    </row>
    <row r="50" spans="1:41" ht="15.75" customHeight="1">
      <c r="A50" s="135">
        <v>38</v>
      </c>
      <c r="B50" s="136">
        <v>921313104163</v>
      </c>
      <c r="C50" s="137" t="s">
        <v>395</v>
      </c>
      <c r="D50" s="138">
        <v>33</v>
      </c>
      <c r="E50" s="138">
        <v>14</v>
      </c>
      <c r="F50" s="138">
        <v>0</v>
      </c>
      <c r="G50" s="138">
        <v>0</v>
      </c>
      <c r="H50" s="138">
        <v>0</v>
      </c>
      <c r="I50" s="138"/>
      <c r="J50" s="59">
        <v>0</v>
      </c>
      <c r="K50" s="59">
        <v>24</v>
      </c>
      <c r="L50" s="59">
        <v>24</v>
      </c>
      <c r="M50" s="59">
        <v>0</v>
      </c>
      <c r="N50" s="59">
        <v>0</v>
      </c>
      <c r="O50" s="59"/>
      <c r="P50" s="138">
        <v>0</v>
      </c>
      <c r="Q50" s="138">
        <v>0</v>
      </c>
      <c r="R50" s="138">
        <v>0</v>
      </c>
      <c r="S50" s="138">
        <v>9</v>
      </c>
      <c r="T50" s="138">
        <v>18</v>
      </c>
      <c r="U50" s="138">
        <v>18</v>
      </c>
      <c r="V50" s="139">
        <v>9</v>
      </c>
      <c r="W50" s="139">
        <v>14</v>
      </c>
      <c r="X50" s="139">
        <v>23</v>
      </c>
      <c r="Y50" s="139">
        <v>0</v>
      </c>
      <c r="Z50" s="139">
        <v>0</v>
      </c>
      <c r="AA50" s="139"/>
      <c r="AB50" s="140">
        <v>0</v>
      </c>
      <c r="AC50" s="140">
        <v>0</v>
      </c>
      <c r="AD50" s="140">
        <v>0</v>
      </c>
      <c r="AE50" s="140">
        <v>24</v>
      </c>
      <c r="AF50" s="140">
        <v>14</v>
      </c>
      <c r="AG50" s="140">
        <v>10</v>
      </c>
      <c r="AH50" s="4" t="s">
        <v>238</v>
      </c>
      <c r="AI50" s="4">
        <f t="shared" si="4"/>
        <v>56</v>
      </c>
      <c r="AJ50" s="141" t="e">
        <f t="shared" ref="AJ50:AO50" si="42">100*(D50+J50+P50+V50+AB50)/#REF!</f>
        <v>#REF!</v>
      </c>
      <c r="AK50" s="141" t="e">
        <f t="shared" si="42"/>
        <v>#REF!</v>
      </c>
      <c r="AL50" s="141" t="e">
        <f t="shared" si="42"/>
        <v>#REF!</v>
      </c>
      <c r="AM50" s="141" t="e">
        <f t="shared" si="42"/>
        <v>#REF!</v>
      </c>
      <c r="AN50" s="141" t="e">
        <f t="shared" si="42"/>
        <v>#REF!</v>
      </c>
      <c r="AO50" s="141" t="e">
        <f t="shared" si="42"/>
        <v>#REF!</v>
      </c>
    </row>
    <row r="51" spans="1:41" ht="15.75" customHeight="1">
      <c r="A51" s="135">
        <v>39</v>
      </c>
      <c r="B51" s="136">
        <v>921313104164</v>
      </c>
      <c r="C51" s="137" t="s">
        <v>396</v>
      </c>
      <c r="D51" s="138">
        <v>31</v>
      </c>
      <c r="E51" s="138">
        <v>13</v>
      </c>
      <c r="F51" s="138">
        <v>0</v>
      </c>
      <c r="G51" s="138">
        <v>0</v>
      </c>
      <c r="H51" s="138">
        <v>0</v>
      </c>
      <c r="I51" s="138"/>
      <c r="J51" s="59">
        <v>0</v>
      </c>
      <c r="K51" s="59">
        <v>19</v>
      </c>
      <c r="L51" s="59">
        <v>19</v>
      </c>
      <c r="M51" s="59">
        <v>0</v>
      </c>
      <c r="N51" s="59">
        <v>0</v>
      </c>
      <c r="O51" s="59"/>
      <c r="P51" s="138">
        <v>0</v>
      </c>
      <c r="Q51" s="138">
        <v>0</v>
      </c>
      <c r="R51" s="138">
        <v>0</v>
      </c>
      <c r="S51" s="138">
        <v>7</v>
      </c>
      <c r="T51" s="138">
        <v>14</v>
      </c>
      <c r="U51" s="138">
        <v>14</v>
      </c>
      <c r="V51" s="139">
        <v>8</v>
      </c>
      <c r="W51" s="139">
        <v>12</v>
      </c>
      <c r="X51" s="139">
        <v>20</v>
      </c>
      <c r="Y51" s="139">
        <v>0</v>
      </c>
      <c r="Z51" s="139">
        <v>0</v>
      </c>
      <c r="AA51" s="139"/>
      <c r="AB51" s="140">
        <v>0</v>
      </c>
      <c r="AC51" s="140">
        <v>0</v>
      </c>
      <c r="AD51" s="140">
        <v>0</v>
      </c>
      <c r="AE51" s="140">
        <v>23</v>
      </c>
      <c r="AF51" s="140">
        <v>14</v>
      </c>
      <c r="AG51" s="140">
        <v>9</v>
      </c>
      <c r="AH51" s="4" t="s">
        <v>238</v>
      </c>
      <c r="AI51" s="4">
        <f t="shared" si="4"/>
        <v>56</v>
      </c>
      <c r="AJ51" s="141" t="e">
        <f t="shared" ref="AJ51:AO51" si="43">100*(D51+J51+P51+V51+AB51)/#REF!</f>
        <v>#REF!</v>
      </c>
      <c r="AK51" s="141" t="e">
        <f t="shared" si="43"/>
        <v>#REF!</v>
      </c>
      <c r="AL51" s="141" t="e">
        <f t="shared" si="43"/>
        <v>#REF!</v>
      </c>
      <c r="AM51" s="141" t="e">
        <f t="shared" si="43"/>
        <v>#REF!</v>
      </c>
      <c r="AN51" s="141" t="e">
        <f t="shared" si="43"/>
        <v>#REF!</v>
      </c>
      <c r="AO51" s="141" t="e">
        <f t="shared" si="43"/>
        <v>#REF!</v>
      </c>
    </row>
    <row r="52" spans="1:41" ht="15.75" customHeight="1">
      <c r="A52" s="135">
        <v>40</v>
      </c>
      <c r="B52" s="136">
        <v>921313104165</v>
      </c>
      <c r="C52" s="137" t="s">
        <v>397</v>
      </c>
      <c r="D52" s="138">
        <v>35</v>
      </c>
      <c r="E52" s="138">
        <v>15</v>
      </c>
      <c r="F52" s="138">
        <v>0</v>
      </c>
      <c r="G52" s="138">
        <v>0</v>
      </c>
      <c r="H52" s="138">
        <v>0</v>
      </c>
      <c r="I52" s="13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138">
        <v>0</v>
      </c>
      <c r="Q52" s="138">
        <v>0</v>
      </c>
      <c r="R52" s="138">
        <v>0</v>
      </c>
      <c r="S52" s="138">
        <v>10</v>
      </c>
      <c r="T52" s="138">
        <v>20</v>
      </c>
      <c r="U52" s="138">
        <v>20</v>
      </c>
      <c r="V52" s="139">
        <v>9</v>
      </c>
      <c r="W52" s="139">
        <v>14</v>
      </c>
      <c r="X52" s="139">
        <v>23</v>
      </c>
      <c r="Y52" s="139">
        <v>0</v>
      </c>
      <c r="Z52" s="139">
        <v>0</v>
      </c>
      <c r="AA52" s="139"/>
      <c r="AB52" s="140">
        <v>0</v>
      </c>
      <c r="AC52" s="140">
        <v>0</v>
      </c>
      <c r="AD52" s="140">
        <v>0</v>
      </c>
      <c r="AE52" s="140">
        <v>25</v>
      </c>
      <c r="AF52" s="140">
        <v>15</v>
      </c>
      <c r="AG52" s="140">
        <v>10</v>
      </c>
      <c r="AH52" s="4" t="s">
        <v>13</v>
      </c>
      <c r="AI52" s="4">
        <f t="shared" si="4"/>
        <v>80</v>
      </c>
      <c r="AJ52" s="141" t="e">
        <f t="shared" ref="AJ52:AO52" si="44">100*(D52+J52+P52+V52+AB52)/#REF!</f>
        <v>#REF!</v>
      </c>
      <c r="AK52" s="141" t="e">
        <f t="shared" si="44"/>
        <v>#REF!</v>
      </c>
      <c r="AL52" s="141" t="e">
        <f t="shared" si="44"/>
        <v>#REF!</v>
      </c>
      <c r="AM52" s="141" t="e">
        <f t="shared" si="44"/>
        <v>#REF!</v>
      </c>
      <c r="AN52" s="141" t="e">
        <f t="shared" si="44"/>
        <v>#REF!</v>
      </c>
      <c r="AO52" s="141" t="e">
        <f t="shared" si="44"/>
        <v>#REF!</v>
      </c>
    </row>
    <row r="53" spans="1:41" ht="15.75" customHeight="1">
      <c r="A53" s="135">
        <v>41</v>
      </c>
      <c r="B53" s="136">
        <v>921313104166</v>
      </c>
      <c r="C53" s="137" t="s">
        <v>398</v>
      </c>
      <c r="D53" s="138">
        <v>33</v>
      </c>
      <c r="E53" s="138">
        <v>14</v>
      </c>
      <c r="F53" s="138">
        <v>0</v>
      </c>
      <c r="G53" s="138">
        <v>0</v>
      </c>
      <c r="H53" s="138">
        <v>0</v>
      </c>
      <c r="I53" s="138"/>
      <c r="J53" s="59">
        <v>0</v>
      </c>
      <c r="K53" s="59">
        <v>25</v>
      </c>
      <c r="L53" s="59">
        <v>25</v>
      </c>
      <c r="M53" s="59">
        <v>0</v>
      </c>
      <c r="N53" s="59">
        <v>0</v>
      </c>
      <c r="O53" s="59"/>
      <c r="P53" s="138">
        <v>0</v>
      </c>
      <c r="Q53" s="138">
        <v>0</v>
      </c>
      <c r="R53" s="138">
        <v>0</v>
      </c>
      <c r="S53" s="138">
        <v>9</v>
      </c>
      <c r="T53" s="138">
        <v>17</v>
      </c>
      <c r="U53" s="138">
        <v>17</v>
      </c>
      <c r="V53" s="139">
        <v>9</v>
      </c>
      <c r="W53" s="139">
        <v>14</v>
      </c>
      <c r="X53" s="139">
        <v>23</v>
      </c>
      <c r="Y53" s="139">
        <v>0</v>
      </c>
      <c r="Z53" s="139">
        <v>0</v>
      </c>
      <c r="AA53" s="139"/>
      <c r="AB53" s="140">
        <v>0</v>
      </c>
      <c r="AC53" s="140">
        <v>0</v>
      </c>
      <c r="AD53" s="140">
        <v>0</v>
      </c>
      <c r="AE53" s="140">
        <v>25</v>
      </c>
      <c r="AF53" s="140">
        <v>15</v>
      </c>
      <c r="AG53" s="140">
        <v>10</v>
      </c>
      <c r="AH53" s="4" t="s">
        <v>15</v>
      </c>
      <c r="AI53" s="4">
        <f t="shared" si="4"/>
        <v>70</v>
      </c>
      <c r="AJ53" s="141" t="e">
        <f t="shared" ref="AJ53:AO53" si="45">100*(D53+J53+P53+V53+AB53)/#REF!</f>
        <v>#REF!</v>
      </c>
      <c r="AK53" s="141" t="e">
        <f t="shared" si="45"/>
        <v>#REF!</v>
      </c>
      <c r="AL53" s="141" t="e">
        <f t="shared" si="45"/>
        <v>#REF!</v>
      </c>
      <c r="AM53" s="141" t="e">
        <f t="shared" si="45"/>
        <v>#REF!</v>
      </c>
      <c r="AN53" s="141" t="e">
        <f t="shared" si="45"/>
        <v>#REF!</v>
      </c>
      <c r="AO53" s="141" t="e">
        <f t="shared" si="45"/>
        <v>#REF!</v>
      </c>
    </row>
    <row r="54" spans="1:41" ht="15.75" customHeight="1">
      <c r="A54" s="135">
        <v>42</v>
      </c>
      <c r="B54" s="136">
        <v>921313104167</v>
      </c>
      <c r="C54" s="137" t="s">
        <v>399</v>
      </c>
      <c r="D54" s="138">
        <v>29</v>
      </c>
      <c r="E54" s="138">
        <v>13</v>
      </c>
      <c r="F54" s="138">
        <v>0</v>
      </c>
      <c r="G54" s="138">
        <v>0</v>
      </c>
      <c r="H54" s="138">
        <v>0</v>
      </c>
      <c r="I54" s="138"/>
      <c r="J54" s="59">
        <v>0</v>
      </c>
      <c r="K54" s="59">
        <v>22</v>
      </c>
      <c r="L54" s="59">
        <v>22</v>
      </c>
      <c r="M54" s="59">
        <v>0</v>
      </c>
      <c r="N54" s="59">
        <v>0</v>
      </c>
      <c r="O54" s="59"/>
      <c r="P54" s="138">
        <v>0</v>
      </c>
      <c r="Q54" s="138">
        <v>0</v>
      </c>
      <c r="R54" s="138">
        <v>0</v>
      </c>
      <c r="S54" s="138">
        <v>9</v>
      </c>
      <c r="T54" s="138">
        <v>18</v>
      </c>
      <c r="U54" s="138">
        <v>18</v>
      </c>
      <c r="V54" s="139">
        <v>10</v>
      </c>
      <c r="W54" s="139">
        <v>15</v>
      </c>
      <c r="X54" s="139">
        <v>25</v>
      </c>
      <c r="Y54" s="139">
        <v>0</v>
      </c>
      <c r="Z54" s="139">
        <v>0</v>
      </c>
      <c r="AA54" s="139"/>
      <c r="AB54" s="140">
        <v>0</v>
      </c>
      <c r="AC54" s="140">
        <v>0</v>
      </c>
      <c r="AD54" s="140">
        <v>0</v>
      </c>
      <c r="AE54" s="140">
        <v>23</v>
      </c>
      <c r="AF54" s="140">
        <v>14</v>
      </c>
      <c r="AG54" s="140">
        <v>9</v>
      </c>
      <c r="AH54" s="4" t="s">
        <v>15</v>
      </c>
      <c r="AI54" s="4">
        <f t="shared" si="4"/>
        <v>70</v>
      </c>
      <c r="AJ54" s="141" t="e">
        <f t="shared" ref="AJ54:AO54" si="46">100*(D54+J54+P54+V54+AB54)/#REF!</f>
        <v>#REF!</v>
      </c>
      <c r="AK54" s="141" t="e">
        <f t="shared" si="46"/>
        <v>#REF!</v>
      </c>
      <c r="AL54" s="141" t="e">
        <f t="shared" si="46"/>
        <v>#REF!</v>
      </c>
      <c r="AM54" s="141" t="e">
        <f t="shared" si="46"/>
        <v>#REF!</v>
      </c>
      <c r="AN54" s="141" t="e">
        <f t="shared" si="46"/>
        <v>#REF!</v>
      </c>
      <c r="AO54" s="141" t="e">
        <f t="shared" si="46"/>
        <v>#REF!</v>
      </c>
    </row>
    <row r="55" spans="1:41" ht="15.75" customHeight="1">
      <c r="A55" s="135">
        <v>43</v>
      </c>
      <c r="B55" s="136">
        <v>921313104168</v>
      </c>
      <c r="C55" s="137" t="s">
        <v>400</v>
      </c>
      <c r="D55" s="138">
        <v>24</v>
      </c>
      <c r="E55" s="138">
        <v>10</v>
      </c>
      <c r="F55" s="138">
        <v>0</v>
      </c>
      <c r="G55" s="138">
        <v>0</v>
      </c>
      <c r="H55" s="138">
        <v>0</v>
      </c>
      <c r="I55" s="138"/>
      <c r="J55" s="59">
        <v>0</v>
      </c>
      <c r="K55" s="59">
        <v>16</v>
      </c>
      <c r="L55" s="59">
        <v>16</v>
      </c>
      <c r="M55" s="59">
        <v>0</v>
      </c>
      <c r="N55" s="59">
        <v>0</v>
      </c>
      <c r="O55" s="59"/>
      <c r="P55" s="138">
        <v>0</v>
      </c>
      <c r="Q55" s="138">
        <v>0</v>
      </c>
      <c r="R55" s="138">
        <v>0</v>
      </c>
      <c r="S55" s="138">
        <v>7</v>
      </c>
      <c r="T55" s="138">
        <v>14</v>
      </c>
      <c r="U55" s="138">
        <v>14</v>
      </c>
      <c r="V55" s="139">
        <v>7</v>
      </c>
      <c r="W55" s="139">
        <v>11</v>
      </c>
      <c r="X55" s="139">
        <v>18</v>
      </c>
      <c r="Y55" s="139">
        <v>0</v>
      </c>
      <c r="Z55" s="139">
        <v>0</v>
      </c>
      <c r="AA55" s="139"/>
      <c r="AB55" s="140">
        <v>0</v>
      </c>
      <c r="AC55" s="140">
        <v>0</v>
      </c>
      <c r="AD55" s="140">
        <v>0</v>
      </c>
      <c r="AE55" s="140">
        <v>20</v>
      </c>
      <c r="AF55" s="140">
        <v>12</v>
      </c>
      <c r="AG55" s="140">
        <v>8</v>
      </c>
      <c r="AH55" s="4" t="s">
        <v>366</v>
      </c>
      <c r="AI55" s="4">
        <f t="shared" si="4"/>
        <v>0</v>
      </c>
      <c r="AJ55" s="141" t="e">
        <f t="shared" ref="AJ55:AO55" si="47">100*(D55+J55+P55+V55+AB55)/#REF!</f>
        <v>#REF!</v>
      </c>
      <c r="AK55" s="141" t="e">
        <f t="shared" si="47"/>
        <v>#REF!</v>
      </c>
      <c r="AL55" s="141" t="e">
        <f t="shared" si="47"/>
        <v>#REF!</v>
      </c>
      <c r="AM55" s="141" t="e">
        <f t="shared" si="47"/>
        <v>#REF!</v>
      </c>
      <c r="AN55" s="141" t="e">
        <f t="shared" si="47"/>
        <v>#REF!</v>
      </c>
      <c r="AO55" s="141" t="e">
        <f t="shared" si="47"/>
        <v>#REF!</v>
      </c>
    </row>
    <row r="56" spans="1:41" ht="15.75" customHeight="1">
      <c r="A56" s="135">
        <v>44</v>
      </c>
      <c r="B56" s="136">
        <v>921313104169</v>
      </c>
      <c r="C56" s="137" t="s">
        <v>401</v>
      </c>
      <c r="D56" s="138">
        <v>26</v>
      </c>
      <c r="E56" s="138">
        <v>11</v>
      </c>
      <c r="F56" s="138">
        <v>0</v>
      </c>
      <c r="G56" s="138">
        <v>0</v>
      </c>
      <c r="H56" s="138">
        <v>0</v>
      </c>
      <c r="I56" s="138"/>
      <c r="J56" s="59">
        <v>0</v>
      </c>
      <c r="K56" s="59">
        <v>24</v>
      </c>
      <c r="L56" s="59">
        <v>24</v>
      </c>
      <c r="M56" s="59">
        <v>0</v>
      </c>
      <c r="N56" s="59">
        <v>0</v>
      </c>
      <c r="O56" s="59"/>
      <c r="P56" s="138">
        <v>0</v>
      </c>
      <c r="Q56" s="138">
        <v>0</v>
      </c>
      <c r="R56" s="138">
        <v>0</v>
      </c>
      <c r="S56" s="138">
        <v>8</v>
      </c>
      <c r="T56" s="138">
        <v>16</v>
      </c>
      <c r="U56" s="138">
        <v>16</v>
      </c>
      <c r="V56" s="139">
        <v>8</v>
      </c>
      <c r="W56" s="139">
        <v>12</v>
      </c>
      <c r="X56" s="139">
        <v>20</v>
      </c>
      <c r="Y56" s="139">
        <v>0</v>
      </c>
      <c r="Z56" s="139">
        <v>0</v>
      </c>
      <c r="AA56" s="139"/>
      <c r="AB56" s="140">
        <v>0</v>
      </c>
      <c r="AC56" s="140">
        <v>0</v>
      </c>
      <c r="AD56" s="140">
        <v>0</v>
      </c>
      <c r="AE56" s="140">
        <v>20</v>
      </c>
      <c r="AF56" s="140">
        <v>12</v>
      </c>
      <c r="AG56" s="140">
        <v>8</v>
      </c>
      <c r="AH56" s="4" t="s">
        <v>17</v>
      </c>
      <c r="AI56" s="4">
        <f t="shared" si="4"/>
        <v>60</v>
      </c>
      <c r="AJ56" s="141" t="e">
        <f t="shared" ref="AJ56:AO56" si="48">100*(D56+J56+P56+V56+AB56)/#REF!</f>
        <v>#REF!</v>
      </c>
      <c r="AK56" s="141" t="e">
        <f t="shared" si="48"/>
        <v>#REF!</v>
      </c>
      <c r="AL56" s="141" t="e">
        <f t="shared" si="48"/>
        <v>#REF!</v>
      </c>
      <c r="AM56" s="141" t="e">
        <f t="shared" si="48"/>
        <v>#REF!</v>
      </c>
      <c r="AN56" s="141" t="e">
        <f t="shared" si="48"/>
        <v>#REF!</v>
      </c>
      <c r="AO56" s="141" t="e">
        <f t="shared" si="48"/>
        <v>#REF!</v>
      </c>
    </row>
    <row r="57" spans="1:41" ht="15.75" customHeight="1">
      <c r="A57" s="135">
        <v>45</v>
      </c>
      <c r="B57" s="136">
        <v>921313104170</v>
      </c>
      <c r="C57" s="137" t="s">
        <v>402</v>
      </c>
      <c r="D57" s="138">
        <v>25</v>
      </c>
      <c r="E57" s="138">
        <v>11</v>
      </c>
      <c r="F57" s="138">
        <v>0</v>
      </c>
      <c r="G57" s="138">
        <v>0</v>
      </c>
      <c r="H57" s="138">
        <v>0</v>
      </c>
      <c r="I57" s="138"/>
      <c r="J57" s="59">
        <v>0</v>
      </c>
      <c r="K57" s="59">
        <v>18</v>
      </c>
      <c r="L57" s="59">
        <v>18</v>
      </c>
      <c r="M57" s="59">
        <v>0</v>
      </c>
      <c r="N57" s="59">
        <v>0</v>
      </c>
      <c r="O57" s="59"/>
      <c r="P57" s="138">
        <v>0</v>
      </c>
      <c r="Q57" s="138">
        <v>0</v>
      </c>
      <c r="R57" s="138">
        <v>0</v>
      </c>
      <c r="S57" s="138">
        <v>8</v>
      </c>
      <c r="T57" s="138">
        <v>15</v>
      </c>
      <c r="U57" s="138">
        <v>15</v>
      </c>
      <c r="V57" s="139">
        <v>8</v>
      </c>
      <c r="W57" s="139">
        <v>12</v>
      </c>
      <c r="X57" s="139">
        <v>20</v>
      </c>
      <c r="Y57" s="139">
        <v>0</v>
      </c>
      <c r="Z57" s="139">
        <v>0</v>
      </c>
      <c r="AA57" s="139"/>
      <c r="AB57" s="140">
        <v>0</v>
      </c>
      <c r="AC57" s="140">
        <v>0</v>
      </c>
      <c r="AD57" s="140">
        <v>0</v>
      </c>
      <c r="AE57" s="140">
        <v>20</v>
      </c>
      <c r="AF57" s="140">
        <v>12</v>
      </c>
      <c r="AG57" s="140">
        <v>8</v>
      </c>
      <c r="AH57" s="4" t="s">
        <v>366</v>
      </c>
      <c r="AI57" s="4">
        <f t="shared" si="4"/>
        <v>0</v>
      </c>
      <c r="AJ57" s="141" t="e">
        <f t="shared" ref="AJ57:AO57" si="49">100*(D57+J57+P57+V57+AB57)/#REF!</f>
        <v>#REF!</v>
      </c>
      <c r="AK57" s="141" t="e">
        <f t="shared" si="49"/>
        <v>#REF!</v>
      </c>
      <c r="AL57" s="141" t="e">
        <f t="shared" si="49"/>
        <v>#REF!</v>
      </c>
      <c r="AM57" s="141" t="e">
        <f t="shared" si="49"/>
        <v>#REF!</v>
      </c>
      <c r="AN57" s="141" t="e">
        <f t="shared" si="49"/>
        <v>#REF!</v>
      </c>
      <c r="AO57" s="141" t="e">
        <f t="shared" si="49"/>
        <v>#REF!</v>
      </c>
    </row>
    <row r="58" spans="1:41" ht="15.75" customHeight="1">
      <c r="A58" s="135">
        <v>46</v>
      </c>
      <c r="B58" s="136">
        <v>921313104171</v>
      </c>
      <c r="C58" s="137" t="s">
        <v>403</v>
      </c>
      <c r="D58" s="138">
        <v>32</v>
      </c>
      <c r="E58" s="138">
        <v>14</v>
      </c>
      <c r="F58" s="138">
        <v>0</v>
      </c>
      <c r="G58" s="138">
        <v>0</v>
      </c>
      <c r="H58" s="138">
        <v>0</v>
      </c>
      <c r="I58" s="138"/>
      <c r="J58" s="59">
        <v>0</v>
      </c>
      <c r="K58" s="59">
        <v>21</v>
      </c>
      <c r="L58" s="59">
        <v>21</v>
      </c>
      <c r="M58" s="59">
        <v>0</v>
      </c>
      <c r="N58" s="59">
        <v>0</v>
      </c>
      <c r="O58" s="59"/>
      <c r="P58" s="138">
        <v>0</v>
      </c>
      <c r="Q58" s="138">
        <v>0</v>
      </c>
      <c r="R58" s="138">
        <v>0</v>
      </c>
      <c r="S58" s="138">
        <v>9</v>
      </c>
      <c r="T58" s="138">
        <v>18</v>
      </c>
      <c r="U58" s="138">
        <v>18</v>
      </c>
      <c r="V58" s="139">
        <v>9</v>
      </c>
      <c r="W58" s="139">
        <v>14</v>
      </c>
      <c r="X58" s="139">
        <v>23</v>
      </c>
      <c r="Y58" s="139">
        <v>0</v>
      </c>
      <c r="Z58" s="139">
        <v>0</v>
      </c>
      <c r="AA58" s="139"/>
      <c r="AB58" s="140">
        <v>0</v>
      </c>
      <c r="AC58" s="140">
        <v>0</v>
      </c>
      <c r="AD58" s="140">
        <v>0</v>
      </c>
      <c r="AE58" s="140">
        <v>25</v>
      </c>
      <c r="AF58" s="140">
        <v>15</v>
      </c>
      <c r="AG58" s="140">
        <v>10</v>
      </c>
      <c r="AH58" s="4" t="s">
        <v>238</v>
      </c>
      <c r="AI58" s="4">
        <f t="shared" si="4"/>
        <v>56</v>
      </c>
      <c r="AJ58" s="141" t="e">
        <f t="shared" ref="AJ58:AO58" si="50">100*(D58+J58+P58+V58+AB58)/#REF!</f>
        <v>#REF!</v>
      </c>
      <c r="AK58" s="141" t="e">
        <f t="shared" si="50"/>
        <v>#REF!</v>
      </c>
      <c r="AL58" s="141" t="e">
        <f t="shared" si="50"/>
        <v>#REF!</v>
      </c>
      <c r="AM58" s="141" t="e">
        <f t="shared" si="50"/>
        <v>#REF!</v>
      </c>
      <c r="AN58" s="141" t="e">
        <f t="shared" si="50"/>
        <v>#REF!</v>
      </c>
      <c r="AO58" s="141" t="e">
        <f t="shared" si="50"/>
        <v>#REF!</v>
      </c>
    </row>
    <row r="59" spans="1:41" ht="15.75" customHeight="1">
      <c r="A59" s="135">
        <v>47</v>
      </c>
      <c r="B59" s="136">
        <v>921313104172</v>
      </c>
      <c r="C59" s="137" t="s">
        <v>404</v>
      </c>
      <c r="D59" s="138">
        <v>32</v>
      </c>
      <c r="E59" s="138">
        <v>14</v>
      </c>
      <c r="F59" s="138">
        <v>0</v>
      </c>
      <c r="G59" s="138">
        <v>0</v>
      </c>
      <c r="H59" s="138">
        <v>0</v>
      </c>
      <c r="I59" s="138"/>
      <c r="J59" s="59">
        <v>0</v>
      </c>
      <c r="K59" s="59">
        <v>22</v>
      </c>
      <c r="L59" s="59">
        <v>22</v>
      </c>
      <c r="M59" s="59">
        <v>0</v>
      </c>
      <c r="N59" s="59">
        <v>0</v>
      </c>
      <c r="O59" s="59"/>
      <c r="P59" s="138">
        <v>0</v>
      </c>
      <c r="Q59" s="138">
        <v>0</v>
      </c>
      <c r="R59" s="138">
        <v>0</v>
      </c>
      <c r="S59" s="138">
        <v>9</v>
      </c>
      <c r="T59" s="138">
        <v>17</v>
      </c>
      <c r="U59" s="138">
        <v>17</v>
      </c>
      <c r="V59" s="139">
        <v>9</v>
      </c>
      <c r="W59" s="139">
        <v>14</v>
      </c>
      <c r="X59" s="139">
        <v>23</v>
      </c>
      <c r="Y59" s="139">
        <v>0</v>
      </c>
      <c r="Z59" s="139">
        <v>0</v>
      </c>
      <c r="AA59" s="139"/>
      <c r="AB59" s="140">
        <v>0</v>
      </c>
      <c r="AC59" s="140">
        <v>0</v>
      </c>
      <c r="AD59" s="140">
        <v>0</v>
      </c>
      <c r="AE59" s="140">
        <v>25</v>
      </c>
      <c r="AF59" s="140">
        <v>15</v>
      </c>
      <c r="AG59" s="140">
        <v>10</v>
      </c>
      <c r="AH59" s="4" t="s">
        <v>17</v>
      </c>
      <c r="AI59" s="4">
        <f t="shared" si="4"/>
        <v>60</v>
      </c>
      <c r="AJ59" s="141" t="e">
        <f t="shared" ref="AJ59:AO59" si="51">100*(D59+J59+P59+V59+AB59)/#REF!</f>
        <v>#REF!</v>
      </c>
      <c r="AK59" s="141" t="e">
        <f t="shared" si="51"/>
        <v>#REF!</v>
      </c>
      <c r="AL59" s="141" t="e">
        <f t="shared" si="51"/>
        <v>#REF!</v>
      </c>
      <c r="AM59" s="141" t="e">
        <f t="shared" si="51"/>
        <v>#REF!</v>
      </c>
      <c r="AN59" s="141" t="e">
        <f t="shared" si="51"/>
        <v>#REF!</v>
      </c>
      <c r="AO59" s="141" t="e">
        <f t="shared" si="51"/>
        <v>#REF!</v>
      </c>
    </row>
    <row r="60" spans="1:41" ht="15.75" customHeight="1">
      <c r="A60" s="135">
        <v>48</v>
      </c>
      <c r="B60" s="136">
        <v>921313104173</v>
      </c>
      <c r="C60" s="137" t="s">
        <v>405</v>
      </c>
      <c r="D60" s="138">
        <v>29</v>
      </c>
      <c r="E60" s="138">
        <v>13</v>
      </c>
      <c r="F60" s="138">
        <v>0</v>
      </c>
      <c r="G60" s="138">
        <v>0</v>
      </c>
      <c r="H60" s="138">
        <v>0</v>
      </c>
      <c r="I60" s="138"/>
      <c r="J60" s="59">
        <v>0</v>
      </c>
      <c r="K60" s="59">
        <v>21</v>
      </c>
      <c r="L60" s="59">
        <v>21</v>
      </c>
      <c r="M60" s="59">
        <v>0</v>
      </c>
      <c r="N60" s="59">
        <v>0</v>
      </c>
      <c r="O60" s="59"/>
      <c r="P60" s="138">
        <v>0</v>
      </c>
      <c r="Q60" s="138">
        <v>0</v>
      </c>
      <c r="R60" s="138">
        <v>0</v>
      </c>
      <c r="S60" s="138">
        <v>10</v>
      </c>
      <c r="T60" s="138">
        <v>20</v>
      </c>
      <c r="U60" s="138">
        <v>20</v>
      </c>
      <c r="V60" s="139">
        <v>10</v>
      </c>
      <c r="W60" s="139">
        <v>15</v>
      </c>
      <c r="X60" s="139">
        <v>25</v>
      </c>
      <c r="Y60" s="139">
        <v>0</v>
      </c>
      <c r="Z60" s="139">
        <v>0</v>
      </c>
      <c r="AA60" s="139"/>
      <c r="AB60" s="140">
        <v>0</v>
      </c>
      <c r="AC60" s="140">
        <v>0</v>
      </c>
      <c r="AD60" s="140">
        <v>0</v>
      </c>
      <c r="AE60" s="140">
        <v>23</v>
      </c>
      <c r="AF60" s="140">
        <v>14</v>
      </c>
      <c r="AG60" s="140">
        <v>9</v>
      </c>
      <c r="AH60" s="4" t="s">
        <v>15</v>
      </c>
      <c r="AI60" s="4">
        <f t="shared" si="4"/>
        <v>70</v>
      </c>
      <c r="AJ60" s="141" t="e">
        <f t="shared" ref="AJ60:AO60" si="52">100*(D60+J60+P60+V60+AB60)/#REF!</f>
        <v>#REF!</v>
      </c>
      <c r="AK60" s="141" t="e">
        <f t="shared" si="52"/>
        <v>#REF!</v>
      </c>
      <c r="AL60" s="141" t="e">
        <f t="shared" si="52"/>
        <v>#REF!</v>
      </c>
      <c r="AM60" s="141" t="e">
        <f t="shared" si="52"/>
        <v>#REF!</v>
      </c>
      <c r="AN60" s="141" t="e">
        <f t="shared" si="52"/>
        <v>#REF!</v>
      </c>
      <c r="AO60" s="141" t="e">
        <f t="shared" si="52"/>
        <v>#REF!</v>
      </c>
    </row>
    <row r="61" spans="1:41" ht="15.75" customHeight="1">
      <c r="A61" s="135">
        <v>49</v>
      </c>
      <c r="B61" s="136">
        <v>921313104174</v>
      </c>
      <c r="C61" s="137" t="s">
        <v>406</v>
      </c>
      <c r="D61" s="138">
        <v>31</v>
      </c>
      <c r="E61" s="138">
        <v>13</v>
      </c>
      <c r="F61" s="138">
        <v>0</v>
      </c>
      <c r="G61" s="138">
        <v>0</v>
      </c>
      <c r="H61" s="138">
        <v>0</v>
      </c>
      <c r="I61" s="138"/>
      <c r="J61" s="59">
        <v>0</v>
      </c>
      <c r="K61" s="59">
        <v>24</v>
      </c>
      <c r="L61" s="59">
        <v>24</v>
      </c>
      <c r="M61" s="59">
        <v>0</v>
      </c>
      <c r="N61" s="59">
        <v>0</v>
      </c>
      <c r="O61" s="59"/>
      <c r="P61" s="138">
        <v>0</v>
      </c>
      <c r="Q61" s="138">
        <v>0</v>
      </c>
      <c r="R61" s="138">
        <v>0</v>
      </c>
      <c r="S61" s="138">
        <v>9</v>
      </c>
      <c r="T61" s="138">
        <v>19</v>
      </c>
      <c r="U61" s="138">
        <v>19</v>
      </c>
      <c r="V61" s="139">
        <v>8</v>
      </c>
      <c r="W61" s="139">
        <v>13</v>
      </c>
      <c r="X61" s="139">
        <v>21</v>
      </c>
      <c r="Y61" s="139">
        <v>0</v>
      </c>
      <c r="Z61" s="139">
        <v>0</v>
      </c>
      <c r="AA61" s="139"/>
      <c r="AB61" s="140">
        <v>0</v>
      </c>
      <c r="AC61" s="140">
        <v>0</v>
      </c>
      <c r="AD61" s="140">
        <v>0</v>
      </c>
      <c r="AE61" s="140">
        <v>23</v>
      </c>
      <c r="AF61" s="140">
        <v>14</v>
      </c>
      <c r="AG61" s="140">
        <v>9</v>
      </c>
      <c r="AH61" s="4" t="s">
        <v>15</v>
      </c>
      <c r="AI61" s="4">
        <f t="shared" si="4"/>
        <v>70</v>
      </c>
      <c r="AJ61" s="141" t="e">
        <f t="shared" ref="AJ61:AO61" si="53">100*(D61+J61+P61+V61+AB61)/#REF!</f>
        <v>#REF!</v>
      </c>
      <c r="AK61" s="141" t="e">
        <f t="shared" si="53"/>
        <v>#REF!</v>
      </c>
      <c r="AL61" s="141" t="e">
        <f t="shared" si="53"/>
        <v>#REF!</v>
      </c>
      <c r="AM61" s="141" t="e">
        <f t="shared" si="53"/>
        <v>#REF!</v>
      </c>
      <c r="AN61" s="141" t="e">
        <f t="shared" si="53"/>
        <v>#REF!</v>
      </c>
      <c r="AO61" s="141" t="e">
        <f t="shared" si="53"/>
        <v>#REF!</v>
      </c>
    </row>
    <row r="62" spans="1:41" ht="15.75" customHeight="1">
      <c r="A62" s="135">
        <v>50</v>
      </c>
      <c r="B62" s="136">
        <v>921313104175</v>
      </c>
      <c r="C62" s="137" t="s">
        <v>407</v>
      </c>
      <c r="D62" s="138">
        <v>35</v>
      </c>
      <c r="E62" s="138">
        <v>15</v>
      </c>
      <c r="F62" s="138">
        <v>0</v>
      </c>
      <c r="G62" s="138">
        <v>0</v>
      </c>
      <c r="H62" s="138">
        <v>0</v>
      </c>
      <c r="I62" s="138"/>
      <c r="J62" s="59">
        <v>0</v>
      </c>
      <c r="K62" s="59">
        <v>23</v>
      </c>
      <c r="L62" s="59">
        <v>23</v>
      </c>
      <c r="M62" s="59">
        <v>0</v>
      </c>
      <c r="N62" s="59">
        <v>0</v>
      </c>
      <c r="O62" s="59"/>
      <c r="P62" s="138">
        <v>0</v>
      </c>
      <c r="Q62" s="138">
        <v>0</v>
      </c>
      <c r="R62" s="138">
        <v>0</v>
      </c>
      <c r="S62" s="138">
        <v>9</v>
      </c>
      <c r="T62" s="138">
        <v>18</v>
      </c>
      <c r="U62" s="138">
        <v>18</v>
      </c>
      <c r="V62" s="139">
        <v>9</v>
      </c>
      <c r="W62" s="139">
        <v>14</v>
      </c>
      <c r="X62" s="139">
        <v>23</v>
      </c>
      <c r="Y62" s="139">
        <v>0</v>
      </c>
      <c r="Z62" s="139">
        <v>0</v>
      </c>
      <c r="AA62" s="139"/>
      <c r="AB62" s="140">
        <v>0</v>
      </c>
      <c r="AC62" s="140">
        <v>0</v>
      </c>
      <c r="AD62" s="140">
        <v>0</v>
      </c>
      <c r="AE62" s="140">
        <v>25</v>
      </c>
      <c r="AF62" s="140">
        <v>15</v>
      </c>
      <c r="AG62" s="140">
        <v>10</v>
      </c>
      <c r="AH62" s="4" t="s">
        <v>15</v>
      </c>
      <c r="AI62" s="4">
        <f t="shared" si="4"/>
        <v>70</v>
      </c>
      <c r="AJ62" s="141" t="e">
        <f t="shared" ref="AJ62:AO62" si="54">100*(D62+J62+P62+V62+AB62)/#REF!</f>
        <v>#REF!</v>
      </c>
      <c r="AK62" s="141" t="e">
        <f t="shared" si="54"/>
        <v>#REF!</v>
      </c>
      <c r="AL62" s="141" t="e">
        <f t="shared" si="54"/>
        <v>#REF!</v>
      </c>
      <c r="AM62" s="141" t="e">
        <f t="shared" si="54"/>
        <v>#REF!</v>
      </c>
      <c r="AN62" s="141" t="e">
        <f t="shared" si="54"/>
        <v>#REF!</v>
      </c>
      <c r="AO62" s="141" t="e">
        <f t="shared" si="54"/>
        <v>#REF!</v>
      </c>
    </row>
    <row r="63" spans="1:41" ht="15.75" customHeight="1">
      <c r="A63" s="135">
        <v>51</v>
      </c>
      <c r="B63" s="136">
        <v>921313104176</v>
      </c>
      <c r="C63" s="137" t="s">
        <v>408</v>
      </c>
      <c r="D63" s="138">
        <v>32</v>
      </c>
      <c r="E63" s="138">
        <v>14</v>
      </c>
      <c r="F63" s="138">
        <v>0</v>
      </c>
      <c r="G63" s="138">
        <v>0</v>
      </c>
      <c r="H63" s="138">
        <v>0</v>
      </c>
      <c r="I63" s="138"/>
      <c r="J63" s="59">
        <v>0</v>
      </c>
      <c r="K63" s="59">
        <v>23</v>
      </c>
      <c r="L63" s="59">
        <v>23</v>
      </c>
      <c r="M63" s="59">
        <v>0</v>
      </c>
      <c r="N63" s="59">
        <v>0</v>
      </c>
      <c r="O63" s="59"/>
      <c r="P63" s="138">
        <v>0</v>
      </c>
      <c r="Q63" s="138">
        <v>0</v>
      </c>
      <c r="R63" s="138">
        <v>0</v>
      </c>
      <c r="S63" s="138">
        <v>10</v>
      </c>
      <c r="T63" s="138">
        <v>19</v>
      </c>
      <c r="U63" s="138">
        <v>19</v>
      </c>
      <c r="V63" s="139">
        <v>9</v>
      </c>
      <c r="W63" s="139">
        <v>13</v>
      </c>
      <c r="X63" s="139">
        <v>22</v>
      </c>
      <c r="Y63" s="139">
        <v>0</v>
      </c>
      <c r="Z63" s="139">
        <v>0</v>
      </c>
      <c r="AA63" s="139"/>
      <c r="AB63" s="140">
        <v>0</v>
      </c>
      <c r="AC63" s="140">
        <v>0</v>
      </c>
      <c r="AD63" s="140">
        <v>0</v>
      </c>
      <c r="AE63" s="140">
        <v>24</v>
      </c>
      <c r="AF63" s="140">
        <v>14</v>
      </c>
      <c r="AG63" s="140">
        <v>10</v>
      </c>
      <c r="AH63" s="4" t="s">
        <v>15</v>
      </c>
      <c r="AI63" s="4">
        <f t="shared" si="4"/>
        <v>70</v>
      </c>
      <c r="AJ63" s="141" t="e">
        <f t="shared" ref="AJ63:AO63" si="55">100*(D63+J63+P63+V63+AB63)/#REF!</f>
        <v>#REF!</v>
      </c>
      <c r="AK63" s="141" t="e">
        <f t="shared" si="55"/>
        <v>#REF!</v>
      </c>
      <c r="AL63" s="141" t="e">
        <f t="shared" si="55"/>
        <v>#REF!</v>
      </c>
      <c r="AM63" s="141" t="e">
        <f t="shared" si="55"/>
        <v>#REF!</v>
      </c>
      <c r="AN63" s="141" t="e">
        <f t="shared" si="55"/>
        <v>#REF!</v>
      </c>
      <c r="AO63" s="141" t="e">
        <f t="shared" si="55"/>
        <v>#REF!</v>
      </c>
    </row>
    <row r="64" spans="1:41" ht="15.75" customHeight="1">
      <c r="A64" s="135">
        <v>52</v>
      </c>
      <c r="B64" s="136">
        <v>921313104178</v>
      </c>
      <c r="C64" s="137" t="s">
        <v>409</v>
      </c>
      <c r="D64" s="138">
        <v>27</v>
      </c>
      <c r="E64" s="138">
        <v>12</v>
      </c>
      <c r="F64" s="138">
        <v>0</v>
      </c>
      <c r="G64" s="138">
        <v>0</v>
      </c>
      <c r="H64" s="138">
        <v>0</v>
      </c>
      <c r="I64" s="138"/>
      <c r="J64" s="59">
        <v>0</v>
      </c>
      <c r="K64" s="59">
        <v>20</v>
      </c>
      <c r="L64" s="59">
        <v>20</v>
      </c>
      <c r="M64" s="59">
        <v>0</v>
      </c>
      <c r="N64" s="59">
        <v>0</v>
      </c>
      <c r="O64" s="59"/>
      <c r="P64" s="138">
        <v>0</v>
      </c>
      <c r="Q64" s="138">
        <v>0</v>
      </c>
      <c r="R64" s="138">
        <v>0</v>
      </c>
      <c r="S64" s="138">
        <v>8</v>
      </c>
      <c r="T64" s="138">
        <v>16</v>
      </c>
      <c r="U64" s="138">
        <v>16</v>
      </c>
      <c r="V64" s="139">
        <v>8</v>
      </c>
      <c r="W64" s="139">
        <v>12</v>
      </c>
      <c r="X64" s="139">
        <v>20</v>
      </c>
      <c r="Y64" s="139">
        <v>0</v>
      </c>
      <c r="Z64" s="139">
        <v>0</v>
      </c>
      <c r="AA64" s="139"/>
      <c r="AB64" s="140">
        <v>0</v>
      </c>
      <c r="AC64" s="140">
        <v>0</v>
      </c>
      <c r="AD64" s="140">
        <v>0</v>
      </c>
      <c r="AE64" s="140">
        <v>20</v>
      </c>
      <c r="AF64" s="140">
        <v>12</v>
      </c>
      <c r="AG64" s="140">
        <v>8</v>
      </c>
      <c r="AH64" s="4" t="s">
        <v>15</v>
      </c>
      <c r="AI64" s="4">
        <f t="shared" si="4"/>
        <v>70</v>
      </c>
      <c r="AJ64" s="141" t="e">
        <f t="shared" ref="AJ64:AO64" si="56">100*(D64+J64+P64+V64+AB64)/#REF!</f>
        <v>#REF!</v>
      </c>
      <c r="AK64" s="141" t="e">
        <f t="shared" si="56"/>
        <v>#REF!</v>
      </c>
      <c r="AL64" s="141" t="e">
        <f t="shared" si="56"/>
        <v>#REF!</v>
      </c>
      <c r="AM64" s="141" t="e">
        <f t="shared" si="56"/>
        <v>#REF!</v>
      </c>
      <c r="AN64" s="141" t="e">
        <f t="shared" si="56"/>
        <v>#REF!</v>
      </c>
      <c r="AO64" s="141" t="e">
        <f t="shared" si="56"/>
        <v>#REF!</v>
      </c>
    </row>
    <row r="65" spans="1:41" ht="15.75" customHeight="1">
      <c r="A65" s="135">
        <v>53</v>
      </c>
      <c r="B65" s="136">
        <v>921313104179</v>
      </c>
      <c r="C65" s="137" t="s">
        <v>410</v>
      </c>
      <c r="D65" s="138">
        <v>27</v>
      </c>
      <c r="E65" s="138">
        <v>12</v>
      </c>
      <c r="F65" s="138">
        <v>0</v>
      </c>
      <c r="G65" s="138">
        <v>0</v>
      </c>
      <c r="H65" s="138">
        <v>0</v>
      </c>
      <c r="I65" s="138"/>
      <c r="J65" s="59">
        <v>0</v>
      </c>
      <c r="K65" s="59">
        <v>23</v>
      </c>
      <c r="L65" s="59">
        <v>23</v>
      </c>
      <c r="M65" s="59">
        <v>0</v>
      </c>
      <c r="N65" s="59">
        <v>0</v>
      </c>
      <c r="O65" s="59"/>
      <c r="P65" s="138">
        <v>0</v>
      </c>
      <c r="Q65" s="138">
        <v>0</v>
      </c>
      <c r="R65" s="138">
        <v>0</v>
      </c>
      <c r="S65" s="138">
        <v>10</v>
      </c>
      <c r="T65" s="138">
        <v>19</v>
      </c>
      <c r="U65" s="138">
        <v>19</v>
      </c>
      <c r="V65" s="139">
        <v>8</v>
      </c>
      <c r="W65" s="139">
        <v>12</v>
      </c>
      <c r="X65" s="139">
        <v>20</v>
      </c>
      <c r="Y65" s="139">
        <v>0</v>
      </c>
      <c r="Z65" s="139">
        <v>0</v>
      </c>
      <c r="AA65" s="139"/>
      <c r="AB65" s="140">
        <v>0</v>
      </c>
      <c r="AC65" s="140">
        <v>0</v>
      </c>
      <c r="AD65" s="140">
        <v>0</v>
      </c>
      <c r="AE65" s="140">
        <v>20</v>
      </c>
      <c r="AF65" s="140">
        <v>12</v>
      </c>
      <c r="AG65" s="140">
        <v>8</v>
      </c>
      <c r="AH65" s="4" t="s">
        <v>17</v>
      </c>
      <c r="AI65" s="4">
        <f t="shared" si="4"/>
        <v>60</v>
      </c>
      <c r="AJ65" s="141" t="e">
        <f t="shared" ref="AJ65:AO65" si="57">100*(D65+J65+P65+V65+AB65)/#REF!</f>
        <v>#REF!</v>
      </c>
      <c r="AK65" s="141" t="e">
        <f t="shared" si="57"/>
        <v>#REF!</v>
      </c>
      <c r="AL65" s="141" t="e">
        <f t="shared" si="57"/>
        <v>#REF!</v>
      </c>
      <c r="AM65" s="141" t="e">
        <f t="shared" si="57"/>
        <v>#REF!</v>
      </c>
      <c r="AN65" s="141" t="e">
        <f t="shared" si="57"/>
        <v>#REF!</v>
      </c>
      <c r="AO65" s="141" t="e">
        <f t="shared" si="57"/>
        <v>#REF!</v>
      </c>
    </row>
    <row r="66" spans="1:41" ht="15.75" customHeight="1">
      <c r="A66" s="135">
        <v>54</v>
      </c>
      <c r="B66" s="136">
        <v>921313104180</v>
      </c>
      <c r="C66" s="137" t="s">
        <v>411</v>
      </c>
      <c r="D66" s="138">
        <v>30</v>
      </c>
      <c r="E66" s="138">
        <v>13</v>
      </c>
      <c r="F66" s="138">
        <v>0</v>
      </c>
      <c r="G66" s="138">
        <v>0</v>
      </c>
      <c r="H66" s="138">
        <v>0</v>
      </c>
      <c r="I66" s="138"/>
      <c r="J66" s="59">
        <v>0</v>
      </c>
      <c r="K66" s="59">
        <v>23</v>
      </c>
      <c r="L66" s="59">
        <v>23</v>
      </c>
      <c r="M66" s="59">
        <v>0</v>
      </c>
      <c r="N66" s="59">
        <v>0</v>
      </c>
      <c r="O66" s="59"/>
      <c r="P66" s="138">
        <v>0</v>
      </c>
      <c r="Q66" s="138">
        <v>0</v>
      </c>
      <c r="R66" s="138">
        <v>0</v>
      </c>
      <c r="S66" s="138">
        <v>9</v>
      </c>
      <c r="T66" s="138">
        <v>18</v>
      </c>
      <c r="U66" s="138">
        <v>18</v>
      </c>
      <c r="V66" s="139">
        <v>8</v>
      </c>
      <c r="W66" s="139">
        <v>12</v>
      </c>
      <c r="X66" s="139">
        <v>20</v>
      </c>
      <c r="Y66" s="139">
        <v>0</v>
      </c>
      <c r="Z66" s="139">
        <v>0</v>
      </c>
      <c r="AA66" s="139"/>
      <c r="AB66" s="140">
        <v>0</v>
      </c>
      <c r="AC66" s="140">
        <v>0</v>
      </c>
      <c r="AD66" s="140">
        <v>0</v>
      </c>
      <c r="AE66" s="140">
        <v>23</v>
      </c>
      <c r="AF66" s="140">
        <v>14</v>
      </c>
      <c r="AG66" s="140">
        <v>9</v>
      </c>
      <c r="AH66" s="4" t="s">
        <v>13</v>
      </c>
      <c r="AI66" s="4">
        <f t="shared" si="4"/>
        <v>80</v>
      </c>
      <c r="AJ66" s="141" t="e">
        <f t="shared" ref="AJ66:AO66" si="58">100*(D66+J66+P66+V66+AB66)/#REF!</f>
        <v>#REF!</v>
      </c>
      <c r="AK66" s="141" t="e">
        <f t="shared" si="58"/>
        <v>#REF!</v>
      </c>
      <c r="AL66" s="141" t="e">
        <f t="shared" si="58"/>
        <v>#REF!</v>
      </c>
      <c r="AM66" s="141" t="e">
        <f t="shared" si="58"/>
        <v>#REF!</v>
      </c>
      <c r="AN66" s="141" t="e">
        <f t="shared" si="58"/>
        <v>#REF!</v>
      </c>
      <c r="AO66" s="141" t="e">
        <f t="shared" si="58"/>
        <v>#REF!</v>
      </c>
    </row>
    <row r="67" spans="1:41" ht="15.75" customHeight="1">
      <c r="A67" s="135">
        <v>55</v>
      </c>
      <c r="B67" s="136">
        <v>921313104181</v>
      </c>
      <c r="C67" s="137" t="s">
        <v>412</v>
      </c>
      <c r="D67" s="138">
        <v>35</v>
      </c>
      <c r="E67" s="138">
        <v>15</v>
      </c>
      <c r="F67" s="138">
        <v>0</v>
      </c>
      <c r="G67" s="138">
        <v>0</v>
      </c>
      <c r="H67" s="138">
        <v>0</v>
      </c>
      <c r="I67" s="138"/>
      <c r="J67" s="59">
        <v>0</v>
      </c>
      <c r="K67" s="59">
        <v>21</v>
      </c>
      <c r="L67" s="59">
        <v>21</v>
      </c>
      <c r="M67" s="59">
        <v>0</v>
      </c>
      <c r="N67" s="59">
        <v>0</v>
      </c>
      <c r="O67" s="59"/>
      <c r="P67" s="138">
        <v>0</v>
      </c>
      <c r="Q67" s="138">
        <v>0</v>
      </c>
      <c r="R67" s="138">
        <v>0</v>
      </c>
      <c r="S67" s="138">
        <v>8</v>
      </c>
      <c r="T67" s="138">
        <v>16</v>
      </c>
      <c r="U67" s="138">
        <v>16</v>
      </c>
      <c r="V67" s="139">
        <v>9</v>
      </c>
      <c r="W67" s="139">
        <v>14</v>
      </c>
      <c r="X67" s="139">
        <v>23</v>
      </c>
      <c r="Y67" s="139">
        <v>0</v>
      </c>
      <c r="Z67" s="139">
        <v>0</v>
      </c>
      <c r="AA67" s="139"/>
      <c r="AB67" s="140">
        <v>0</v>
      </c>
      <c r="AC67" s="140">
        <v>0</v>
      </c>
      <c r="AD67" s="140">
        <v>0</v>
      </c>
      <c r="AE67" s="140">
        <v>25</v>
      </c>
      <c r="AF67" s="140">
        <v>15</v>
      </c>
      <c r="AG67" s="140">
        <v>10</v>
      </c>
      <c r="AH67" s="4" t="s">
        <v>15</v>
      </c>
      <c r="AI67" s="4">
        <f t="shared" si="4"/>
        <v>70</v>
      </c>
      <c r="AJ67" s="141" t="e">
        <f t="shared" ref="AJ67:AO67" si="59">100*(D67+J67+P67+V67+AB67)/#REF!</f>
        <v>#REF!</v>
      </c>
      <c r="AK67" s="141" t="e">
        <f t="shared" si="59"/>
        <v>#REF!</v>
      </c>
      <c r="AL67" s="141" t="e">
        <f t="shared" si="59"/>
        <v>#REF!</v>
      </c>
      <c r="AM67" s="141" t="e">
        <f t="shared" si="59"/>
        <v>#REF!</v>
      </c>
      <c r="AN67" s="141" t="e">
        <f t="shared" si="59"/>
        <v>#REF!</v>
      </c>
      <c r="AO67" s="141" t="e">
        <f t="shared" si="59"/>
        <v>#REF!</v>
      </c>
    </row>
    <row r="68" spans="1:41" ht="15.75" customHeight="1">
      <c r="A68" s="135">
        <v>56</v>
      </c>
      <c r="B68" s="136">
        <v>921313104182</v>
      </c>
      <c r="C68" s="137" t="s">
        <v>413</v>
      </c>
      <c r="D68" s="138">
        <v>35</v>
      </c>
      <c r="E68" s="138">
        <v>15</v>
      </c>
      <c r="F68" s="138">
        <v>0</v>
      </c>
      <c r="G68" s="138">
        <v>0</v>
      </c>
      <c r="H68" s="138">
        <v>0</v>
      </c>
      <c r="I68" s="138"/>
      <c r="J68" s="59">
        <v>0</v>
      </c>
      <c r="K68" s="59">
        <v>25</v>
      </c>
      <c r="L68" s="59">
        <v>25</v>
      </c>
      <c r="M68" s="59">
        <v>0</v>
      </c>
      <c r="N68" s="59">
        <v>0</v>
      </c>
      <c r="O68" s="59"/>
      <c r="P68" s="138">
        <v>0</v>
      </c>
      <c r="Q68" s="138">
        <v>0</v>
      </c>
      <c r="R68" s="138">
        <v>0</v>
      </c>
      <c r="S68" s="138">
        <v>10</v>
      </c>
      <c r="T68" s="138">
        <v>20</v>
      </c>
      <c r="U68" s="138">
        <v>20</v>
      </c>
      <c r="V68" s="139">
        <v>10</v>
      </c>
      <c r="W68" s="139">
        <v>14</v>
      </c>
      <c r="X68" s="139">
        <v>24</v>
      </c>
      <c r="Y68" s="139">
        <v>0</v>
      </c>
      <c r="Z68" s="139">
        <v>0</v>
      </c>
      <c r="AA68" s="139"/>
      <c r="AB68" s="140">
        <v>0</v>
      </c>
      <c r="AC68" s="140">
        <v>0</v>
      </c>
      <c r="AD68" s="140">
        <v>0</v>
      </c>
      <c r="AE68" s="140">
        <v>25</v>
      </c>
      <c r="AF68" s="140">
        <v>15</v>
      </c>
      <c r="AG68" s="140">
        <v>10</v>
      </c>
      <c r="AH68" s="4" t="s">
        <v>11</v>
      </c>
      <c r="AI68" s="4">
        <f t="shared" si="4"/>
        <v>90</v>
      </c>
      <c r="AJ68" s="141" t="e">
        <f t="shared" ref="AJ68:AO68" si="60">100*(D68+J68+P68+V68+AB68)/#REF!</f>
        <v>#REF!</v>
      </c>
      <c r="AK68" s="141" t="e">
        <f t="shared" si="60"/>
        <v>#REF!</v>
      </c>
      <c r="AL68" s="141" t="e">
        <f t="shared" si="60"/>
        <v>#REF!</v>
      </c>
      <c r="AM68" s="141" t="e">
        <f t="shared" si="60"/>
        <v>#REF!</v>
      </c>
      <c r="AN68" s="141" t="e">
        <f t="shared" si="60"/>
        <v>#REF!</v>
      </c>
      <c r="AO68" s="141" t="e">
        <f t="shared" si="60"/>
        <v>#REF!</v>
      </c>
    </row>
    <row r="69" spans="1:41" ht="15.75" customHeight="1">
      <c r="A69" s="135">
        <v>57</v>
      </c>
      <c r="B69" s="136">
        <v>921313104183</v>
      </c>
      <c r="C69" s="137" t="s">
        <v>414</v>
      </c>
      <c r="D69" s="138">
        <v>35</v>
      </c>
      <c r="E69" s="138">
        <v>15</v>
      </c>
      <c r="F69" s="138">
        <v>0</v>
      </c>
      <c r="G69" s="138">
        <v>0</v>
      </c>
      <c r="H69" s="138">
        <v>0</v>
      </c>
      <c r="I69" s="138"/>
      <c r="J69" s="59">
        <v>0</v>
      </c>
      <c r="K69" s="59">
        <v>24</v>
      </c>
      <c r="L69" s="59">
        <v>24</v>
      </c>
      <c r="M69" s="59">
        <v>0</v>
      </c>
      <c r="N69" s="59">
        <v>0</v>
      </c>
      <c r="O69" s="59"/>
      <c r="P69" s="138">
        <v>0</v>
      </c>
      <c r="Q69" s="138">
        <v>0</v>
      </c>
      <c r="R69" s="138">
        <v>0</v>
      </c>
      <c r="S69" s="138">
        <v>10</v>
      </c>
      <c r="T69" s="138">
        <v>20</v>
      </c>
      <c r="U69" s="138">
        <v>20</v>
      </c>
      <c r="V69" s="139">
        <v>10</v>
      </c>
      <c r="W69" s="139">
        <v>14</v>
      </c>
      <c r="X69" s="139">
        <v>24</v>
      </c>
      <c r="Y69" s="139">
        <v>0</v>
      </c>
      <c r="Z69" s="139">
        <v>0</v>
      </c>
      <c r="AA69" s="139"/>
      <c r="AB69" s="140">
        <v>0</v>
      </c>
      <c r="AC69" s="140">
        <v>0</v>
      </c>
      <c r="AD69" s="140">
        <v>0</v>
      </c>
      <c r="AE69" s="140">
        <v>25</v>
      </c>
      <c r="AF69" s="140">
        <v>15</v>
      </c>
      <c r="AG69" s="140">
        <v>10</v>
      </c>
      <c r="AH69" s="4" t="s">
        <v>13</v>
      </c>
      <c r="AI69" s="4">
        <f t="shared" si="4"/>
        <v>80</v>
      </c>
      <c r="AJ69" s="141" t="e">
        <f t="shared" ref="AJ69:AO69" si="61">100*(D69+J69+P69+V69+AB69)/#REF!</f>
        <v>#REF!</v>
      </c>
      <c r="AK69" s="141" t="e">
        <f t="shared" si="61"/>
        <v>#REF!</v>
      </c>
      <c r="AL69" s="141" t="e">
        <f t="shared" si="61"/>
        <v>#REF!</v>
      </c>
      <c r="AM69" s="141" t="e">
        <f t="shared" si="61"/>
        <v>#REF!</v>
      </c>
      <c r="AN69" s="141" t="e">
        <f t="shared" si="61"/>
        <v>#REF!</v>
      </c>
      <c r="AO69" s="141" t="e">
        <f t="shared" si="61"/>
        <v>#REF!</v>
      </c>
    </row>
    <row r="70" spans="1:41" ht="15.75" customHeight="1">
      <c r="A70" s="135">
        <v>58</v>
      </c>
      <c r="B70" s="136">
        <v>921313104184</v>
      </c>
      <c r="C70" s="137" t="s">
        <v>415</v>
      </c>
      <c r="D70" s="138">
        <v>30</v>
      </c>
      <c r="E70" s="138">
        <v>13</v>
      </c>
      <c r="F70" s="138">
        <v>0</v>
      </c>
      <c r="G70" s="138">
        <v>0</v>
      </c>
      <c r="H70" s="138">
        <v>0</v>
      </c>
      <c r="I70" s="138"/>
      <c r="J70" s="59">
        <v>0</v>
      </c>
      <c r="K70" s="59">
        <v>23</v>
      </c>
      <c r="L70" s="59">
        <v>23</v>
      </c>
      <c r="M70" s="59">
        <v>0</v>
      </c>
      <c r="N70" s="59">
        <v>0</v>
      </c>
      <c r="O70" s="59"/>
      <c r="P70" s="138">
        <v>0</v>
      </c>
      <c r="Q70" s="138">
        <v>0</v>
      </c>
      <c r="R70" s="138">
        <v>0</v>
      </c>
      <c r="S70" s="138">
        <v>9</v>
      </c>
      <c r="T70" s="138">
        <v>18</v>
      </c>
      <c r="U70" s="138">
        <v>18</v>
      </c>
      <c r="V70" s="139">
        <v>8</v>
      </c>
      <c r="W70" s="139">
        <v>12</v>
      </c>
      <c r="X70" s="139">
        <v>20</v>
      </c>
      <c r="Y70" s="139">
        <v>0</v>
      </c>
      <c r="Z70" s="139">
        <v>0</v>
      </c>
      <c r="AA70" s="139"/>
      <c r="AB70" s="140">
        <v>0</v>
      </c>
      <c r="AC70" s="140">
        <v>0</v>
      </c>
      <c r="AD70" s="140">
        <v>0</v>
      </c>
      <c r="AE70" s="140">
        <v>23</v>
      </c>
      <c r="AF70" s="140">
        <v>14</v>
      </c>
      <c r="AG70" s="140">
        <v>9</v>
      </c>
      <c r="AH70" s="4" t="s">
        <v>13</v>
      </c>
      <c r="AI70" s="4">
        <f t="shared" si="4"/>
        <v>80</v>
      </c>
      <c r="AJ70" s="141" t="e">
        <f t="shared" ref="AJ70:AO70" si="62">100*(D70+J70+P70+V70+AB70)/#REF!</f>
        <v>#REF!</v>
      </c>
      <c r="AK70" s="141" t="e">
        <f t="shared" si="62"/>
        <v>#REF!</v>
      </c>
      <c r="AL70" s="141" t="e">
        <f t="shared" si="62"/>
        <v>#REF!</v>
      </c>
      <c r="AM70" s="141" t="e">
        <f t="shared" si="62"/>
        <v>#REF!</v>
      </c>
      <c r="AN70" s="141" t="e">
        <f t="shared" si="62"/>
        <v>#REF!</v>
      </c>
      <c r="AO70" s="141" t="e">
        <f t="shared" si="62"/>
        <v>#REF!</v>
      </c>
    </row>
    <row r="71" spans="1:41" ht="15.75" customHeight="1">
      <c r="A71" s="135"/>
      <c r="B71" s="136"/>
      <c r="C71" s="137"/>
      <c r="D71" s="138"/>
      <c r="E71" s="138"/>
      <c r="F71" s="138"/>
      <c r="G71" s="138"/>
      <c r="H71" s="138"/>
      <c r="I71" s="138"/>
      <c r="J71" s="59"/>
      <c r="K71" s="59"/>
      <c r="L71" s="59"/>
      <c r="M71" s="59"/>
      <c r="N71" s="59"/>
      <c r="O71" s="59"/>
      <c r="P71" s="138"/>
      <c r="Q71" s="138"/>
      <c r="R71" s="138"/>
      <c r="S71" s="138"/>
      <c r="T71" s="138"/>
      <c r="U71" s="138"/>
      <c r="V71" s="139"/>
      <c r="W71" s="139"/>
      <c r="X71" s="139"/>
      <c r="Y71" s="139"/>
      <c r="Z71" s="139"/>
      <c r="AA71" s="139"/>
      <c r="AB71" s="140"/>
      <c r="AC71" s="140"/>
      <c r="AD71" s="140"/>
      <c r="AE71" s="140"/>
      <c r="AF71" s="140"/>
      <c r="AG71" s="140"/>
      <c r="AH71" s="4"/>
      <c r="AI71" s="4"/>
      <c r="AJ71" s="141"/>
      <c r="AK71" s="141"/>
      <c r="AL71" s="141"/>
      <c r="AM71" s="141"/>
      <c r="AN71" s="141"/>
      <c r="AO71" s="141"/>
    </row>
    <row r="72" spans="1:41" ht="15.75" customHeight="1">
      <c r="A72" s="135"/>
      <c r="B72" s="136"/>
      <c r="C72" s="137"/>
      <c r="D72" s="138"/>
      <c r="E72" s="138"/>
      <c r="F72" s="138"/>
      <c r="G72" s="138"/>
      <c r="H72" s="138"/>
      <c r="I72" s="138"/>
      <c r="J72" s="59"/>
      <c r="K72" s="59"/>
      <c r="L72" s="59"/>
      <c r="M72" s="59"/>
      <c r="N72" s="59"/>
      <c r="O72" s="59"/>
      <c r="P72" s="138"/>
      <c r="Q72" s="138"/>
      <c r="R72" s="138"/>
      <c r="S72" s="138"/>
      <c r="T72" s="138"/>
      <c r="U72" s="138"/>
      <c r="V72" s="139"/>
      <c r="W72" s="139"/>
      <c r="X72" s="139"/>
      <c r="Y72" s="139"/>
      <c r="Z72" s="139"/>
      <c r="AA72" s="139"/>
      <c r="AB72" s="140"/>
      <c r="AC72" s="140"/>
      <c r="AD72" s="140"/>
      <c r="AE72" s="140"/>
      <c r="AF72" s="140"/>
      <c r="AG72" s="140"/>
      <c r="AH72" s="4"/>
      <c r="AI72" s="4"/>
      <c r="AJ72" s="141"/>
      <c r="AK72" s="141"/>
      <c r="AL72" s="141"/>
      <c r="AM72" s="141"/>
      <c r="AN72" s="141"/>
      <c r="AO72" s="141"/>
    </row>
    <row r="73" spans="1:41" ht="15.75" customHeight="1">
      <c r="A73" s="135"/>
      <c r="B73" s="136"/>
      <c r="C73" s="137"/>
      <c r="D73" s="138"/>
      <c r="E73" s="138"/>
      <c r="F73" s="138"/>
      <c r="G73" s="138"/>
      <c r="H73" s="138"/>
      <c r="I73" s="138"/>
      <c r="J73" s="59"/>
      <c r="K73" s="59"/>
      <c r="L73" s="59"/>
      <c r="M73" s="59"/>
      <c r="N73" s="59"/>
      <c r="O73" s="59"/>
      <c r="P73" s="138"/>
      <c r="Q73" s="138"/>
      <c r="R73" s="138"/>
      <c r="S73" s="138"/>
      <c r="T73" s="138"/>
      <c r="U73" s="138"/>
      <c r="V73" s="139"/>
      <c r="W73" s="139"/>
      <c r="X73" s="139"/>
      <c r="Y73" s="139"/>
      <c r="Z73" s="139"/>
      <c r="AA73" s="139"/>
      <c r="AB73" s="140"/>
      <c r="AC73" s="140"/>
      <c r="AD73" s="140"/>
      <c r="AE73" s="140"/>
      <c r="AF73" s="140"/>
      <c r="AG73" s="14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35"/>
      <c r="B74" s="136"/>
      <c r="C74" s="137"/>
      <c r="D74" s="138"/>
      <c r="E74" s="138"/>
      <c r="F74" s="138"/>
      <c r="G74" s="138"/>
      <c r="H74" s="138"/>
      <c r="I74" s="138"/>
      <c r="J74" s="59"/>
      <c r="K74" s="59"/>
      <c r="L74" s="59"/>
      <c r="M74" s="59"/>
      <c r="N74" s="59"/>
      <c r="O74" s="59"/>
      <c r="P74" s="138"/>
      <c r="Q74" s="138"/>
      <c r="R74" s="138"/>
      <c r="S74" s="138"/>
      <c r="T74" s="138"/>
      <c r="U74" s="138"/>
      <c r="V74" s="139"/>
      <c r="W74" s="139"/>
      <c r="X74" s="139"/>
      <c r="Y74" s="139"/>
      <c r="Z74" s="139"/>
      <c r="AA74" s="139"/>
      <c r="AB74" s="140"/>
      <c r="AC74" s="140"/>
      <c r="AD74" s="140"/>
      <c r="AE74" s="140"/>
      <c r="AF74" s="140"/>
      <c r="AG74" s="140"/>
      <c r="AH74" s="4"/>
      <c r="AI74" s="4"/>
      <c r="AJ74" s="133"/>
      <c r="AK74" s="133"/>
      <c r="AL74" s="133"/>
      <c r="AM74" s="133"/>
      <c r="AN74" s="133"/>
      <c r="AO74" s="133"/>
    </row>
    <row r="75" spans="1:41" ht="15.75" customHeight="1">
      <c r="A75" s="135"/>
      <c r="B75" s="136"/>
      <c r="C75" s="137"/>
      <c r="D75" s="138"/>
      <c r="E75" s="138"/>
      <c r="F75" s="138"/>
      <c r="G75" s="138"/>
      <c r="H75" s="138"/>
      <c r="I75" s="138"/>
      <c r="J75" s="59"/>
      <c r="K75" s="59"/>
      <c r="L75" s="59"/>
      <c r="M75" s="59"/>
      <c r="N75" s="59"/>
      <c r="O75" s="59"/>
      <c r="P75" s="138"/>
      <c r="Q75" s="138"/>
      <c r="R75" s="138"/>
      <c r="S75" s="138"/>
      <c r="T75" s="138"/>
      <c r="U75" s="138"/>
      <c r="V75" s="139"/>
      <c r="W75" s="139"/>
      <c r="X75" s="139"/>
      <c r="Y75" s="139"/>
      <c r="Z75" s="139"/>
      <c r="AA75" s="139"/>
      <c r="AB75" s="142"/>
      <c r="AC75" s="241" t="s">
        <v>356</v>
      </c>
      <c r="AD75" s="192"/>
      <c r="AE75" s="192"/>
      <c r="AF75" s="192"/>
      <c r="AG75" s="192"/>
      <c r="AH75" s="20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35"/>
      <c r="B76" s="136"/>
      <c r="C76" s="137"/>
      <c r="D76" s="138"/>
      <c r="E76" s="138"/>
      <c r="F76" s="138"/>
      <c r="G76" s="138"/>
      <c r="H76" s="138"/>
      <c r="I76" s="138"/>
      <c r="J76" s="59"/>
      <c r="K76" s="59"/>
      <c r="L76" s="59"/>
      <c r="M76" s="59"/>
      <c r="N76" s="59"/>
      <c r="O76" s="59"/>
      <c r="P76" s="138"/>
      <c r="Q76" s="138"/>
      <c r="R76" s="138"/>
      <c r="S76" s="138"/>
      <c r="T76" s="138"/>
      <c r="U76" s="138"/>
      <c r="V76" s="139"/>
      <c r="W76" s="139"/>
      <c r="X76" s="139"/>
      <c r="Y76" s="139"/>
      <c r="Z76" s="139"/>
      <c r="AA76" s="139"/>
      <c r="AB76" s="140"/>
      <c r="AC76" s="140"/>
      <c r="AD76" s="140"/>
      <c r="AE76" s="140"/>
      <c r="AF76" s="140"/>
      <c r="AG76" s="14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4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>
      <c r="A78" s="143"/>
      <c r="B78" s="143"/>
      <c r="C78" s="121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41" ht="15.75" customHeight="1">
      <c r="A79" s="143"/>
      <c r="B79" s="121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</row>
    <row r="80" spans="1:41" ht="15.75" customHeight="1">
      <c r="A80" s="143"/>
      <c r="B80" s="121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43"/>
    </row>
    <row r="81" spans="1:41" ht="15.75" customHeight="1">
      <c r="A81" s="143"/>
      <c r="B81" s="121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43"/>
    </row>
    <row r="82" spans="1:41" ht="15.75" customHeight="1">
      <c r="A82" s="143"/>
      <c r="B82" s="121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43"/>
    </row>
    <row r="83" spans="1:41" ht="15.75" customHeight="1">
      <c r="A83" s="143"/>
      <c r="B83" s="121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43"/>
    </row>
    <row r="84" spans="1:41" ht="15.75" customHeight="1">
      <c r="A84" s="143"/>
      <c r="B84" s="121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4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43"/>
    </row>
    <row r="85" spans="1:41" ht="15.75" customHeight="1">
      <c r="A85" s="143"/>
      <c r="B85" s="121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43"/>
    </row>
    <row r="86" spans="1:41" ht="15" customHeight="1">
      <c r="A86" s="143"/>
      <c r="B86" s="121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23"/>
      <c r="W86" s="123"/>
      <c r="X86" s="143"/>
      <c r="Y86" s="143"/>
      <c r="Z86" s="123"/>
      <c r="AA86" s="12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</row>
    <row r="87" spans="1:41" ht="15.75" customHeight="1">
      <c r="A87" s="143"/>
      <c r="B87" s="121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23"/>
      <c r="W87" s="12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</row>
    <row r="88" spans="1:41" ht="15.75" customHeight="1">
      <c r="A88" s="143"/>
      <c r="B88" s="121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21"/>
      <c r="Q88" s="143"/>
      <c r="R88" s="143"/>
      <c r="S88" s="143"/>
      <c r="T88" s="143"/>
      <c r="U88" s="143"/>
      <c r="V88" s="143"/>
      <c r="W88" s="143"/>
      <c r="X88" s="143"/>
      <c r="Y88" s="14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43"/>
    </row>
    <row r="89" spans="1:41" ht="15.75" customHeight="1">
      <c r="A89" s="143"/>
      <c r="B89" s="121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43"/>
    </row>
    <row r="90" spans="1:41" ht="15.75" customHeight="1">
      <c r="A90" s="143"/>
      <c r="B90" s="121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43"/>
    </row>
    <row r="91" spans="1:41" ht="15.75" customHeight="1">
      <c r="A91" s="143"/>
      <c r="B91" s="121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21"/>
      <c r="Q91" s="143"/>
      <c r="R91" s="143"/>
      <c r="S91" s="143"/>
      <c r="T91" s="143"/>
      <c r="U91" s="143"/>
      <c r="V91" s="143"/>
      <c r="W91" s="143"/>
      <c r="X91" s="143"/>
      <c r="Y91" s="14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43"/>
    </row>
    <row r="92" spans="1:41" ht="15.75" customHeight="1">
      <c r="A92" s="143"/>
      <c r="B92" s="121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43"/>
    </row>
    <row r="93" spans="1:41" ht="15.75" customHeight="1">
      <c r="A93" s="143"/>
      <c r="B93" s="121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43"/>
    </row>
    <row r="94" spans="1:41" ht="15.75" customHeight="1">
      <c r="A94" s="143"/>
      <c r="B94" s="121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21"/>
      <c r="Q94" s="143"/>
      <c r="R94" s="143"/>
      <c r="S94" s="143"/>
      <c r="T94" s="143"/>
      <c r="U94" s="143"/>
      <c r="V94" s="143"/>
      <c r="W94" s="143"/>
      <c r="X94" s="143"/>
      <c r="Y94" s="14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43"/>
    </row>
    <row r="95" spans="1:41" ht="15.75" customHeight="1">
      <c r="A95" s="143"/>
      <c r="B95" s="121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43"/>
    </row>
    <row r="96" spans="1:41" ht="15.75" customHeight="1">
      <c r="A96" s="143"/>
      <c r="B96" s="121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43"/>
    </row>
    <row r="97" spans="1:41" ht="15.75" customHeight="1">
      <c r="A97" s="143"/>
      <c r="B97" s="121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21"/>
      <c r="Q97" s="143"/>
      <c r="R97" s="143"/>
      <c r="S97" s="143"/>
      <c r="T97" s="143"/>
      <c r="U97" s="143"/>
      <c r="V97" s="143"/>
      <c r="W97" s="143"/>
      <c r="X97" s="143"/>
      <c r="Y97" s="14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43"/>
    </row>
    <row r="98" spans="1:41" ht="15.75" customHeight="1">
      <c r="A98" s="143"/>
      <c r="B98" s="121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43"/>
    </row>
    <row r="99" spans="1:41" ht="15.75" customHeight="1">
      <c r="A99" s="143"/>
      <c r="B99" s="121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43"/>
    </row>
    <row r="100" spans="1:41" ht="15.75" customHeight="1">
      <c r="A100" s="143"/>
      <c r="B100" s="121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21"/>
      <c r="Q100" s="143"/>
      <c r="R100" s="143"/>
      <c r="S100" s="143"/>
      <c r="T100" s="143"/>
      <c r="U100" s="143"/>
      <c r="V100" s="143"/>
      <c r="W100" s="143"/>
      <c r="X100" s="143"/>
      <c r="Y100" s="14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43"/>
    </row>
    <row r="101" spans="1:41" ht="15.75" customHeight="1">
      <c r="A101" s="143"/>
      <c r="B101" s="121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43"/>
    </row>
    <row r="102" spans="1:41" ht="15.75" customHeight="1">
      <c r="A102" s="143"/>
      <c r="B102" s="121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43"/>
    </row>
    <row r="103" spans="1:41" ht="15.75" customHeight="1">
      <c r="A103" s="143"/>
      <c r="B103" s="121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21"/>
      <c r="Q103" s="143"/>
      <c r="R103" s="143"/>
      <c r="S103" s="143"/>
      <c r="T103" s="143"/>
      <c r="U103" s="143"/>
      <c r="V103" s="143"/>
      <c r="W103" s="143"/>
      <c r="X103" s="143"/>
      <c r="Y103" s="14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43"/>
    </row>
    <row r="104" spans="1:41" ht="15.75" customHeight="1">
      <c r="A104" s="143"/>
      <c r="B104" s="121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43"/>
    </row>
    <row r="105" spans="1:41" ht="15.75" customHeight="1">
      <c r="A105" s="143"/>
      <c r="B105" s="121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43"/>
    </row>
    <row r="106" spans="1:41" ht="15.75" customHeight="1">
      <c r="A106" s="143"/>
      <c r="B106" s="121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ht="15.75" customHeight="1">
      <c r="A107" s="143"/>
      <c r="B107" s="121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</row>
    <row r="108" spans="1:41" ht="15.75" customHeight="1">
      <c r="B108" s="121"/>
    </row>
    <row r="109" spans="1:41" ht="15.75" customHeight="1">
      <c r="B109" s="121"/>
    </row>
    <row r="110" spans="1:41" ht="15.75" customHeight="1"/>
    <row r="111" spans="1:41" ht="15.75" customHeight="1">
      <c r="B111" s="121"/>
    </row>
    <row r="112" spans="1:41" ht="15.75" customHeight="1">
      <c r="B112" s="121"/>
    </row>
    <row r="113" spans="2:2" ht="15.75" customHeight="1">
      <c r="B113" s="121"/>
    </row>
    <row r="114" spans="2:2" ht="15.75" customHeight="1">
      <c r="B114" s="121"/>
    </row>
    <row r="115" spans="2:2" ht="15.75" customHeight="1">
      <c r="B115" s="121"/>
    </row>
    <row r="116" spans="2:2" ht="15.75" customHeight="1">
      <c r="B116" s="121"/>
    </row>
    <row r="117" spans="2:2" ht="15.75" customHeight="1">
      <c r="B117" s="121"/>
    </row>
    <row r="118" spans="2:2" ht="15.75" customHeight="1">
      <c r="B118" s="121"/>
    </row>
    <row r="119" spans="2:2" ht="15.75" customHeight="1">
      <c r="B119" s="121"/>
    </row>
    <row r="120" spans="2:2" ht="15.75" customHeight="1">
      <c r="B120" s="121"/>
    </row>
    <row r="121" spans="2:2" ht="15.75" customHeight="1">
      <c r="B121" s="121"/>
    </row>
    <row r="122" spans="2:2" ht="15.75" customHeight="1">
      <c r="B122" s="121"/>
    </row>
    <row r="123" spans="2:2" ht="15.75" customHeight="1">
      <c r="B123" s="121"/>
    </row>
    <row r="124" spans="2:2" ht="15.75" customHeight="1">
      <c r="B124" s="121"/>
    </row>
    <row r="125" spans="2:2" ht="15.75" customHeight="1">
      <c r="B125" s="121"/>
    </row>
    <row r="126" spans="2:2" ht="15.75" customHeight="1">
      <c r="B126" s="121"/>
    </row>
    <row r="127" spans="2:2" ht="15.75" customHeight="1">
      <c r="B127" s="121"/>
    </row>
    <row r="128" spans="2:2" ht="15.75" customHeight="1">
      <c r="B128" s="121"/>
    </row>
    <row r="129" spans="2:2" ht="15.75" customHeight="1">
      <c r="B129" s="121"/>
    </row>
    <row r="130" spans="2:2" ht="15.75" customHeight="1">
      <c r="B130" s="121"/>
    </row>
    <row r="131" spans="2:2" ht="15.75" customHeight="1">
      <c r="B131" s="121"/>
    </row>
    <row r="132" spans="2:2" ht="15.75" customHeight="1">
      <c r="B132" s="121"/>
    </row>
    <row r="133" spans="2:2" ht="15.75" customHeight="1">
      <c r="B133" s="121"/>
    </row>
    <row r="134" spans="2:2" ht="15.75" customHeight="1">
      <c r="B134" s="121"/>
    </row>
    <row r="135" spans="2:2" ht="15.75" customHeight="1">
      <c r="B135" s="121"/>
    </row>
    <row r="136" spans="2:2" ht="15.75" customHeight="1">
      <c r="B136" s="121"/>
    </row>
    <row r="137" spans="2:2" ht="15.75" customHeight="1">
      <c r="B137" s="121"/>
    </row>
    <row r="138" spans="2:2" ht="15.75" customHeight="1">
      <c r="B138" s="121"/>
    </row>
    <row r="139" spans="2:2" ht="15.75" customHeight="1">
      <c r="B139" s="121"/>
    </row>
    <row r="140" spans="2:2" ht="15.75" customHeight="1">
      <c r="B140" s="121"/>
    </row>
    <row r="141" spans="2:2" ht="15.75" customHeight="1">
      <c r="B141" s="121"/>
    </row>
    <row r="142" spans="2:2" ht="15.75" customHeight="1">
      <c r="B142" s="121"/>
    </row>
    <row r="143" spans="2:2" ht="15.75" customHeight="1">
      <c r="B143" s="121"/>
    </row>
    <row r="144" spans="2:2" ht="15.75" customHeight="1">
      <c r="B144" s="121"/>
    </row>
    <row r="145" spans="2:2" ht="15.75" customHeight="1">
      <c r="B145" s="121"/>
    </row>
    <row r="146" spans="2:2" ht="15.75" customHeight="1">
      <c r="B146" s="121"/>
    </row>
    <row r="147" spans="2:2" ht="15.75" customHeight="1">
      <c r="B147" s="121"/>
    </row>
    <row r="148" spans="2:2" ht="15.75" customHeight="1">
      <c r="B148" s="121"/>
    </row>
    <row r="149" spans="2:2" ht="15.75" customHeight="1">
      <c r="B149" s="121"/>
    </row>
    <row r="150" spans="2:2" ht="15.75" customHeight="1">
      <c r="B150" s="121"/>
    </row>
    <row r="151" spans="2:2" ht="15.75" customHeight="1">
      <c r="B151" s="121"/>
    </row>
    <row r="152" spans="2:2" ht="15.75" customHeight="1">
      <c r="B152" s="121"/>
    </row>
    <row r="153" spans="2:2" ht="15.75" customHeight="1">
      <c r="B153" s="121"/>
    </row>
    <row r="154" spans="2:2" ht="15.75" customHeight="1">
      <c r="B154" s="121"/>
    </row>
    <row r="155" spans="2:2" ht="15.75" customHeight="1">
      <c r="B155" s="121"/>
    </row>
    <row r="156" spans="2:2" ht="15.75" customHeight="1">
      <c r="B156" s="121"/>
    </row>
    <row r="157" spans="2:2" ht="15.75" customHeight="1">
      <c r="B157" s="121"/>
    </row>
    <row r="158" spans="2:2" ht="15.75" customHeight="1">
      <c r="B158" s="121"/>
    </row>
    <row r="159" spans="2:2" ht="15.75" customHeight="1">
      <c r="B159" s="121"/>
    </row>
    <row r="160" spans="2:2" ht="15.75" customHeight="1">
      <c r="B160" s="121"/>
    </row>
    <row r="161" spans="2:2" ht="15.75" customHeight="1">
      <c r="B161" s="121"/>
    </row>
    <row r="162" spans="2:2" ht="15.75" customHeight="1">
      <c r="B162" s="121"/>
    </row>
    <row r="163" spans="2:2" ht="15.75" customHeight="1">
      <c r="B163" s="121"/>
    </row>
    <row r="164" spans="2:2" ht="15.75" customHeight="1">
      <c r="B164" s="121"/>
    </row>
    <row r="165" spans="2:2" ht="15.75" customHeight="1">
      <c r="B165" s="121"/>
    </row>
    <row r="166" spans="2:2" ht="15.75" customHeight="1">
      <c r="B166" s="121"/>
    </row>
    <row r="167" spans="2:2" ht="15.75" customHeight="1">
      <c r="B167" s="121"/>
    </row>
    <row r="168" spans="2:2" ht="15.75" customHeight="1">
      <c r="B168" s="121"/>
    </row>
    <row r="169" spans="2:2" ht="15.75" customHeight="1">
      <c r="B169" s="121"/>
    </row>
    <row r="170" spans="2:2" ht="15.75" customHeight="1">
      <c r="B170" s="121"/>
    </row>
    <row r="171" spans="2:2" ht="15.75" customHeight="1">
      <c r="B171" s="121"/>
    </row>
    <row r="172" spans="2:2" ht="15.75" customHeight="1">
      <c r="B172" s="121"/>
    </row>
    <row r="173" spans="2:2" ht="15.75" customHeight="1">
      <c r="B173" s="121"/>
    </row>
    <row r="174" spans="2:2" ht="15.75" customHeight="1">
      <c r="B174" s="121"/>
    </row>
    <row r="175" spans="2:2" ht="15.75" customHeight="1">
      <c r="B175" s="121"/>
    </row>
    <row r="176" spans="2:2" ht="15.75" customHeight="1">
      <c r="B176" s="121"/>
    </row>
    <row r="177" spans="2:2" ht="15.75" customHeight="1">
      <c r="B177" s="121"/>
    </row>
    <row r="178" spans="2:2" ht="15.75" customHeight="1">
      <c r="B178" s="121"/>
    </row>
    <row r="179" spans="2:2" ht="15.75" customHeight="1">
      <c r="B179" s="121"/>
    </row>
    <row r="180" spans="2:2" ht="15.75" customHeight="1">
      <c r="B180" s="121"/>
    </row>
    <row r="181" spans="2:2" ht="15.75" customHeight="1">
      <c r="B181" s="121"/>
    </row>
    <row r="182" spans="2:2" ht="15.75" customHeight="1">
      <c r="B182" s="121"/>
    </row>
    <row r="183" spans="2:2" ht="15.75" customHeight="1">
      <c r="B183" s="121"/>
    </row>
    <row r="184" spans="2:2" ht="15.75" customHeight="1">
      <c r="B184" s="121"/>
    </row>
    <row r="185" spans="2:2" ht="15.75" customHeight="1">
      <c r="B185" s="121"/>
    </row>
    <row r="186" spans="2:2" ht="15.75" customHeight="1">
      <c r="B186" s="121"/>
    </row>
    <row r="187" spans="2:2" ht="15.75" customHeight="1">
      <c r="B187" s="121"/>
    </row>
    <row r="188" spans="2:2" ht="15.75" customHeight="1">
      <c r="B188" s="121"/>
    </row>
    <row r="189" spans="2:2" ht="15.75" customHeight="1">
      <c r="B189" s="121"/>
    </row>
    <row r="190" spans="2:2" ht="15.75" customHeight="1">
      <c r="B190" s="121"/>
    </row>
    <row r="191" spans="2:2" ht="15.75" customHeight="1">
      <c r="B191" s="121"/>
    </row>
    <row r="192" spans="2:2" ht="15.75" customHeight="1">
      <c r="B192" s="121"/>
    </row>
    <row r="193" spans="2:2" ht="15.75" customHeight="1">
      <c r="B193" s="121"/>
    </row>
    <row r="194" spans="2:2" ht="15.75" customHeight="1">
      <c r="B194" s="121"/>
    </row>
    <row r="195" spans="2:2" ht="15.75" customHeight="1">
      <c r="B195" s="121"/>
    </row>
    <row r="196" spans="2:2" ht="15.75" customHeight="1">
      <c r="B196" s="121"/>
    </row>
    <row r="197" spans="2:2" ht="15.75" customHeight="1">
      <c r="B197" s="121"/>
    </row>
    <row r="198" spans="2:2" ht="15.75" customHeight="1">
      <c r="B198" s="121"/>
    </row>
    <row r="199" spans="2:2" ht="15.75" customHeight="1">
      <c r="B199" s="121"/>
    </row>
    <row r="200" spans="2:2" ht="15.75" customHeight="1">
      <c r="B200" s="121"/>
    </row>
    <row r="201" spans="2:2" ht="15.75" customHeight="1">
      <c r="B201" s="121"/>
    </row>
    <row r="202" spans="2:2" ht="15.75" customHeight="1">
      <c r="B202" s="121"/>
    </row>
    <row r="203" spans="2:2" ht="15.75" customHeight="1">
      <c r="B203" s="121"/>
    </row>
    <row r="204" spans="2:2" ht="15.75" customHeight="1">
      <c r="B204" s="121"/>
    </row>
    <row r="205" spans="2:2" ht="15.75" customHeight="1">
      <c r="B205" s="121"/>
    </row>
    <row r="206" spans="2:2" ht="15.75" customHeight="1">
      <c r="B206" s="121"/>
    </row>
    <row r="207" spans="2:2" ht="15.75" customHeight="1">
      <c r="B207" s="121"/>
    </row>
    <row r="208" spans="2:2" ht="15.75" customHeight="1">
      <c r="B208" s="121"/>
    </row>
    <row r="209" spans="2:2" ht="15.75" customHeight="1">
      <c r="B209" s="121"/>
    </row>
    <row r="210" spans="2:2" ht="15.75" customHeight="1">
      <c r="B210" s="121"/>
    </row>
    <row r="211" spans="2:2" ht="15.75" customHeight="1">
      <c r="B211" s="121"/>
    </row>
    <row r="212" spans="2:2" ht="15.75" customHeight="1">
      <c r="B212" s="121"/>
    </row>
    <row r="213" spans="2:2" ht="15.75" customHeight="1">
      <c r="B213" s="121"/>
    </row>
    <row r="214" spans="2:2" ht="15.75" customHeight="1">
      <c r="B214" s="121"/>
    </row>
    <row r="215" spans="2:2" ht="15.75" customHeight="1">
      <c r="B215" s="121"/>
    </row>
    <row r="216" spans="2:2" ht="15.75" customHeight="1">
      <c r="B216" s="121"/>
    </row>
    <row r="217" spans="2:2" ht="15.75" customHeight="1">
      <c r="B217" s="121"/>
    </row>
    <row r="218" spans="2:2" ht="15.75" customHeight="1">
      <c r="B218" s="121"/>
    </row>
    <row r="219" spans="2:2" ht="15.75" customHeight="1">
      <c r="B219" s="121"/>
    </row>
    <row r="220" spans="2:2" ht="15.75" customHeight="1">
      <c r="B220" s="121"/>
    </row>
    <row r="221" spans="2:2" ht="15.75" customHeight="1">
      <c r="B221" s="121"/>
    </row>
    <row r="222" spans="2:2" ht="15.75" customHeight="1">
      <c r="B222" s="121"/>
    </row>
    <row r="223" spans="2:2" ht="15.75" customHeight="1">
      <c r="B223" s="121"/>
    </row>
    <row r="224" spans="2:2" ht="15.75" customHeight="1">
      <c r="B224" s="121"/>
    </row>
    <row r="225" spans="2:2" ht="15.75" customHeight="1">
      <c r="B225" s="121"/>
    </row>
    <row r="226" spans="2:2" ht="15.75" customHeight="1">
      <c r="B226" s="121"/>
    </row>
    <row r="227" spans="2:2" ht="15.75" customHeight="1">
      <c r="B227" s="121"/>
    </row>
    <row r="228" spans="2:2" ht="15.75" customHeight="1">
      <c r="B228" s="121"/>
    </row>
    <row r="229" spans="2:2" ht="15.75" customHeight="1">
      <c r="B229" s="121"/>
    </row>
    <row r="230" spans="2:2" ht="15.75" customHeight="1">
      <c r="B230" s="121"/>
    </row>
    <row r="231" spans="2:2" ht="15.75" customHeight="1">
      <c r="B231" s="121"/>
    </row>
    <row r="232" spans="2:2" ht="15.75" customHeight="1">
      <c r="B232" s="121"/>
    </row>
    <row r="233" spans="2:2" ht="15.75" customHeight="1">
      <c r="B233" s="121"/>
    </row>
    <row r="234" spans="2:2" ht="15.75" customHeight="1">
      <c r="B234" s="121"/>
    </row>
    <row r="235" spans="2:2" ht="15.75" customHeight="1">
      <c r="B235" s="121"/>
    </row>
    <row r="236" spans="2:2" ht="15.75" customHeight="1">
      <c r="B236" s="121"/>
    </row>
    <row r="237" spans="2:2" ht="15.75" customHeight="1">
      <c r="B237" s="121"/>
    </row>
    <row r="238" spans="2:2" ht="15.75" customHeight="1">
      <c r="B238" s="121"/>
    </row>
    <row r="239" spans="2:2" ht="15.75" customHeight="1">
      <c r="B239" s="121"/>
    </row>
    <row r="240" spans="2:2" ht="15.75" customHeight="1">
      <c r="B240" s="121"/>
    </row>
    <row r="241" spans="2:2" ht="15.75" customHeight="1">
      <c r="B241" s="121"/>
    </row>
    <row r="242" spans="2:2" ht="15.75" customHeight="1">
      <c r="B242" s="121"/>
    </row>
    <row r="243" spans="2:2" ht="15.75" customHeight="1">
      <c r="B243" s="121"/>
    </row>
    <row r="244" spans="2:2" ht="15.75" customHeight="1">
      <c r="B244" s="121"/>
    </row>
    <row r="245" spans="2:2" ht="15.75" customHeight="1">
      <c r="B245" s="121"/>
    </row>
    <row r="246" spans="2:2" ht="15.75" customHeight="1">
      <c r="B246" s="121"/>
    </row>
    <row r="247" spans="2:2" ht="15.75" customHeight="1">
      <c r="B247" s="121"/>
    </row>
    <row r="248" spans="2:2" ht="15.75" customHeight="1">
      <c r="B248" s="121"/>
    </row>
    <row r="249" spans="2:2" ht="15.75" customHeight="1">
      <c r="B249" s="121"/>
    </row>
    <row r="250" spans="2:2" ht="15.75" customHeight="1">
      <c r="B250" s="121"/>
    </row>
    <row r="251" spans="2:2" ht="15.75" customHeight="1">
      <c r="B251" s="121"/>
    </row>
    <row r="252" spans="2:2" ht="15.75" customHeight="1">
      <c r="B252" s="121"/>
    </row>
    <row r="253" spans="2:2" ht="15.75" customHeight="1">
      <c r="B253" s="121"/>
    </row>
    <row r="254" spans="2:2" ht="15.75" customHeight="1">
      <c r="B254" s="121"/>
    </row>
    <row r="255" spans="2:2" ht="15.75" customHeight="1">
      <c r="B255" s="121"/>
    </row>
    <row r="256" spans="2:2" ht="15.75" customHeight="1">
      <c r="B256" s="121"/>
    </row>
    <row r="257" spans="2:2" ht="15.75" customHeight="1">
      <c r="B257" s="121"/>
    </row>
    <row r="258" spans="2:2" ht="15.75" customHeight="1">
      <c r="B258" s="121"/>
    </row>
    <row r="259" spans="2:2" ht="15.75" customHeight="1">
      <c r="B259" s="121"/>
    </row>
    <row r="260" spans="2:2" ht="15.75" customHeight="1">
      <c r="B260" s="121"/>
    </row>
    <row r="261" spans="2:2" ht="15.75" customHeight="1">
      <c r="B261" s="121"/>
    </row>
    <row r="262" spans="2:2" ht="15.75" customHeight="1">
      <c r="B262" s="121"/>
    </row>
    <row r="263" spans="2:2" ht="15.75" customHeight="1">
      <c r="B263" s="121"/>
    </row>
    <row r="264" spans="2:2" ht="15.75" customHeight="1">
      <c r="B264" s="121"/>
    </row>
    <row r="265" spans="2:2" ht="15.75" customHeight="1">
      <c r="B265" s="121"/>
    </row>
    <row r="266" spans="2:2" ht="15.75" customHeight="1">
      <c r="B266" s="121"/>
    </row>
    <row r="267" spans="2:2" ht="15.75" customHeight="1">
      <c r="B267" s="121"/>
    </row>
    <row r="268" spans="2:2" ht="15.75" customHeight="1">
      <c r="B268" s="121"/>
    </row>
    <row r="269" spans="2:2" ht="15.75" customHeight="1">
      <c r="B269" s="121"/>
    </row>
    <row r="270" spans="2:2" ht="15.75" customHeight="1">
      <c r="B270" s="121"/>
    </row>
    <row r="271" spans="2:2" ht="15.75" customHeight="1">
      <c r="B271" s="121"/>
    </row>
    <row r="272" spans="2:2" ht="15.75" customHeight="1">
      <c r="B272" s="121"/>
    </row>
    <row r="273" spans="2:2" ht="15.75" customHeight="1">
      <c r="B273" s="121"/>
    </row>
    <row r="274" spans="2:2" ht="15.75" customHeight="1">
      <c r="B274" s="121"/>
    </row>
    <row r="275" spans="2:2" ht="15.75" customHeight="1">
      <c r="B275" s="121"/>
    </row>
    <row r="276" spans="2:2" ht="15.75" customHeight="1">
      <c r="B276" s="12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121"/>
      <c r="C1" s="231" t="s">
        <v>47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</row>
    <row r="2" spans="1:41" ht="14.4">
      <c r="A2" s="233" t="s">
        <v>48</v>
      </c>
      <c r="B2" s="232"/>
      <c r="C2" s="121" t="e">
        <f>#REF!</f>
        <v>#REF!</v>
      </c>
      <c r="D2" s="122" t="s">
        <v>225</v>
      </c>
      <c r="G2" s="122" t="e">
        <f>#REF!</f>
        <v>#REF!</v>
      </c>
      <c r="J2" s="122" t="s">
        <v>50</v>
      </c>
      <c r="K2" s="234" t="e">
        <f>#REF!</f>
        <v>#REF!</v>
      </c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41" ht="15" customHeight="1">
      <c r="B3" s="121"/>
      <c r="P3" s="235" t="s">
        <v>226</v>
      </c>
      <c r="Q3" s="232"/>
      <c r="R3" s="232"/>
      <c r="S3" s="122" t="e">
        <f>#REF!</f>
        <v>#REF!</v>
      </c>
      <c r="T3" s="122" t="s">
        <v>6</v>
      </c>
      <c r="Y3" s="239" t="s">
        <v>227</v>
      </c>
      <c r="Z3" s="197"/>
      <c r="AA3" s="197"/>
      <c r="AB3" s="197"/>
      <c r="AC3" s="122" t="s">
        <v>11</v>
      </c>
      <c r="AE3" s="122" t="s">
        <v>10</v>
      </c>
      <c r="AH3" s="236" t="e">
        <f>#REF!</f>
        <v>#REF!</v>
      </c>
      <c r="AI3" s="197"/>
      <c r="AK3" s="237" t="s">
        <v>228</v>
      </c>
      <c r="AL3" s="192"/>
      <c r="AM3" s="209"/>
      <c r="AN3" s="238" t="s">
        <v>229</v>
      </c>
      <c r="AO3" s="209"/>
    </row>
    <row r="4" spans="1:41" ht="14.4">
      <c r="B4" s="125" t="s">
        <v>26</v>
      </c>
      <c r="C4" s="240" t="e">
        <f t="shared" ref="C4:C9" si="0">#REF!</f>
        <v>#REF!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209"/>
      <c r="AL4" s="237" t="e">
        <f t="shared" ref="AL4:AL9" si="1">#REF!</f>
        <v>#REF!</v>
      </c>
      <c r="AM4" s="209"/>
      <c r="AN4" s="238" t="e">
        <f t="shared" ref="AN4:AN9" si="2">#REF!</f>
        <v>#REF!</v>
      </c>
      <c r="AO4" s="209"/>
    </row>
    <row r="5" spans="1:41" ht="14.4">
      <c r="B5" s="125" t="s">
        <v>28</v>
      </c>
      <c r="C5" s="240" t="e">
        <f t="shared" si="0"/>
        <v>#REF!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209"/>
      <c r="AL5" s="237" t="e">
        <f t="shared" si="1"/>
        <v>#REF!</v>
      </c>
      <c r="AM5" s="209"/>
      <c r="AN5" s="238" t="e">
        <f t="shared" si="2"/>
        <v>#REF!</v>
      </c>
      <c r="AO5" s="209"/>
    </row>
    <row r="6" spans="1:41" ht="14.4">
      <c r="B6" s="125" t="s">
        <v>30</v>
      </c>
      <c r="C6" s="240" t="e">
        <f t="shared" si="0"/>
        <v>#REF!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209"/>
      <c r="AL6" s="237" t="e">
        <f t="shared" si="1"/>
        <v>#REF!</v>
      </c>
      <c r="AM6" s="209"/>
      <c r="AN6" s="238" t="e">
        <f t="shared" si="2"/>
        <v>#REF!</v>
      </c>
      <c r="AO6" s="209"/>
    </row>
    <row r="7" spans="1:41" ht="14.4">
      <c r="B7" s="125" t="s">
        <v>32</v>
      </c>
      <c r="C7" s="240" t="e">
        <f t="shared" si="0"/>
        <v>#REF!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209"/>
      <c r="AL7" s="237" t="e">
        <f t="shared" si="1"/>
        <v>#REF!</v>
      </c>
      <c r="AM7" s="209"/>
      <c r="AN7" s="238" t="e">
        <f t="shared" si="2"/>
        <v>#REF!</v>
      </c>
      <c r="AO7" s="209"/>
    </row>
    <row r="8" spans="1:41" ht="14.4">
      <c r="B8" s="125" t="s">
        <v>34</v>
      </c>
      <c r="C8" s="240" t="e">
        <f t="shared" si="0"/>
        <v>#REF!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209"/>
      <c r="AL8" s="237" t="e">
        <f t="shared" si="1"/>
        <v>#REF!</v>
      </c>
      <c r="AM8" s="209"/>
      <c r="AN8" s="238" t="e">
        <f t="shared" si="2"/>
        <v>#REF!</v>
      </c>
      <c r="AO8" s="209"/>
    </row>
    <row r="9" spans="1:41" ht="14.4">
      <c r="B9" s="125" t="s">
        <v>230</v>
      </c>
      <c r="C9" s="240" t="e">
        <f t="shared" si="0"/>
        <v>#REF!</v>
      </c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209"/>
      <c r="AL9" s="237" t="e">
        <f t="shared" si="1"/>
        <v>#REF!</v>
      </c>
      <c r="AM9" s="209"/>
      <c r="AN9" s="238" t="e">
        <f t="shared" si="2"/>
        <v>#REF!</v>
      </c>
      <c r="AO9" s="209"/>
    </row>
    <row r="10" spans="1:41" ht="14.4">
      <c r="A10" s="126"/>
      <c r="B10" s="127"/>
      <c r="C10" s="126"/>
      <c r="D10" s="245" t="s">
        <v>21</v>
      </c>
      <c r="E10" s="192"/>
      <c r="F10" s="192"/>
      <c r="G10" s="192"/>
      <c r="H10" s="192"/>
      <c r="I10" s="209"/>
      <c r="J10" s="246" t="s">
        <v>22</v>
      </c>
      <c r="K10" s="192"/>
      <c r="L10" s="192"/>
      <c r="M10" s="192"/>
      <c r="N10" s="192"/>
      <c r="O10" s="209"/>
      <c r="P10" s="245" t="s">
        <v>231</v>
      </c>
      <c r="Q10" s="192"/>
      <c r="R10" s="192"/>
      <c r="S10" s="192"/>
      <c r="T10" s="192"/>
      <c r="U10" s="209"/>
      <c r="V10" s="247" t="s">
        <v>24</v>
      </c>
      <c r="W10" s="192"/>
      <c r="X10" s="192"/>
      <c r="Y10" s="192"/>
      <c r="Z10" s="192"/>
      <c r="AA10" s="209"/>
      <c r="AB10" s="242" t="s">
        <v>25</v>
      </c>
      <c r="AC10" s="192"/>
      <c r="AD10" s="192"/>
      <c r="AE10" s="192"/>
      <c r="AF10" s="192"/>
      <c r="AG10" s="209"/>
      <c r="AH10" s="32" t="s">
        <v>45</v>
      </c>
      <c r="AI10" s="4"/>
      <c r="AJ10" s="243" t="s">
        <v>52</v>
      </c>
      <c r="AK10" s="192"/>
      <c r="AL10" s="192"/>
      <c r="AM10" s="192"/>
      <c r="AN10" s="192"/>
      <c r="AO10" s="209"/>
    </row>
    <row r="11" spans="1:41" ht="14.4">
      <c r="A11" s="126" t="s">
        <v>232</v>
      </c>
      <c r="B11" s="127" t="s">
        <v>233</v>
      </c>
      <c r="C11" s="126" t="s">
        <v>234</v>
      </c>
      <c r="D11" s="128" t="s">
        <v>56</v>
      </c>
      <c r="E11" s="128" t="s">
        <v>57</v>
      </c>
      <c r="F11" s="128" t="s">
        <v>58</v>
      </c>
      <c r="G11" s="128" t="s">
        <v>59</v>
      </c>
      <c r="H11" s="128" t="s">
        <v>60</v>
      </c>
      <c r="I11" s="128" t="s">
        <v>235</v>
      </c>
      <c r="J11" s="129" t="s">
        <v>56</v>
      </c>
      <c r="K11" s="129" t="s">
        <v>57</v>
      </c>
      <c r="L11" s="129" t="s">
        <v>58</v>
      </c>
      <c r="M11" s="129" t="s">
        <v>59</v>
      </c>
      <c r="N11" s="129" t="s">
        <v>60</v>
      </c>
      <c r="O11" s="128" t="s">
        <v>235</v>
      </c>
      <c r="P11" s="128" t="s">
        <v>56</v>
      </c>
      <c r="Q11" s="128" t="s">
        <v>57</v>
      </c>
      <c r="R11" s="128" t="s">
        <v>58</v>
      </c>
      <c r="S11" s="128" t="s">
        <v>59</v>
      </c>
      <c r="T11" s="128" t="s">
        <v>60</v>
      </c>
      <c r="U11" s="128" t="s">
        <v>235</v>
      </c>
      <c r="V11" s="130" t="s">
        <v>56</v>
      </c>
      <c r="W11" s="130" t="s">
        <v>57</v>
      </c>
      <c r="X11" s="130" t="s">
        <v>58</v>
      </c>
      <c r="Y11" s="130" t="s">
        <v>59</v>
      </c>
      <c r="Z11" s="130" t="s">
        <v>60</v>
      </c>
      <c r="AA11" s="128" t="s">
        <v>235</v>
      </c>
      <c r="AB11" s="131" t="s">
        <v>56</v>
      </c>
      <c r="AC11" s="131" t="s">
        <v>57</v>
      </c>
      <c r="AD11" s="131" t="s">
        <v>58</v>
      </c>
      <c r="AE11" s="131" t="s">
        <v>59</v>
      </c>
      <c r="AF11" s="131" t="s">
        <v>60</v>
      </c>
      <c r="AG11" s="128" t="s">
        <v>235</v>
      </c>
      <c r="AH11" s="32" t="s">
        <v>20</v>
      </c>
      <c r="AI11" s="4"/>
      <c r="AJ11" s="132" t="s">
        <v>56</v>
      </c>
      <c r="AK11" s="132" t="s">
        <v>57</v>
      </c>
      <c r="AL11" s="132" t="s">
        <v>58</v>
      </c>
      <c r="AM11" s="132" t="s">
        <v>59</v>
      </c>
      <c r="AN11" s="132" t="s">
        <v>60</v>
      </c>
      <c r="AO11" s="133" t="s">
        <v>235</v>
      </c>
    </row>
    <row r="12" spans="1:41" ht="14.4">
      <c r="A12" s="126"/>
      <c r="B12" s="127"/>
      <c r="C12" s="134"/>
      <c r="D12" s="128" t="e">
        <f t="shared" ref="D12:AH12" si="3">#REF!</f>
        <v>#REF!</v>
      </c>
      <c r="E12" s="128" t="e">
        <f t="shared" si="3"/>
        <v>#REF!</v>
      </c>
      <c r="F12" s="128" t="e">
        <f t="shared" si="3"/>
        <v>#REF!</v>
      </c>
      <c r="G12" s="128" t="e">
        <f t="shared" si="3"/>
        <v>#REF!</v>
      </c>
      <c r="H12" s="128" t="e">
        <f t="shared" si="3"/>
        <v>#REF!</v>
      </c>
      <c r="I12" s="128" t="e">
        <f t="shared" si="3"/>
        <v>#REF!</v>
      </c>
      <c r="J12" s="129" t="e">
        <f t="shared" si="3"/>
        <v>#REF!</v>
      </c>
      <c r="K12" s="129" t="e">
        <f t="shared" si="3"/>
        <v>#REF!</v>
      </c>
      <c r="L12" s="129" t="e">
        <f t="shared" si="3"/>
        <v>#REF!</v>
      </c>
      <c r="M12" s="129" t="e">
        <f t="shared" si="3"/>
        <v>#REF!</v>
      </c>
      <c r="N12" s="129" t="e">
        <f t="shared" si="3"/>
        <v>#REF!</v>
      </c>
      <c r="O12" s="129" t="e">
        <f t="shared" si="3"/>
        <v>#REF!</v>
      </c>
      <c r="P12" s="128" t="e">
        <f t="shared" si="3"/>
        <v>#REF!</v>
      </c>
      <c r="Q12" s="128" t="e">
        <f t="shared" si="3"/>
        <v>#REF!</v>
      </c>
      <c r="R12" s="128" t="e">
        <f t="shared" si="3"/>
        <v>#REF!</v>
      </c>
      <c r="S12" s="128" t="e">
        <f t="shared" si="3"/>
        <v>#REF!</v>
      </c>
      <c r="T12" s="128" t="e">
        <f t="shared" si="3"/>
        <v>#REF!</v>
      </c>
      <c r="U12" s="128" t="e">
        <f t="shared" si="3"/>
        <v>#REF!</v>
      </c>
      <c r="V12" s="130" t="e">
        <f t="shared" si="3"/>
        <v>#REF!</v>
      </c>
      <c r="W12" s="130" t="e">
        <f t="shared" si="3"/>
        <v>#REF!</v>
      </c>
      <c r="X12" s="130" t="e">
        <f t="shared" si="3"/>
        <v>#REF!</v>
      </c>
      <c r="Y12" s="130" t="e">
        <f t="shared" si="3"/>
        <v>#REF!</v>
      </c>
      <c r="Z12" s="130" t="e">
        <f t="shared" si="3"/>
        <v>#REF!</v>
      </c>
      <c r="AA12" s="130" t="e">
        <f t="shared" si="3"/>
        <v>#REF!</v>
      </c>
      <c r="AB12" s="131" t="e">
        <f t="shared" si="3"/>
        <v>#REF!</v>
      </c>
      <c r="AC12" s="131" t="e">
        <f t="shared" si="3"/>
        <v>#REF!</v>
      </c>
      <c r="AD12" s="131" t="e">
        <f t="shared" si="3"/>
        <v>#REF!</v>
      </c>
      <c r="AE12" s="131" t="e">
        <f t="shared" si="3"/>
        <v>#REF!</v>
      </c>
      <c r="AF12" s="131" t="e">
        <f t="shared" si="3"/>
        <v>#REF!</v>
      </c>
      <c r="AG12" s="131" t="e">
        <f t="shared" si="3"/>
        <v>#REF!</v>
      </c>
      <c r="AH12" s="244" t="e">
        <f t="shared" si="3"/>
        <v>#REF!</v>
      </c>
      <c r="AI12" s="209"/>
      <c r="AJ12" s="133"/>
      <c r="AK12" s="133"/>
      <c r="AL12" s="133"/>
      <c r="AM12" s="133"/>
      <c r="AN12" s="133"/>
      <c r="AO12" s="133"/>
    </row>
    <row r="13" spans="1:41" ht="15.6">
      <c r="A13" s="135">
        <v>1</v>
      </c>
      <c r="B13" s="136">
        <v>921313104185</v>
      </c>
      <c r="C13" s="137" t="s">
        <v>416</v>
      </c>
      <c r="D13" s="138">
        <v>28</v>
      </c>
      <c r="E13" s="138">
        <v>12</v>
      </c>
      <c r="F13" s="138">
        <v>0</v>
      </c>
      <c r="G13" s="138">
        <v>0</v>
      </c>
      <c r="H13" s="138">
        <v>0</v>
      </c>
      <c r="I13" s="13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138">
        <v>0</v>
      </c>
      <c r="Q13" s="138">
        <v>0</v>
      </c>
      <c r="R13" s="138">
        <v>0</v>
      </c>
      <c r="S13" s="138">
        <v>8</v>
      </c>
      <c r="T13" s="138">
        <v>16</v>
      </c>
      <c r="U13" s="138">
        <v>8</v>
      </c>
      <c r="V13" s="139">
        <v>9</v>
      </c>
      <c r="W13" s="139">
        <v>11</v>
      </c>
      <c r="X13" s="139">
        <v>20</v>
      </c>
      <c r="Y13" s="139">
        <v>0</v>
      </c>
      <c r="Z13" s="139">
        <v>0</v>
      </c>
      <c r="AA13" s="139"/>
      <c r="AB13" s="140">
        <v>0</v>
      </c>
      <c r="AC13" s="140">
        <v>0</v>
      </c>
      <c r="AD13" s="140">
        <v>20</v>
      </c>
      <c r="AE13" s="140">
        <v>23</v>
      </c>
      <c r="AF13" s="140">
        <v>13</v>
      </c>
      <c r="AG13" s="140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141" t="e">
        <f t="shared" ref="AJ13:AO13" si="5">100*(D13+J13+P13+V13+AB13)/#REF!</f>
        <v>#REF!</v>
      </c>
      <c r="AK13" s="141" t="e">
        <f t="shared" si="5"/>
        <v>#REF!</v>
      </c>
      <c r="AL13" s="141" t="e">
        <f t="shared" si="5"/>
        <v>#REF!</v>
      </c>
      <c r="AM13" s="141" t="e">
        <f t="shared" si="5"/>
        <v>#REF!</v>
      </c>
      <c r="AN13" s="141" t="e">
        <f t="shared" si="5"/>
        <v>#REF!</v>
      </c>
      <c r="AO13" s="141" t="e">
        <f t="shared" si="5"/>
        <v>#REF!</v>
      </c>
    </row>
    <row r="14" spans="1:41" ht="15.6">
      <c r="A14" s="135">
        <v>2</v>
      </c>
      <c r="B14" s="136">
        <v>921313104186</v>
      </c>
      <c r="C14" s="137" t="s">
        <v>417</v>
      </c>
      <c r="D14" s="138">
        <v>35</v>
      </c>
      <c r="E14" s="138">
        <v>15</v>
      </c>
      <c r="F14" s="138">
        <v>0</v>
      </c>
      <c r="G14" s="138">
        <v>0</v>
      </c>
      <c r="H14" s="138">
        <v>0</v>
      </c>
      <c r="I14" s="138"/>
      <c r="J14" s="59">
        <v>0</v>
      </c>
      <c r="K14" s="59">
        <v>23</v>
      </c>
      <c r="L14" s="59">
        <v>23</v>
      </c>
      <c r="M14" s="59">
        <v>0</v>
      </c>
      <c r="N14" s="59">
        <v>0</v>
      </c>
      <c r="O14" s="59"/>
      <c r="P14" s="138">
        <v>0</v>
      </c>
      <c r="Q14" s="138">
        <v>0</v>
      </c>
      <c r="R14" s="138">
        <v>0</v>
      </c>
      <c r="S14" s="138">
        <v>10</v>
      </c>
      <c r="T14" s="138">
        <v>20</v>
      </c>
      <c r="U14" s="138">
        <v>10</v>
      </c>
      <c r="V14" s="139">
        <v>8</v>
      </c>
      <c r="W14" s="139">
        <v>12</v>
      </c>
      <c r="X14" s="139">
        <v>20</v>
      </c>
      <c r="Y14" s="139">
        <v>0</v>
      </c>
      <c r="Z14" s="139">
        <v>0</v>
      </c>
      <c r="AA14" s="139"/>
      <c r="AB14" s="140">
        <v>0</v>
      </c>
      <c r="AC14" s="140">
        <v>0</v>
      </c>
      <c r="AD14" s="140">
        <v>0</v>
      </c>
      <c r="AE14" s="140">
        <v>24</v>
      </c>
      <c r="AF14" s="140">
        <v>14</v>
      </c>
      <c r="AG14" s="140">
        <v>7</v>
      </c>
      <c r="AH14" s="4" t="s">
        <v>15</v>
      </c>
      <c r="AI14" s="4">
        <f t="shared" si="4"/>
        <v>70</v>
      </c>
      <c r="AJ14" s="141" t="e">
        <f t="shared" ref="AJ14:AO14" si="6">100*(D14+J14+P14+V14+AB14)/#REF!</f>
        <v>#REF!</v>
      </c>
      <c r="AK14" s="141" t="e">
        <f t="shared" si="6"/>
        <v>#REF!</v>
      </c>
      <c r="AL14" s="141" t="e">
        <f t="shared" si="6"/>
        <v>#REF!</v>
      </c>
      <c r="AM14" s="141" t="e">
        <f t="shared" si="6"/>
        <v>#REF!</v>
      </c>
      <c r="AN14" s="141" t="e">
        <f t="shared" si="6"/>
        <v>#REF!</v>
      </c>
      <c r="AO14" s="141" t="e">
        <f t="shared" si="6"/>
        <v>#REF!</v>
      </c>
    </row>
    <row r="15" spans="1:41" ht="15.6">
      <c r="A15" s="135">
        <v>3</v>
      </c>
      <c r="B15" s="136">
        <v>921313104187</v>
      </c>
      <c r="C15" s="137" t="s">
        <v>418</v>
      </c>
      <c r="D15" s="138">
        <v>33.6</v>
      </c>
      <c r="E15" s="138">
        <v>14.399999999999999</v>
      </c>
      <c r="F15" s="138">
        <v>0</v>
      </c>
      <c r="G15" s="138">
        <v>0</v>
      </c>
      <c r="H15" s="138">
        <v>0</v>
      </c>
      <c r="I15" s="138"/>
      <c r="J15" s="59">
        <v>0</v>
      </c>
      <c r="K15" s="59">
        <v>25</v>
      </c>
      <c r="L15" s="59">
        <v>25</v>
      </c>
      <c r="M15" s="59">
        <v>0</v>
      </c>
      <c r="N15" s="59">
        <v>0</v>
      </c>
      <c r="O15" s="59"/>
      <c r="P15" s="138">
        <v>0</v>
      </c>
      <c r="Q15" s="138">
        <v>0</v>
      </c>
      <c r="R15" s="138">
        <v>0</v>
      </c>
      <c r="S15" s="138">
        <v>10</v>
      </c>
      <c r="T15" s="138">
        <v>20</v>
      </c>
      <c r="U15" s="138">
        <v>10</v>
      </c>
      <c r="V15" s="139">
        <v>10</v>
      </c>
      <c r="W15" s="139">
        <v>15</v>
      </c>
      <c r="X15" s="139">
        <v>25</v>
      </c>
      <c r="Y15" s="139">
        <v>0</v>
      </c>
      <c r="Z15" s="139">
        <v>0</v>
      </c>
      <c r="AA15" s="139"/>
      <c r="AB15" s="140">
        <v>0</v>
      </c>
      <c r="AC15" s="140">
        <v>0</v>
      </c>
      <c r="AD15" s="140">
        <v>20</v>
      </c>
      <c r="AE15" s="140">
        <v>23</v>
      </c>
      <c r="AF15" s="140">
        <v>14</v>
      </c>
      <c r="AG15" s="140">
        <v>8</v>
      </c>
      <c r="AH15" s="4" t="s">
        <v>17</v>
      </c>
      <c r="AI15" s="4">
        <f t="shared" si="4"/>
        <v>60</v>
      </c>
      <c r="AJ15" s="141" t="e">
        <f t="shared" ref="AJ15:AO15" si="7">100*(D15+J15+P15+V15+AB15)/#REF!</f>
        <v>#REF!</v>
      </c>
      <c r="AK15" s="141" t="e">
        <f t="shared" si="7"/>
        <v>#REF!</v>
      </c>
      <c r="AL15" s="141" t="e">
        <f t="shared" si="7"/>
        <v>#REF!</v>
      </c>
      <c r="AM15" s="141" t="e">
        <f t="shared" si="7"/>
        <v>#REF!</v>
      </c>
      <c r="AN15" s="141" t="e">
        <f t="shared" si="7"/>
        <v>#REF!</v>
      </c>
      <c r="AO15" s="141" t="e">
        <f t="shared" si="7"/>
        <v>#REF!</v>
      </c>
    </row>
    <row r="16" spans="1:41" ht="15.6">
      <c r="A16" s="135">
        <v>4</v>
      </c>
      <c r="B16" s="136">
        <v>921313104188</v>
      </c>
      <c r="C16" s="137" t="s">
        <v>419</v>
      </c>
      <c r="D16" s="138">
        <v>31.5</v>
      </c>
      <c r="E16" s="138">
        <v>13.5</v>
      </c>
      <c r="F16" s="138">
        <v>0</v>
      </c>
      <c r="G16" s="138">
        <v>0</v>
      </c>
      <c r="H16" s="138">
        <v>0</v>
      </c>
      <c r="I16" s="138"/>
      <c r="J16" s="59">
        <v>0</v>
      </c>
      <c r="K16" s="59">
        <v>20</v>
      </c>
      <c r="L16" s="59">
        <v>20</v>
      </c>
      <c r="M16" s="59">
        <v>0</v>
      </c>
      <c r="N16" s="59">
        <v>0</v>
      </c>
      <c r="O16" s="59"/>
      <c r="P16" s="138">
        <v>0</v>
      </c>
      <c r="Q16" s="138">
        <v>0</v>
      </c>
      <c r="R16" s="138">
        <v>0</v>
      </c>
      <c r="S16" s="138">
        <v>7.6</v>
      </c>
      <c r="T16" s="138">
        <v>15.2</v>
      </c>
      <c r="U16" s="138">
        <v>7.6</v>
      </c>
      <c r="V16" s="139">
        <v>10</v>
      </c>
      <c r="W16" s="139">
        <v>14</v>
      </c>
      <c r="X16" s="139">
        <v>24</v>
      </c>
      <c r="Y16" s="139">
        <v>0</v>
      </c>
      <c r="Z16" s="139">
        <v>0</v>
      </c>
      <c r="AA16" s="139"/>
      <c r="AB16" s="140">
        <v>0</v>
      </c>
      <c r="AC16" s="140">
        <v>0</v>
      </c>
      <c r="AD16" s="140">
        <v>0</v>
      </c>
      <c r="AE16" s="140">
        <v>24</v>
      </c>
      <c r="AF16" s="140">
        <v>15</v>
      </c>
      <c r="AG16" s="140">
        <v>8</v>
      </c>
      <c r="AH16" s="4" t="s">
        <v>238</v>
      </c>
      <c r="AI16" s="4">
        <f t="shared" si="4"/>
        <v>56</v>
      </c>
      <c r="AJ16" s="141" t="e">
        <f t="shared" ref="AJ16:AO16" si="8">100*(D16+J16+P16+V16+AB16)/#REF!</f>
        <v>#REF!</v>
      </c>
      <c r="AK16" s="141" t="e">
        <f t="shared" si="8"/>
        <v>#REF!</v>
      </c>
      <c r="AL16" s="141" t="e">
        <f t="shared" si="8"/>
        <v>#REF!</v>
      </c>
      <c r="AM16" s="141" t="e">
        <f t="shared" si="8"/>
        <v>#REF!</v>
      </c>
      <c r="AN16" s="141" t="e">
        <f t="shared" si="8"/>
        <v>#REF!</v>
      </c>
      <c r="AO16" s="141" t="e">
        <f t="shared" si="8"/>
        <v>#REF!</v>
      </c>
    </row>
    <row r="17" spans="1:41" ht="15.6">
      <c r="A17" s="135">
        <v>5</v>
      </c>
      <c r="B17" s="136">
        <v>921313104189</v>
      </c>
      <c r="C17" s="137" t="s">
        <v>420</v>
      </c>
      <c r="D17" s="138">
        <v>30.099999999999998</v>
      </c>
      <c r="E17" s="138">
        <v>12.9</v>
      </c>
      <c r="F17" s="138">
        <v>0</v>
      </c>
      <c r="G17" s="138">
        <v>0</v>
      </c>
      <c r="H17" s="138">
        <v>0</v>
      </c>
      <c r="I17" s="138"/>
      <c r="J17" s="59">
        <v>0</v>
      </c>
      <c r="K17" s="59">
        <v>21</v>
      </c>
      <c r="L17" s="59">
        <v>21</v>
      </c>
      <c r="M17" s="59">
        <v>0</v>
      </c>
      <c r="N17" s="59">
        <v>0</v>
      </c>
      <c r="O17" s="59"/>
      <c r="P17" s="138">
        <v>0</v>
      </c>
      <c r="Q17" s="138">
        <v>0</v>
      </c>
      <c r="R17" s="138">
        <v>0</v>
      </c>
      <c r="S17" s="138">
        <v>10</v>
      </c>
      <c r="T17" s="138">
        <v>20</v>
      </c>
      <c r="U17" s="138">
        <v>10</v>
      </c>
      <c r="V17" s="139">
        <v>9</v>
      </c>
      <c r="W17" s="139">
        <v>14</v>
      </c>
      <c r="X17" s="139">
        <v>24</v>
      </c>
      <c r="Y17" s="139">
        <v>0</v>
      </c>
      <c r="Z17" s="139">
        <v>0</v>
      </c>
      <c r="AA17" s="139"/>
      <c r="AB17" s="140">
        <v>0</v>
      </c>
      <c r="AC17" s="140">
        <v>0</v>
      </c>
      <c r="AD17" s="140">
        <v>0</v>
      </c>
      <c r="AE17" s="140">
        <v>24</v>
      </c>
      <c r="AF17" s="140">
        <v>14</v>
      </c>
      <c r="AG17" s="140">
        <v>8</v>
      </c>
      <c r="AH17" s="4" t="s">
        <v>238</v>
      </c>
      <c r="AI17" s="4">
        <f t="shared" si="4"/>
        <v>56</v>
      </c>
      <c r="AJ17" s="141" t="e">
        <f t="shared" ref="AJ17:AO17" si="9">100*(D17+J17+P17+V17+AB17)/#REF!</f>
        <v>#REF!</v>
      </c>
      <c r="AK17" s="141" t="e">
        <f t="shared" si="9"/>
        <v>#REF!</v>
      </c>
      <c r="AL17" s="141" t="e">
        <f t="shared" si="9"/>
        <v>#REF!</v>
      </c>
      <c r="AM17" s="141" t="e">
        <f t="shared" si="9"/>
        <v>#REF!</v>
      </c>
      <c r="AN17" s="141" t="e">
        <f t="shared" si="9"/>
        <v>#REF!</v>
      </c>
      <c r="AO17" s="141" t="e">
        <f t="shared" si="9"/>
        <v>#REF!</v>
      </c>
    </row>
    <row r="18" spans="1:41" ht="15.6">
      <c r="A18" s="135">
        <v>6</v>
      </c>
      <c r="B18" s="136">
        <v>921313104190</v>
      </c>
      <c r="C18" s="137" t="s">
        <v>421</v>
      </c>
      <c r="D18" s="138">
        <v>23.1</v>
      </c>
      <c r="E18" s="138">
        <v>9.9</v>
      </c>
      <c r="F18" s="138">
        <v>0</v>
      </c>
      <c r="G18" s="138">
        <v>0</v>
      </c>
      <c r="H18" s="138">
        <v>0</v>
      </c>
      <c r="I18" s="138"/>
      <c r="J18" s="59">
        <v>0</v>
      </c>
      <c r="K18" s="59">
        <v>17.5</v>
      </c>
      <c r="L18" s="59">
        <v>17.5</v>
      </c>
      <c r="M18" s="59">
        <v>0</v>
      </c>
      <c r="N18" s="59">
        <v>0</v>
      </c>
      <c r="O18" s="59"/>
      <c r="P18" s="138">
        <v>0</v>
      </c>
      <c r="Q18" s="138">
        <v>0</v>
      </c>
      <c r="R18" s="138">
        <v>0</v>
      </c>
      <c r="S18" s="138">
        <v>10</v>
      </c>
      <c r="T18" s="138">
        <v>20</v>
      </c>
      <c r="U18" s="138">
        <v>10</v>
      </c>
      <c r="V18" s="139">
        <v>10</v>
      </c>
      <c r="W18" s="139">
        <v>14</v>
      </c>
      <c r="X18" s="139">
        <v>24</v>
      </c>
      <c r="Y18" s="139">
        <v>0</v>
      </c>
      <c r="Z18" s="139">
        <v>0</v>
      </c>
      <c r="AA18" s="139"/>
      <c r="AB18" s="140">
        <v>0</v>
      </c>
      <c r="AC18" s="140">
        <v>0</v>
      </c>
      <c r="AD18" s="140">
        <v>0</v>
      </c>
      <c r="AE18" s="140">
        <v>24</v>
      </c>
      <c r="AF18" s="140">
        <v>13</v>
      </c>
      <c r="AG18" s="140">
        <v>8</v>
      </c>
      <c r="AH18" s="4" t="s">
        <v>238</v>
      </c>
      <c r="AI18" s="4">
        <f t="shared" si="4"/>
        <v>56</v>
      </c>
      <c r="AJ18" s="141" t="e">
        <f t="shared" ref="AJ18:AO18" si="10">100*(D18+J18+P18+V18+AB18)/#REF!</f>
        <v>#REF!</v>
      </c>
      <c r="AK18" s="141" t="e">
        <f t="shared" si="10"/>
        <v>#REF!</v>
      </c>
      <c r="AL18" s="141" t="e">
        <f t="shared" si="10"/>
        <v>#REF!</v>
      </c>
      <c r="AM18" s="141" t="e">
        <f t="shared" si="10"/>
        <v>#REF!</v>
      </c>
      <c r="AN18" s="141" t="e">
        <f t="shared" si="10"/>
        <v>#REF!</v>
      </c>
      <c r="AO18" s="141" t="e">
        <f t="shared" si="10"/>
        <v>#REF!</v>
      </c>
    </row>
    <row r="19" spans="1:41" ht="15.6">
      <c r="A19" s="135">
        <v>7</v>
      </c>
      <c r="B19" s="136">
        <v>921313104191</v>
      </c>
      <c r="C19" s="137" t="s">
        <v>422</v>
      </c>
      <c r="D19" s="138">
        <v>35</v>
      </c>
      <c r="E19" s="138">
        <v>15</v>
      </c>
      <c r="F19" s="138">
        <v>0</v>
      </c>
      <c r="G19" s="138">
        <v>0</v>
      </c>
      <c r="H19" s="138">
        <v>0</v>
      </c>
      <c r="I19" s="138"/>
      <c r="J19" s="59">
        <v>0</v>
      </c>
      <c r="K19" s="59">
        <v>25</v>
      </c>
      <c r="L19" s="59">
        <v>25</v>
      </c>
      <c r="M19" s="59">
        <v>0</v>
      </c>
      <c r="N19" s="59">
        <v>0</v>
      </c>
      <c r="O19" s="59"/>
      <c r="P19" s="138">
        <v>0</v>
      </c>
      <c r="Q19" s="138">
        <v>0</v>
      </c>
      <c r="R19" s="138">
        <v>0</v>
      </c>
      <c r="S19" s="138">
        <v>10</v>
      </c>
      <c r="T19" s="138">
        <v>20</v>
      </c>
      <c r="U19" s="138">
        <v>10</v>
      </c>
      <c r="V19" s="139">
        <v>9</v>
      </c>
      <c r="W19" s="139">
        <v>14</v>
      </c>
      <c r="X19" s="139">
        <v>24</v>
      </c>
      <c r="Y19" s="139">
        <v>0</v>
      </c>
      <c r="Z19" s="139">
        <v>0</v>
      </c>
      <c r="AA19" s="139"/>
      <c r="AB19" s="140">
        <v>0</v>
      </c>
      <c r="AC19" s="140">
        <v>0</v>
      </c>
      <c r="AD19" s="140">
        <v>0</v>
      </c>
      <c r="AE19" s="140">
        <v>22</v>
      </c>
      <c r="AF19" s="140">
        <v>14</v>
      </c>
      <c r="AG19" s="140">
        <v>8</v>
      </c>
      <c r="AH19" s="4" t="s">
        <v>17</v>
      </c>
      <c r="AI19" s="4">
        <f t="shared" si="4"/>
        <v>60</v>
      </c>
      <c r="AJ19" s="141" t="e">
        <f t="shared" ref="AJ19:AO19" si="11">100*(D19+J19+P19+V19+AB19)/#REF!</f>
        <v>#REF!</v>
      </c>
      <c r="AK19" s="141" t="e">
        <f t="shared" si="11"/>
        <v>#REF!</v>
      </c>
      <c r="AL19" s="141" t="e">
        <f t="shared" si="11"/>
        <v>#REF!</v>
      </c>
      <c r="AM19" s="141" t="e">
        <f t="shared" si="11"/>
        <v>#REF!</v>
      </c>
      <c r="AN19" s="141" t="e">
        <f t="shared" si="11"/>
        <v>#REF!</v>
      </c>
      <c r="AO19" s="141" t="e">
        <f t="shared" si="11"/>
        <v>#REF!</v>
      </c>
    </row>
    <row r="20" spans="1:41" ht="15.6">
      <c r="A20" s="135">
        <v>8</v>
      </c>
      <c r="B20" s="136">
        <v>921313104192</v>
      </c>
      <c r="C20" s="137" t="s">
        <v>423</v>
      </c>
      <c r="D20" s="138">
        <v>31.5</v>
      </c>
      <c r="E20" s="138">
        <v>13.5</v>
      </c>
      <c r="F20" s="138">
        <v>0</v>
      </c>
      <c r="G20" s="138">
        <v>0</v>
      </c>
      <c r="H20" s="138">
        <v>0</v>
      </c>
      <c r="I20" s="138"/>
      <c r="J20" s="59">
        <v>0</v>
      </c>
      <c r="K20" s="59">
        <v>25</v>
      </c>
      <c r="L20" s="59">
        <v>25</v>
      </c>
      <c r="M20" s="59">
        <v>0</v>
      </c>
      <c r="N20" s="59">
        <v>0</v>
      </c>
      <c r="O20" s="59"/>
      <c r="P20" s="138">
        <v>0</v>
      </c>
      <c r="Q20" s="138">
        <v>0</v>
      </c>
      <c r="R20" s="138">
        <v>0</v>
      </c>
      <c r="S20" s="138">
        <v>9.6</v>
      </c>
      <c r="T20" s="138">
        <v>19.2</v>
      </c>
      <c r="U20" s="138">
        <v>9.6</v>
      </c>
      <c r="V20" s="139">
        <v>10</v>
      </c>
      <c r="W20" s="139">
        <v>15</v>
      </c>
      <c r="X20" s="139">
        <v>25</v>
      </c>
      <c r="Y20" s="139">
        <v>0</v>
      </c>
      <c r="Z20" s="139">
        <v>0</v>
      </c>
      <c r="AA20" s="139"/>
      <c r="AB20" s="140">
        <v>0</v>
      </c>
      <c r="AC20" s="140">
        <v>0</v>
      </c>
      <c r="AD20" s="140">
        <v>0</v>
      </c>
      <c r="AE20" s="140">
        <v>23</v>
      </c>
      <c r="AF20" s="140">
        <v>14</v>
      </c>
      <c r="AG20" s="140">
        <v>8</v>
      </c>
      <c r="AH20" s="4" t="s">
        <v>238</v>
      </c>
      <c r="AI20" s="4">
        <f t="shared" si="4"/>
        <v>56</v>
      </c>
      <c r="AJ20" s="141" t="e">
        <f t="shared" ref="AJ20:AO20" si="12">100*(D20+J20+P20+V20+AB20)/#REF!</f>
        <v>#REF!</v>
      </c>
      <c r="AK20" s="141" t="e">
        <f t="shared" si="12"/>
        <v>#REF!</v>
      </c>
      <c r="AL20" s="141" t="e">
        <f t="shared" si="12"/>
        <v>#REF!</v>
      </c>
      <c r="AM20" s="141" t="e">
        <f t="shared" si="12"/>
        <v>#REF!</v>
      </c>
      <c r="AN20" s="141" t="e">
        <f t="shared" si="12"/>
        <v>#REF!</v>
      </c>
      <c r="AO20" s="141" t="e">
        <f t="shared" si="12"/>
        <v>#REF!</v>
      </c>
    </row>
    <row r="21" spans="1:41" ht="15.75" customHeight="1">
      <c r="A21" s="135">
        <v>9</v>
      </c>
      <c r="B21" s="136">
        <v>921313104193</v>
      </c>
      <c r="C21" s="137" t="s">
        <v>424</v>
      </c>
      <c r="D21" s="138">
        <v>35</v>
      </c>
      <c r="E21" s="138">
        <v>15</v>
      </c>
      <c r="F21" s="138">
        <v>0</v>
      </c>
      <c r="G21" s="138">
        <v>0</v>
      </c>
      <c r="H21" s="138">
        <v>0</v>
      </c>
      <c r="I21" s="138"/>
      <c r="J21" s="59">
        <v>0</v>
      </c>
      <c r="K21" s="59">
        <v>23</v>
      </c>
      <c r="L21" s="59">
        <v>23</v>
      </c>
      <c r="M21" s="59">
        <v>0</v>
      </c>
      <c r="N21" s="59">
        <v>0</v>
      </c>
      <c r="O21" s="59"/>
      <c r="P21" s="138">
        <v>0</v>
      </c>
      <c r="Q21" s="138">
        <v>0</v>
      </c>
      <c r="R21" s="138">
        <v>0</v>
      </c>
      <c r="S21" s="138">
        <v>10</v>
      </c>
      <c r="T21" s="138">
        <v>20</v>
      </c>
      <c r="U21" s="138">
        <v>10</v>
      </c>
      <c r="V21" s="139">
        <v>8</v>
      </c>
      <c r="W21" s="139">
        <v>12</v>
      </c>
      <c r="X21" s="139">
        <v>20</v>
      </c>
      <c r="Y21" s="139">
        <v>0</v>
      </c>
      <c r="Z21" s="139">
        <v>0</v>
      </c>
      <c r="AA21" s="139"/>
      <c r="AB21" s="140">
        <v>0</v>
      </c>
      <c r="AC21" s="140">
        <v>0</v>
      </c>
      <c r="AD21" s="140">
        <v>0</v>
      </c>
      <c r="AE21" s="140">
        <v>24</v>
      </c>
      <c r="AF21" s="140">
        <v>14</v>
      </c>
      <c r="AG21" s="140">
        <v>9</v>
      </c>
      <c r="AH21" s="4" t="s">
        <v>15</v>
      </c>
      <c r="AI21" s="4">
        <f t="shared" si="4"/>
        <v>70</v>
      </c>
      <c r="AJ21" s="141" t="e">
        <f t="shared" ref="AJ21:AO21" si="13">100*(D21+J21+P21+V21+AB21)/#REF!</f>
        <v>#REF!</v>
      </c>
      <c r="AK21" s="141" t="e">
        <f t="shared" si="13"/>
        <v>#REF!</v>
      </c>
      <c r="AL21" s="141" t="e">
        <f t="shared" si="13"/>
        <v>#REF!</v>
      </c>
      <c r="AM21" s="141" t="e">
        <f t="shared" si="13"/>
        <v>#REF!</v>
      </c>
      <c r="AN21" s="141" t="e">
        <f t="shared" si="13"/>
        <v>#REF!</v>
      </c>
      <c r="AO21" s="141" t="e">
        <f t="shared" si="13"/>
        <v>#REF!</v>
      </c>
    </row>
    <row r="22" spans="1:41" ht="15.75" customHeight="1">
      <c r="A22" s="135">
        <v>10</v>
      </c>
      <c r="B22" s="136">
        <v>921313104194</v>
      </c>
      <c r="C22" s="137" t="s">
        <v>425</v>
      </c>
      <c r="D22" s="138">
        <v>35</v>
      </c>
      <c r="E22" s="138">
        <v>15</v>
      </c>
      <c r="F22" s="138">
        <v>0</v>
      </c>
      <c r="G22" s="138">
        <v>0</v>
      </c>
      <c r="H22" s="138">
        <v>0</v>
      </c>
      <c r="I22" s="138"/>
      <c r="J22" s="59">
        <v>0</v>
      </c>
      <c r="K22" s="59">
        <v>20</v>
      </c>
      <c r="L22" s="59">
        <v>20</v>
      </c>
      <c r="M22" s="59">
        <v>0</v>
      </c>
      <c r="N22" s="59">
        <v>0</v>
      </c>
      <c r="O22" s="59"/>
      <c r="P22" s="138">
        <v>0</v>
      </c>
      <c r="Q22" s="138">
        <v>0</v>
      </c>
      <c r="R22" s="138">
        <v>0</v>
      </c>
      <c r="S22" s="138">
        <v>9.8000000000000007</v>
      </c>
      <c r="T22" s="138">
        <v>19.600000000000001</v>
      </c>
      <c r="U22" s="138">
        <v>9.8000000000000007</v>
      </c>
      <c r="V22" s="139">
        <v>8</v>
      </c>
      <c r="W22" s="139">
        <v>12</v>
      </c>
      <c r="X22" s="139">
        <v>20</v>
      </c>
      <c r="Y22" s="139">
        <v>0</v>
      </c>
      <c r="Z22" s="139">
        <v>0</v>
      </c>
      <c r="AA22" s="139"/>
      <c r="AB22" s="140">
        <v>0</v>
      </c>
      <c r="AC22" s="140">
        <v>0</v>
      </c>
      <c r="AD22" s="140">
        <v>0</v>
      </c>
      <c r="AE22" s="140">
        <v>24</v>
      </c>
      <c r="AF22" s="140">
        <v>14</v>
      </c>
      <c r="AG22" s="140">
        <v>9</v>
      </c>
      <c r="AH22" s="4" t="s">
        <v>17</v>
      </c>
      <c r="AI22" s="4">
        <f t="shared" si="4"/>
        <v>60</v>
      </c>
      <c r="AJ22" s="141" t="e">
        <f t="shared" ref="AJ22:AO22" si="14">100*(D22+J22+P22+V22+AB22)/#REF!</f>
        <v>#REF!</v>
      </c>
      <c r="AK22" s="141" t="e">
        <f t="shared" si="14"/>
        <v>#REF!</v>
      </c>
      <c r="AL22" s="141" t="e">
        <f t="shared" si="14"/>
        <v>#REF!</v>
      </c>
      <c r="AM22" s="141" t="e">
        <f t="shared" si="14"/>
        <v>#REF!</v>
      </c>
      <c r="AN22" s="141" t="e">
        <f t="shared" si="14"/>
        <v>#REF!</v>
      </c>
      <c r="AO22" s="141" t="e">
        <f t="shared" si="14"/>
        <v>#REF!</v>
      </c>
    </row>
    <row r="23" spans="1:41" ht="15.75" customHeight="1">
      <c r="A23" s="135">
        <v>11</v>
      </c>
      <c r="B23" s="136">
        <v>921313104195</v>
      </c>
      <c r="C23" s="137" t="s">
        <v>426</v>
      </c>
      <c r="D23" s="138">
        <v>30.099999999999998</v>
      </c>
      <c r="E23" s="138">
        <v>12.9</v>
      </c>
      <c r="F23" s="138">
        <v>0</v>
      </c>
      <c r="G23" s="138">
        <v>0</v>
      </c>
      <c r="H23" s="138">
        <v>0</v>
      </c>
      <c r="I23" s="138"/>
      <c r="J23" s="59">
        <v>0</v>
      </c>
      <c r="K23" s="59">
        <v>24</v>
      </c>
      <c r="L23" s="59">
        <v>24</v>
      </c>
      <c r="M23" s="59">
        <v>0</v>
      </c>
      <c r="N23" s="59">
        <v>0</v>
      </c>
      <c r="O23" s="59"/>
      <c r="P23" s="138">
        <v>0</v>
      </c>
      <c r="Q23" s="138">
        <v>0</v>
      </c>
      <c r="R23" s="138">
        <v>0</v>
      </c>
      <c r="S23" s="138">
        <v>10</v>
      </c>
      <c r="T23" s="138">
        <v>20</v>
      </c>
      <c r="U23" s="138">
        <v>10</v>
      </c>
      <c r="V23" s="139">
        <v>7</v>
      </c>
      <c r="W23" s="139">
        <v>11</v>
      </c>
      <c r="X23" s="139">
        <v>18</v>
      </c>
      <c r="Y23" s="139">
        <v>0</v>
      </c>
      <c r="Z23" s="139">
        <v>0</v>
      </c>
      <c r="AA23" s="139"/>
      <c r="AB23" s="140">
        <v>0</v>
      </c>
      <c r="AC23" s="140">
        <v>0</v>
      </c>
      <c r="AD23" s="140">
        <v>0</v>
      </c>
      <c r="AE23" s="140">
        <v>25</v>
      </c>
      <c r="AF23" s="140">
        <v>14</v>
      </c>
      <c r="AG23" s="140">
        <v>9</v>
      </c>
      <c r="AH23" s="4" t="s">
        <v>15</v>
      </c>
      <c r="AI23" s="4">
        <f t="shared" si="4"/>
        <v>70</v>
      </c>
      <c r="AJ23" s="141" t="e">
        <f t="shared" ref="AJ23:AO23" si="15">100*(D23+J23+P23+V23+AB23)/#REF!</f>
        <v>#REF!</v>
      </c>
      <c r="AK23" s="141" t="e">
        <f t="shared" si="15"/>
        <v>#REF!</v>
      </c>
      <c r="AL23" s="141" t="e">
        <f t="shared" si="15"/>
        <v>#REF!</v>
      </c>
      <c r="AM23" s="141" t="e">
        <f t="shared" si="15"/>
        <v>#REF!</v>
      </c>
      <c r="AN23" s="141" t="e">
        <f t="shared" si="15"/>
        <v>#REF!</v>
      </c>
      <c r="AO23" s="141" t="e">
        <f t="shared" si="15"/>
        <v>#REF!</v>
      </c>
    </row>
    <row r="24" spans="1:41" ht="15.75" customHeight="1">
      <c r="A24" s="135">
        <v>12</v>
      </c>
      <c r="B24" s="136">
        <v>921313104196</v>
      </c>
      <c r="C24" s="137" t="s">
        <v>427</v>
      </c>
      <c r="D24" s="138">
        <v>25.9</v>
      </c>
      <c r="E24" s="138">
        <v>11.1</v>
      </c>
      <c r="F24" s="138">
        <v>0</v>
      </c>
      <c r="G24" s="138">
        <v>0</v>
      </c>
      <c r="H24" s="138">
        <v>0</v>
      </c>
      <c r="I24" s="138"/>
      <c r="J24" s="59">
        <v>0</v>
      </c>
      <c r="K24" s="59">
        <v>24.5</v>
      </c>
      <c r="L24" s="59">
        <v>24.5</v>
      </c>
      <c r="M24" s="59">
        <v>0</v>
      </c>
      <c r="N24" s="59">
        <v>0</v>
      </c>
      <c r="O24" s="59"/>
      <c r="P24" s="138">
        <v>0</v>
      </c>
      <c r="Q24" s="138">
        <v>0</v>
      </c>
      <c r="R24" s="138">
        <v>0</v>
      </c>
      <c r="S24" s="138">
        <v>10</v>
      </c>
      <c r="T24" s="138">
        <v>20</v>
      </c>
      <c r="U24" s="138">
        <v>10</v>
      </c>
      <c r="V24" s="139">
        <v>10</v>
      </c>
      <c r="W24" s="139">
        <v>15</v>
      </c>
      <c r="X24" s="139">
        <v>25</v>
      </c>
      <c r="Y24" s="139">
        <v>0</v>
      </c>
      <c r="Z24" s="139">
        <v>0</v>
      </c>
      <c r="AA24" s="139"/>
      <c r="AB24" s="140">
        <v>0</v>
      </c>
      <c r="AC24" s="140">
        <v>0</v>
      </c>
      <c r="AD24" s="140">
        <v>0</v>
      </c>
      <c r="AE24" s="140">
        <v>25</v>
      </c>
      <c r="AF24" s="140">
        <v>15</v>
      </c>
      <c r="AG24" s="140">
        <v>10</v>
      </c>
      <c r="AH24" s="4" t="s">
        <v>15</v>
      </c>
      <c r="AI24" s="4">
        <f t="shared" si="4"/>
        <v>70</v>
      </c>
      <c r="AJ24" s="141" t="e">
        <f t="shared" ref="AJ24:AO24" si="16">100*(D24+J24+P24+V24+AB24)/#REF!</f>
        <v>#REF!</v>
      </c>
      <c r="AK24" s="141" t="e">
        <f t="shared" si="16"/>
        <v>#REF!</v>
      </c>
      <c r="AL24" s="141" t="e">
        <f t="shared" si="16"/>
        <v>#REF!</v>
      </c>
      <c r="AM24" s="141" t="e">
        <f t="shared" si="16"/>
        <v>#REF!</v>
      </c>
      <c r="AN24" s="141" t="e">
        <f t="shared" si="16"/>
        <v>#REF!</v>
      </c>
      <c r="AO24" s="141" t="e">
        <f t="shared" si="16"/>
        <v>#REF!</v>
      </c>
    </row>
    <row r="25" spans="1:41" ht="15.75" customHeight="1">
      <c r="A25" s="135">
        <v>13</v>
      </c>
      <c r="B25" s="136">
        <v>921313104197</v>
      </c>
      <c r="C25" s="137" t="s">
        <v>428</v>
      </c>
      <c r="D25" s="138">
        <v>21.7</v>
      </c>
      <c r="E25" s="138">
        <v>9.3000000000000007</v>
      </c>
      <c r="F25" s="138">
        <v>0</v>
      </c>
      <c r="G25" s="138">
        <v>0</v>
      </c>
      <c r="H25" s="138">
        <v>0</v>
      </c>
      <c r="I25" s="138"/>
      <c r="J25" s="59">
        <v>0</v>
      </c>
      <c r="K25" s="59">
        <v>22.5</v>
      </c>
      <c r="L25" s="59">
        <v>22.5</v>
      </c>
      <c r="M25" s="59">
        <v>0</v>
      </c>
      <c r="N25" s="59">
        <v>0</v>
      </c>
      <c r="O25" s="59"/>
      <c r="P25" s="138">
        <v>0</v>
      </c>
      <c r="Q25" s="138">
        <v>0</v>
      </c>
      <c r="R25" s="138">
        <v>0</v>
      </c>
      <c r="S25" s="138">
        <v>7</v>
      </c>
      <c r="T25" s="138">
        <v>14</v>
      </c>
      <c r="U25" s="138">
        <v>7</v>
      </c>
      <c r="V25" s="139">
        <v>8</v>
      </c>
      <c r="W25" s="139">
        <v>11</v>
      </c>
      <c r="X25" s="139">
        <v>19</v>
      </c>
      <c r="Y25" s="139">
        <v>0</v>
      </c>
      <c r="Z25" s="139">
        <v>0</v>
      </c>
      <c r="AA25" s="139"/>
      <c r="AB25" s="140">
        <v>0</v>
      </c>
      <c r="AC25" s="140">
        <v>0</v>
      </c>
      <c r="AD25" s="140">
        <v>0</v>
      </c>
      <c r="AE25" s="140">
        <v>24</v>
      </c>
      <c r="AF25" s="140">
        <v>15</v>
      </c>
      <c r="AG25" s="140">
        <v>8</v>
      </c>
      <c r="AH25" s="4" t="s">
        <v>15</v>
      </c>
      <c r="AI25" s="4">
        <f t="shared" si="4"/>
        <v>70</v>
      </c>
      <c r="AJ25" s="141" t="e">
        <f t="shared" ref="AJ25:AO25" si="17">100*(D25+J25+P25+V25+AB25)/#REF!</f>
        <v>#REF!</v>
      </c>
      <c r="AK25" s="141" t="e">
        <f t="shared" si="17"/>
        <v>#REF!</v>
      </c>
      <c r="AL25" s="141" t="e">
        <f t="shared" si="17"/>
        <v>#REF!</v>
      </c>
      <c r="AM25" s="141" t="e">
        <f t="shared" si="17"/>
        <v>#REF!</v>
      </c>
      <c r="AN25" s="141" t="e">
        <f t="shared" si="17"/>
        <v>#REF!</v>
      </c>
      <c r="AO25" s="141" t="e">
        <f t="shared" si="17"/>
        <v>#REF!</v>
      </c>
    </row>
    <row r="26" spans="1:41" ht="15.75" customHeight="1">
      <c r="A26" s="135">
        <v>14</v>
      </c>
      <c r="B26" s="136">
        <v>921313104198</v>
      </c>
      <c r="C26" s="137" t="s">
        <v>429</v>
      </c>
      <c r="D26" s="138">
        <v>32.9</v>
      </c>
      <c r="E26" s="138">
        <v>14.1</v>
      </c>
      <c r="F26" s="138">
        <v>0</v>
      </c>
      <c r="G26" s="138">
        <v>0</v>
      </c>
      <c r="H26" s="138">
        <v>0</v>
      </c>
      <c r="I26" s="138"/>
      <c r="J26" s="59">
        <v>0</v>
      </c>
      <c r="K26" s="59">
        <v>22</v>
      </c>
      <c r="L26" s="59">
        <v>22</v>
      </c>
      <c r="M26" s="59">
        <v>0</v>
      </c>
      <c r="N26" s="59">
        <v>0</v>
      </c>
      <c r="O26" s="59"/>
      <c r="P26" s="138">
        <v>0</v>
      </c>
      <c r="Q26" s="138">
        <v>0</v>
      </c>
      <c r="R26" s="138">
        <v>0</v>
      </c>
      <c r="S26" s="138">
        <v>9.2000000000000011</v>
      </c>
      <c r="T26" s="138">
        <v>18.400000000000002</v>
      </c>
      <c r="U26" s="138">
        <v>9.2000000000000011</v>
      </c>
      <c r="V26" s="139">
        <v>7</v>
      </c>
      <c r="W26" s="139">
        <v>11</v>
      </c>
      <c r="X26" s="139">
        <v>18</v>
      </c>
      <c r="Y26" s="139">
        <v>0</v>
      </c>
      <c r="Z26" s="139">
        <v>0</v>
      </c>
      <c r="AA26" s="139"/>
      <c r="AB26" s="140">
        <v>0</v>
      </c>
      <c r="AC26" s="140">
        <v>0</v>
      </c>
      <c r="AD26" s="140">
        <v>0</v>
      </c>
      <c r="AE26" s="140">
        <v>24</v>
      </c>
      <c r="AF26" s="140">
        <v>12</v>
      </c>
      <c r="AG26" s="140">
        <v>8</v>
      </c>
      <c r="AH26" s="4" t="s">
        <v>15</v>
      </c>
      <c r="AI26" s="4">
        <f t="shared" si="4"/>
        <v>70</v>
      </c>
      <c r="AJ26" s="141" t="e">
        <f t="shared" ref="AJ26:AO26" si="18">100*(D26+J26+P26+V26+AB26)/#REF!</f>
        <v>#REF!</v>
      </c>
      <c r="AK26" s="141" t="e">
        <f t="shared" si="18"/>
        <v>#REF!</v>
      </c>
      <c r="AL26" s="141" t="e">
        <f t="shared" si="18"/>
        <v>#REF!</v>
      </c>
      <c r="AM26" s="141" t="e">
        <f t="shared" si="18"/>
        <v>#REF!</v>
      </c>
      <c r="AN26" s="141" t="e">
        <f t="shared" si="18"/>
        <v>#REF!</v>
      </c>
      <c r="AO26" s="141" t="e">
        <f t="shared" si="18"/>
        <v>#REF!</v>
      </c>
    </row>
    <row r="27" spans="1:41" ht="15.75" customHeight="1">
      <c r="A27" s="135">
        <v>15</v>
      </c>
      <c r="B27" s="136">
        <v>921313104199</v>
      </c>
      <c r="C27" s="137" t="s">
        <v>430</v>
      </c>
      <c r="D27" s="138">
        <v>26.6</v>
      </c>
      <c r="E27" s="138">
        <v>11.4</v>
      </c>
      <c r="F27" s="138">
        <v>0</v>
      </c>
      <c r="G27" s="138">
        <v>0</v>
      </c>
      <c r="H27" s="138">
        <v>0</v>
      </c>
      <c r="I27" s="138"/>
      <c r="J27" s="59">
        <v>0</v>
      </c>
      <c r="K27" s="59">
        <v>18</v>
      </c>
      <c r="L27" s="59">
        <v>18</v>
      </c>
      <c r="M27" s="59">
        <v>0</v>
      </c>
      <c r="N27" s="59">
        <v>0</v>
      </c>
      <c r="O27" s="59"/>
      <c r="P27" s="138">
        <v>0</v>
      </c>
      <c r="Q27" s="138">
        <v>0</v>
      </c>
      <c r="R27" s="138">
        <v>0</v>
      </c>
      <c r="S27" s="138">
        <v>7.6</v>
      </c>
      <c r="T27" s="138">
        <v>15.2</v>
      </c>
      <c r="U27" s="138">
        <v>7.6</v>
      </c>
      <c r="V27" s="139">
        <v>10</v>
      </c>
      <c r="W27" s="139">
        <v>15</v>
      </c>
      <c r="X27" s="139">
        <v>25</v>
      </c>
      <c r="Y27" s="139">
        <v>0</v>
      </c>
      <c r="Z27" s="139">
        <v>0</v>
      </c>
      <c r="AA27" s="139"/>
      <c r="AB27" s="140">
        <v>0</v>
      </c>
      <c r="AC27" s="140">
        <v>0</v>
      </c>
      <c r="AD27" s="140">
        <v>0</v>
      </c>
      <c r="AE27" s="140">
        <v>23</v>
      </c>
      <c r="AF27" s="140">
        <v>15</v>
      </c>
      <c r="AG27" s="140">
        <v>7</v>
      </c>
      <c r="AH27" s="4" t="s">
        <v>15</v>
      </c>
      <c r="AI27" s="4">
        <f t="shared" si="4"/>
        <v>70</v>
      </c>
      <c r="AJ27" s="141" t="e">
        <f t="shared" ref="AJ27:AO27" si="19">100*(D27+J27+P27+V27+AB27)/#REF!</f>
        <v>#REF!</v>
      </c>
      <c r="AK27" s="141" t="e">
        <f t="shared" si="19"/>
        <v>#REF!</v>
      </c>
      <c r="AL27" s="141" t="e">
        <f t="shared" si="19"/>
        <v>#REF!</v>
      </c>
      <c r="AM27" s="141" t="e">
        <f t="shared" si="19"/>
        <v>#REF!</v>
      </c>
      <c r="AN27" s="141" t="e">
        <f t="shared" si="19"/>
        <v>#REF!</v>
      </c>
      <c r="AO27" s="141" t="e">
        <f t="shared" si="19"/>
        <v>#REF!</v>
      </c>
    </row>
    <row r="28" spans="1:41" ht="15.75" customHeight="1">
      <c r="A28" s="135">
        <v>16</v>
      </c>
      <c r="B28" s="136">
        <v>921313104200</v>
      </c>
      <c r="C28" s="137" t="s">
        <v>431</v>
      </c>
      <c r="D28" s="138">
        <v>30.8</v>
      </c>
      <c r="E28" s="138">
        <v>13.2</v>
      </c>
      <c r="F28" s="138">
        <v>0</v>
      </c>
      <c r="G28" s="138">
        <v>0</v>
      </c>
      <c r="H28" s="138">
        <v>0</v>
      </c>
      <c r="I28" s="138"/>
      <c r="J28" s="59">
        <v>0</v>
      </c>
      <c r="K28" s="59">
        <v>25</v>
      </c>
      <c r="L28" s="59">
        <v>25</v>
      </c>
      <c r="M28" s="59">
        <v>0</v>
      </c>
      <c r="N28" s="59">
        <v>0</v>
      </c>
      <c r="O28" s="59"/>
      <c r="P28" s="138">
        <v>0</v>
      </c>
      <c r="Q28" s="138">
        <v>0</v>
      </c>
      <c r="R28" s="138">
        <v>0</v>
      </c>
      <c r="S28" s="138">
        <v>9.8000000000000007</v>
      </c>
      <c r="T28" s="138">
        <v>19.600000000000001</v>
      </c>
      <c r="U28" s="138">
        <v>9.8000000000000007</v>
      </c>
      <c r="V28" s="139">
        <v>8</v>
      </c>
      <c r="W28" s="139">
        <v>12</v>
      </c>
      <c r="X28" s="139">
        <v>20</v>
      </c>
      <c r="Y28" s="139">
        <v>0</v>
      </c>
      <c r="Z28" s="139">
        <v>0</v>
      </c>
      <c r="AA28" s="139"/>
      <c r="AB28" s="140">
        <v>0</v>
      </c>
      <c r="AC28" s="140">
        <v>0</v>
      </c>
      <c r="AD28" s="140">
        <v>0</v>
      </c>
      <c r="AE28" s="140">
        <v>22</v>
      </c>
      <c r="AF28" s="140">
        <v>15</v>
      </c>
      <c r="AG28" s="140">
        <v>7</v>
      </c>
      <c r="AH28" s="4" t="s">
        <v>15</v>
      </c>
      <c r="AI28" s="4">
        <f t="shared" si="4"/>
        <v>70</v>
      </c>
      <c r="AJ28" s="141" t="e">
        <f t="shared" ref="AJ28:AO28" si="20">100*(D28+J28+P28+V28+AB28)/#REF!</f>
        <v>#REF!</v>
      </c>
      <c r="AK28" s="141" t="e">
        <f t="shared" si="20"/>
        <v>#REF!</v>
      </c>
      <c r="AL28" s="141" t="e">
        <f t="shared" si="20"/>
        <v>#REF!</v>
      </c>
      <c r="AM28" s="141" t="e">
        <f t="shared" si="20"/>
        <v>#REF!</v>
      </c>
      <c r="AN28" s="141" t="e">
        <f t="shared" si="20"/>
        <v>#REF!</v>
      </c>
      <c r="AO28" s="141" t="e">
        <f t="shared" si="20"/>
        <v>#REF!</v>
      </c>
    </row>
    <row r="29" spans="1:41" ht="15.75" customHeight="1">
      <c r="A29" s="135">
        <v>17</v>
      </c>
      <c r="B29" s="136">
        <v>921313104201</v>
      </c>
      <c r="C29" s="137" t="s">
        <v>432</v>
      </c>
      <c r="D29" s="138">
        <v>24.5</v>
      </c>
      <c r="E29" s="138">
        <v>10.5</v>
      </c>
      <c r="F29" s="138">
        <v>0</v>
      </c>
      <c r="G29" s="138">
        <v>0</v>
      </c>
      <c r="H29" s="138">
        <v>0</v>
      </c>
      <c r="I29" s="138"/>
      <c r="J29" s="59">
        <v>0</v>
      </c>
      <c r="K29" s="59">
        <v>20</v>
      </c>
      <c r="L29" s="59">
        <v>20</v>
      </c>
      <c r="M29" s="59">
        <v>0</v>
      </c>
      <c r="N29" s="59">
        <v>0</v>
      </c>
      <c r="O29" s="59"/>
      <c r="P29" s="138">
        <v>0</v>
      </c>
      <c r="Q29" s="138">
        <v>0</v>
      </c>
      <c r="R29" s="138">
        <v>0</v>
      </c>
      <c r="S29" s="138">
        <v>7</v>
      </c>
      <c r="T29" s="138">
        <v>14</v>
      </c>
      <c r="U29" s="138">
        <v>7</v>
      </c>
      <c r="V29" s="139">
        <v>10</v>
      </c>
      <c r="W29" s="139">
        <v>15</v>
      </c>
      <c r="X29" s="139">
        <v>25</v>
      </c>
      <c r="Y29" s="139">
        <v>0</v>
      </c>
      <c r="Z29" s="139">
        <v>0</v>
      </c>
      <c r="AA29" s="139"/>
      <c r="AB29" s="140">
        <v>0</v>
      </c>
      <c r="AC29" s="140">
        <v>0</v>
      </c>
      <c r="AD29" s="140">
        <v>0</v>
      </c>
      <c r="AE29" s="140">
        <v>24</v>
      </c>
      <c r="AF29" s="140">
        <v>15</v>
      </c>
      <c r="AG29" s="140">
        <v>7</v>
      </c>
      <c r="AH29" s="4" t="s">
        <v>238</v>
      </c>
      <c r="AI29" s="4">
        <f t="shared" si="4"/>
        <v>56</v>
      </c>
      <c r="AJ29" s="141" t="e">
        <f t="shared" ref="AJ29:AO29" si="21">100*(D29+J29+P29+V29+AB29)/#REF!</f>
        <v>#REF!</v>
      </c>
      <c r="AK29" s="141" t="e">
        <f t="shared" si="21"/>
        <v>#REF!</v>
      </c>
      <c r="AL29" s="141" t="e">
        <f t="shared" si="21"/>
        <v>#REF!</v>
      </c>
      <c r="AM29" s="141" t="e">
        <f t="shared" si="21"/>
        <v>#REF!</v>
      </c>
      <c r="AN29" s="141" t="e">
        <f t="shared" si="21"/>
        <v>#REF!</v>
      </c>
      <c r="AO29" s="141" t="e">
        <f t="shared" si="21"/>
        <v>#REF!</v>
      </c>
    </row>
    <row r="30" spans="1:41" ht="15.75" customHeight="1">
      <c r="A30" s="135">
        <v>18</v>
      </c>
      <c r="B30" s="136">
        <v>921313104202</v>
      </c>
      <c r="C30" s="137" t="s">
        <v>433</v>
      </c>
      <c r="D30" s="138">
        <v>29.4</v>
      </c>
      <c r="E30" s="138">
        <v>12.6</v>
      </c>
      <c r="F30" s="138">
        <v>0</v>
      </c>
      <c r="G30" s="138">
        <v>0</v>
      </c>
      <c r="H30" s="138">
        <v>0</v>
      </c>
      <c r="I30" s="138"/>
      <c r="J30" s="59">
        <v>0</v>
      </c>
      <c r="K30" s="59">
        <v>24.5</v>
      </c>
      <c r="L30" s="59">
        <v>24.5</v>
      </c>
      <c r="M30" s="59">
        <v>0</v>
      </c>
      <c r="N30" s="59">
        <v>0</v>
      </c>
      <c r="O30" s="59"/>
      <c r="P30" s="138">
        <v>0</v>
      </c>
      <c r="Q30" s="138">
        <v>0</v>
      </c>
      <c r="R30" s="138">
        <v>0</v>
      </c>
      <c r="S30" s="138">
        <v>10</v>
      </c>
      <c r="T30" s="138">
        <v>20</v>
      </c>
      <c r="U30" s="138">
        <v>10</v>
      </c>
      <c r="V30" s="139">
        <v>10</v>
      </c>
      <c r="W30" s="139">
        <v>15</v>
      </c>
      <c r="X30" s="139">
        <v>25</v>
      </c>
      <c r="Y30" s="139">
        <v>0</v>
      </c>
      <c r="Z30" s="139">
        <v>0</v>
      </c>
      <c r="AA30" s="139"/>
      <c r="AB30" s="140">
        <v>0</v>
      </c>
      <c r="AC30" s="140">
        <v>0</v>
      </c>
      <c r="AD30" s="140">
        <v>0</v>
      </c>
      <c r="AE30" s="140">
        <v>23</v>
      </c>
      <c r="AF30" s="140">
        <v>13</v>
      </c>
      <c r="AG30" s="140">
        <v>8</v>
      </c>
      <c r="AH30" s="4" t="s">
        <v>238</v>
      </c>
      <c r="AI30" s="4">
        <f t="shared" si="4"/>
        <v>56</v>
      </c>
      <c r="AJ30" s="141" t="e">
        <f t="shared" ref="AJ30:AO30" si="22">100*(D30+J30+P30+V30+AB30)/#REF!</f>
        <v>#REF!</v>
      </c>
      <c r="AK30" s="141" t="e">
        <f t="shared" si="22"/>
        <v>#REF!</v>
      </c>
      <c r="AL30" s="141" t="e">
        <f t="shared" si="22"/>
        <v>#REF!</v>
      </c>
      <c r="AM30" s="141" t="e">
        <f t="shared" si="22"/>
        <v>#REF!</v>
      </c>
      <c r="AN30" s="141" t="e">
        <f t="shared" si="22"/>
        <v>#REF!</v>
      </c>
      <c r="AO30" s="141" t="e">
        <f t="shared" si="22"/>
        <v>#REF!</v>
      </c>
    </row>
    <row r="31" spans="1:41" ht="15.75" customHeight="1">
      <c r="A31" s="135">
        <v>19</v>
      </c>
      <c r="B31" s="136">
        <v>921313104203</v>
      </c>
      <c r="C31" s="137" t="s">
        <v>434</v>
      </c>
      <c r="D31" s="138">
        <v>0</v>
      </c>
      <c r="E31" s="138">
        <v>0</v>
      </c>
      <c r="F31" s="138">
        <v>0</v>
      </c>
      <c r="G31" s="138">
        <v>0</v>
      </c>
      <c r="H31" s="138">
        <v>0</v>
      </c>
      <c r="I31" s="138"/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/>
      <c r="P31" s="138">
        <v>0</v>
      </c>
      <c r="Q31" s="138">
        <v>0</v>
      </c>
      <c r="R31" s="138">
        <v>0</v>
      </c>
      <c r="S31" s="138">
        <v>0</v>
      </c>
      <c r="T31" s="138">
        <v>0</v>
      </c>
      <c r="U31" s="138">
        <v>0</v>
      </c>
      <c r="V31" s="139">
        <v>0</v>
      </c>
      <c r="W31" s="139">
        <v>0</v>
      </c>
      <c r="X31" s="139">
        <v>0</v>
      </c>
      <c r="Y31" s="139">
        <v>0</v>
      </c>
      <c r="Z31" s="139">
        <v>0</v>
      </c>
      <c r="AA31" s="139"/>
      <c r="AB31" s="140">
        <v>0</v>
      </c>
      <c r="AC31" s="140">
        <v>0</v>
      </c>
      <c r="AD31" s="140">
        <v>0</v>
      </c>
      <c r="AE31" s="140">
        <v>0</v>
      </c>
      <c r="AF31" s="140">
        <v>0</v>
      </c>
      <c r="AG31" s="140">
        <v>0</v>
      </c>
      <c r="AH31" s="4" t="s">
        <v>435</v>
      </c>
      <c r="AI31" s="4">
        <f t="shared" si="4"/>
        <v>0</v>
      </c>
      <c r="AJ31" s="141" t="e">
        <f t="shared" ref="AJ31:AO31" si="23">100*(D31+J31+P31+V31+AB31)/#REF!</f>
        <v>#REF!</v>
      </c>
      <c r="AK31" s="141" t="e">
        <f t="shared" si="23"/>
        <v>#REF!</v>
      </c>
      <c r="AL31" s="141" t="e">
        <f t="shared" si="23"/>
        <v>#REF!</v>
      </c>
      <c r="AM31" s="141" t="e">
        <f t="shared" si="23"/>
        <v>#REF!</v>
      </c>
      <c r="AN31" s="141" t="e">
        <f t="shared" si="23"/>
        <v>#REF!</v>
      </c>
      <c r="AO31" s="141" t="e">
        <f t="shared" si="23"/>
        <v>#REF!</v>
      </c>
    </row>
    <row r="32" spans="1:41" ht="15.75" customHeight="1">
      <c r="A32" s="135">
        <v>20</v>
      </c>
      <c r="B32" s="136">
        <v>921313104204</v>
      </c>
      <c r="C32" s="137" t="s">
        <v>436</v>
      </c>
      <c r="D32" s="138">
        <v>25.9</v>
      </c>
      <c r="E32" s="138">
        <v>11.1</v>
      </c>
      <c r="F32" s="138">
        <v>0</v>
      </c>
      <c r="G32" s="138">
        <v>0</v>
      </c>
      <c r="H32" s="138">
        <v>0</v>
      </c>
      <c r="I32" s="138"/>
      <c r="J32" s="59">
        <v>0</v>
      </c>
      <c r="K32" s="59">
        <v>17.5</v>
      </c>
      <c r="L32" s="59">
        <v>17.5</v>
      </c>
      <c r="M32" s="59">
        <v>0</v>
      </c>
      <c r="N32" s="59">
        <v>0</v>
      </c>
      <c r="O32" s="59"/>
      <c r="P32" s="138">
        <v>0</v>
      </c>
      <c r="Q32" s="138">
        <v>0</v>
      </c>
      <c r="R32" s="138">
        <v>0</v>
      </c>
      <c r="S32" s="138">
        <v>6</v>
      </c>
      <c r="T32" s="138">
        <v>12</v>
      </c>
      <c r="U32" s="138">
        <v>6</v>
      </c>
      <c r="V32" s="139">
        <v>7</v>
      </c>
      <c r="W32" s="139">
        <v>11</v>
      </c>
      <c r="X32" s="139">
        <v>18</v>
      </c>
      <c r="Y32" s="139">
        <v>0</v>
      </c>
      <c r="Z32" s="139">
        <v>0</v>
      </c>
      <c r="AA32" s="139"/>
      <c r="AB32" s="140">
        <v>0</v>
      </c>
      <c r="AC32" s="140">
        <v>0</v>
      </c>
      <c r="AD32" s="140">
        <v>0</v>
      </c>
      <c r="AE32" s="140">
        <v>23</v>
      </c>
      <c r="AF32" s="140">
        <v>11</v>
      </c>
      <c r="AG32" s="140">
        <v>7</v>
      </c>
      <c r="AH32" s="4" t="s">
        <v>238</v>
      </c>
      <c r="AI32" s="4">
        <f t="shared" si="4"/>
        <v>56</v>
      </c>
      <c r="AJ32" s="141" t="e">
        <f t="shared" ref="AJ32:AO32" si="24">100*(D32+J32+P32+V32+AB32)/#REF!</f>
        <v>#REF!</v>
      </c>
      <c r="AK32" s="141" t="e">
        <f t="shared" si="24"/>
        <v>#REF!</v>
      </c>
      <c r="AL32" s="141" t="e">
        <f t="shared" si="24"/>
        <v>#REF!</v>
      </c>
      <c r="AM32" s="141" t="e">
        <f t="shared" si="24"/>
        <v>#REF!</v>
      </c>
      <c r="AN32" s="141" t="e">
        <f t="shared" si="24"/>
        <v>#REF!</v>
      </c>
      <c r="AO32" s="141" t="e">
        <f t="shared" si="24"/>
        <v>#REF!</v>
      </c>
    </row>
    <row r="33" spans="1:41" ht="15.75" customHeight="1">
      <c r="A33" s="135">
        <v>21</v>
      </c>
      <c r="B33" s="136">
        <v>921313104205</v>
      </c>
      <c r="C33" s="137" t="s">
        <v>437</v>
      </c>
      <c r="D33" s="138">
        <v>24.5</v>
      </c>
      <c r="E33" s="138">
        <v>10.5</v>
      </c>
      <c r="F33" s="138">
        <v>0</v>
      </c>
      <c r="G33" s="138">
        <v>0</v>
      </c>
      <c r="H33" s="138">
        <v>0</v>
      </c>
      <c r="I33" s="138"/>
      <c r="J33" s="59">
        <v>0</v>
      </c>
      <c r="K33" s="59">
        <v>25</v>
      </c>
      <c r="L33" s="59">
        <v>25</v>
      </c>
      <c r="M33" s="59">
        <v>0</v>
      </c>
      <c r="N33" s="59">
        <v>0</v>
      </c>
      <c r="O33" s="59"/>
      <c r="P33" s="138">
        <v>0</v>
      </c>
      <c r="Q33" s="138">
        <v>0</v>
      </c>
      <c r="R33" s="138">
        <v>0</v>
      </c>
      <c r="S33" s="138">
        <v>10</v>
      </c>
      <c r="T33" s="138">
        <v>20</v>
      </c>
      <c r="U33" s="138">
        <v>10</v>
      </c>
      <c r="V33" s="139">
        <v>8</v>
      </c>
      <c r="W33" s="139">
        <v>12</v>
      </c>
      <c r="X33" s="139">
        <v>20</v>
      </c>
      <c r="Y33" s="139">
        <v>0</v>
      </c>
      <c r="Z33" s="139">
        <v>0</v>
      </c>
      <c r="AA33" s="139"/>
      <c r="AB33" s="140">
        <v>0</v>
      </c>
      <c r="AC33" s="140">
        <v>0</v>
      </c>
      <c r="AD33" s="140">
        <v>0</v>
      </c>
      <c r="AE33" s="140">
        <v>22</v>
      </c>
      <c r="AF33" s="140">
        <v>15</v>
      </c>
      <c r="AG33" s="140">
        <v>7</v>
      </c>
      <c r="AH33" s="4" t="s">
        <v>13</v>
      </c>
      <c r="AI33" s="4">
        <f t="shared" si="4"/>
        <v>80</v>
      </c>
      <c r="AJ33" s="141" t="e">
        <f t="shared" ref="AJ33:AO33" si="25">100*(D33+J33+P33+V33+AB33)/#REF!</f>
        <v>#REF!</v>
      </c>
      <c r="AK33" s="141" t="e">
        <f t="shared" si="25"/>
        <v>#REF!</v>
      </c>
      <c r="AL33" s="141" t="e">
        <f t="shared" si="25"/>
        <v>#REF!</v>
      </c>
      <c r="AM33" s="141" t="e">
        <f t="shared" si="25"/>
        <v>#REF!</v>
      </c>
      <c r="AN33" s="141" t="e">
        <f t="shared" si="25"/>
        <v>#REF!</v>
      </c>
      <c r="AO33" s="141" t="e">
        <f t="shared" si="25"/>
        <v>#REF!</v>
      </c>
    </row>
    <row r="34" spans="1:41" ht="15.75" customHeight="1">
      <c r="A34" s="135">
        <v>22</v>
      </c>
      <c r="B34" s="136">
        <v>921313104206</v>
      </c>
      <c r="C34" s="137" t="s">
        <v>438</v>
      </c>
      <c r="D34" s="138">
        <v>30.099999999999998</v>
      </c>
      <c r="E34" s="138">
        <v>12.9</v>
      </c>
      <c r="F34" s="138">
        <v>0</v>
      </c>
      <c r="G34" s="138">
        <v>0</v>
      </c>
      <c r="H34" s="138">
        <v>0</v>
      </c>
      <c r="I34" s="138"/>
      <c r="J34" s="59">
        <v>0</v>
      </c>
      <c r="K34" s="59">
        <v>23</v>
      </c>
      <c r="L34" s="59">
        <v>23</v>
      </c>
      <c r="M34" s="59">
        <v>0</v>
      </c>
      <c r="N34" s="59">
        <v>0</v>
      </c>
      <c r="O34" s="59"/>
      <c r="P34" s="138">
        <v>0</v>
      </c>
      <c r="Q34" s="138">
        <v>0</v>
      </c>
      <c r="R34" s="138">
        <v>0</v>
      </c>
      <c r="S34" s="138">
        <v>10</v>
      </c>
      <c r="T34" s="138">
        <v>20</v>
      </c>
      <c r="U34" s="138">
        <v>10</v>
      </c>
      <c r="V34" s="139">
        <v>10</v>
      </c>
      <c r="W34" s="139">
        <v>14</v>
      </c>
      <c r="X34" s="139">
        <v>24</v>
      </c>
      <c r="Y34" s="139">
        <v>0</v>
      </c>
      <c r="Z34" s="139">
        <v>0</v>
      </c>
      <c r="AA34" s="139"/>
      <c r="AB34" s="140">
        <v>0</v>
      </c>
      <c r="AC34" s="140">
        <v>0</v>
      </c>
      <c r="AD34" s="140">
        <v>0</v>
      </c>
      <c r="AE34" s="140">
        <v>22</v>
      </c>
      <c r="AF34" s="140">
        <v>15</v>
      </c>
      <c r="AG34" s="140">
        <v>7</v>
      </c>
      <c r="AH34" s="4" t="s">
        <v>15</v>
      </c>
      <c r="AI34" s="4">
        <f t="shared" si="4"/>
        <v>70</v>
      </c>
      <c r="AJ34" s="141" t="e">
        <f t="shared" ref="AJ34:AO34" si="26">100*(D34+J34+P34+V34+AB34)/#REF!</f>
        <v>#REF!</v>
      </c>
      <c r="AK34" s="141" t="e">
        <f t="shared" si="26"/>
        <v>#REF!</v>
      </c>
      <c r="AL34" s="141" t="e">
        <f t="shared" si="26"/>
        <v>#REF!</v>
      </c>
      <c r="AM34" s="141" t="e">
        <f t="shared" si="26"/>
        <v>#REF!</v>
      </c>
      <c r="AN34" s="141" t="e">
        <f t="shared" si="26"/>
        <v>#REF!</v>
      </c>
      <c r="AO34" s="141" t="e">
        <f t="shared" si="26"/>
        <v>#REF!</v>
      </c>
    </row>
    <row r="35" spans="1:41" ht="15.75" customHeight="1">
      <c r="A35" s="135">
        <v>23</v>
      </c>
      <c r="B35" s="136">
        <v>921313104208</v>
      </c>
      <c r="C35" s="137" t="s">
        <v>439</v>
      </c>
      <c r="D35" s="138">
        <v>30.099999999999998</v>
      </c>
      <c r="E35" s="138">
        <v>12.9</v>
      </c>
      <c r="F35" s="138">
        <v>0</v>
      </c>
      <c r="G35" s="138">
        <v>0</v>
      </c>
      <c r="H35" s="138">
        <v>0</v>
      </c>
      <c r="I35" s="138"/>
      <c r="J35" s="59">
        <v>0</v>
      </c>
      <c r="K35" s="59">
        <v>24.5</v>
      </c>
      <c r="L35" s="59">
        <v>24.5</v>
      </c>
      <c r="M35" s="59">
        <v>0</v>
      </c>
      <c r="N35" s="59">
        <v>0</v>
      </c>
      <c r="O35" s="59"/>
      <c r="P35" s="138">
        <v>0</v>
      </c>
      <c r="Q35" s="138">
        <v>0</v>
      </c>
      <c r="R35" s="138">
        <v>0</v>
      </c>
      <c r="S35" s="138">
        <v>9.6</v>
      </c>
      <c r="T35" s="138">
        <v>19.2</v>
      </c>
      <c r="U35" s="138">
        <v>9.6</v>
      </c>
      <c r="V35" s="139">
        <v>8</v>
      </c>
      <c r="W35" s="139">
        <v>12</v>
      </c>
      <c r="X35" s="139">
        <v>20</v>
      </c>
      <c r="Y35" s="139">
        <v>0</v>
      </c>
      <c r="Z35" s="139">
        <v>0</v>
      </c>
      <c r="AA35" s="139"/>
      <c r="AB35" s="140">
        <v>0</v>
      </c>
      <c r="AC35" s="140">
        <v>0</v>
      </c>
      <c r="AD35" s="140">
        <v>0</v>
      </c>
      <c r="AE35" s="140">
        <v>23</v>
      </c>
      <c r="AF35" s="140">
        <v>14</v>
      </c>
      <c r="AG35" s="140">
        <v>7</v>
      </c>
      <c r="AH35" s="4" t="s">
        <v>238</v>
      </c>
      <c r="AI35" s="4">
        <f t="shared" si="4"/>
        <v>56</v>
      </c>
      <c r="AJ35" s="141" t="e">
        <f t="shared" ref="AJ35:AO35" si="27">100*(D35+J35+P35+V35+AB35)/#REF!</f>
        <v>#REF!</v>
      </c>
      <c r="AK35" s="141" t="e">
        <f t="shared" si="27"/>
        <v>#REF!</v>
      </c>
      <c r="AL35" s="141" t="e">
        <f t="shared" si="27"/>
        <v>#REF!</v>
      </c>
      <c r="AM35" s="141" t="e">
        <f t="shared" si="27"/>
        <v>#REF!</v>
      </c>
      <c r="AN35" s="141" t="e">
        <f t="shared" si="27"/>
        <v>#REF!</v>
      </c>
      <c r="AO35" s="141" t="e">
        <f t="shared" si="27"/>
        <v>#REF!</v>
      </c>
    </row>
    <row r="36" spans="1:41" ht="15.75" customHeight="1">
      <c r="A36" s="135">
        <v>24</v>
      </c>
      <c r="B36" s="136">
        <v>921313104301</v>
      </c>
      <c r="C36" s="137" t="s">
        <v>440</v>
      </c>
      <c r="D36" s="138">
        <v>24.5</v>
      </c>
      <c r="E36" s="138">
        <v>10.5</v>
      </c>
      <c r="F36" s="138">
        <v>0</v>
      </c>
      <c r="G36" s="138">
        <v>0</v>
      </c>
      <c r="H36" s="138">
        <v>0</v>
      </c>
      <c r="I36" s="138"/>
      <c r="J36" s="59">
        <v>0</v>
      </c>
      <c r="K36" s="59">
        <v>18</v>
      </c>
      <c r="L36" s="59">
        <v>18</v>
      </c>
      <c r="M36" s="59">
        <v>0</v>
      </c>
      <c r="N36" s="59">
        <v>0</v>
      </c>
      <c r="O36" s="59"/>
      <c r="P36" s="138">
        <v>0</v>
      </c>
      <c r="Q36" s="138">
        <v>0</v>
      </c>
      <c r="R36" s="138">
        <v>0</v>
      </c>
      <c r="S36" s="138">
        <v>7</v>
      </c>
      <c r="T36" s="138">
        <v>14</v>
      </c>
      <c r="U36" s="138">
        <v>7</v>
      </c>
      <c r="V36" s="139">
        <v>10</v>
      </c>
      <c r="W36" s="139">
        <v>15</v>
      </c>
      <c r="X36" s="139">
        <v>25</v>
      </c>
      <c r="Y36" s="139">
        <v>0</v>
      </c>
      <c r="Z36" s="139">
        <v>0</v>
      </c>
      <c r="AA36" s="139"/>
      <c r="AB36" s="140">
        <v>0</v>
      </c>
      <c r="AC36" s="140">
        <v>0</v>
      </c>
      <c r="AD36" s="140">
        <v>0</v>
      </c>
      <c r="AE36" s="140">
        <v>25</v>
      </c>
      <c r="AF36" s="140">
        <v>15</v>
      </c>
      <c r="AG36" s="140">
        <v>10</v>
      </c>
      <c r="AH36" s="4" t="s">
        <v>366</v>
      </c>
      <c r="AI36" s="4">
        <f t="shared" si="4"/>
        <v>0</v>
      </c>
      <c r="AJ36" s="141" t="e">
        <f t="shared" ref="AJ36:AO36" si="28">100*(D36+J36+P36+V36+AB36)/#REF!</f>
        <v>#REF!</v>
      </c>
      <c r="AK36" s="141" t="e">
        <f t="shared" si="28"/>
        <v>#REF!</v>
      </c>
      <c r="AL36" s="141" t="e">
        <f t="shared" si="28"/>
        <v>#REF!</v>
      </c>
      <c r="AM36" s="141" t="e">
        <f t="shared" si="28"/>
        <v>#REF!</v>
      </c>
      <c r="AN36" s="141" t="e">
        <f t="shared" si="28"/>
        <v>#REF!</v>
      </c>
      <c r="AO36" s="141" t="e">
        <f t="shared" si="28"/>
        <v>#REF!</v>
      </c>
    </row>
    <row r="37" spans="1:41" ht="15.75" customHeight="1">
      <c r="A37" s="135">
        <v>25</v>
      </c>
      <c r="B37" s="136">
        <v>921313104302</v>
      </c>
      <c r="C37" s="137" t="s">
        <v>441</v>
      </c>
      <c r="D37" s="138">
        <v>21.7</v>
      </c>
      <c r="E37" s="138">
        <v>9.3000000000000007</v>
      </c>
      <c r="F37" s="138">
        <v>0</v>
      </c>
      <c r="G37" s="138">
        <v>0</v>
      </c>
      <c r="H37" s="138">
        <v>0</v>
      </c>
      <c r="I37" s="138"/>
      <c r="J37" s="59">
        <v>0</v>
      </c>
      <c r="K37" s="59">
        <v>20</v>
      </c>
      <c r="L37" s="59">
        <v>20</v>
      </c>
      <c r="M37" s="59">
        <v>0</v>
      </c>
      <c r="N37" s="59">
        <v>0</v>
      </c>
      <c r="O37" s="59"/>
      <c r="P37" s="138">
        <v>0</v>
      </c>
      <c r="Q37" s="138">
        <v>0</v>
      </c>
      <c r="R37" s="138">
        <v>0</v>
      </c>
      <c r="S37" s="138">
        <v>7.6</v>
      </c>
      <c r="T37" s="138">
        <v>15.2</v>
      </c>
      <c r="U37" s="138">
        <v>7.6</v>
      </c>
      <c r="V37" s="139">
        <v>9</v>
      </c>
      <c r="W37" s="139">
        <v>14</v>
      </c>
      <c r="X37" s="139">
        <v>23</v>
      </c>
      <c r="Y37" s="139">
        <v>0</v>
      </c>
      <c r="Z37" s="139">
        <v>0</v>
      </c>
      <c r="AA37" s="139"/>
      <c r="AB37" s="140">
        <v>0</v>
      </c>
      <c r="AC37" s="140">
        <v>0</v>
      </c>
      <c r="AD37" s="140">
        <v>0</v>
      </c>
      <c r="AE37" s="140">
        <v>24</v>
      </c>
      <c r="AF37" s="140">
        <v>14</v>
      </c>
      <c r="AG37" s="140">
        <v>9</v>
      </c>
      <c r="AH37" s="4" t="s">
        <v>15</v>
      </c>
      <c r="AI37" s="4">
        <f t="shared" si="4"/>
        <v>70</v>
      </c>
      <c r="AJ37" s="141" t="e">
        <f t="shared" ref="AJ37:AO37" si="29">100*(D37+J37+P37+V37+AB37)/#REF!</f>
        <v>#REF!</v>
      </c>
      <c r="AK37" s="141" t="e">
        <f t="shared" si="29"/>
        <v>#REF!</v>
      </c>
      <c r="AL37" s="141" t="e">
        <f t="shared" si="29"/>
        <v>#REF!</v>
      </c>
      <c r="AM37" s="141" t="e">
        <f t="shared" si="29"/>
        <v>#REF!</v>
      </c>
      <c r="AN37" s="141" t="e">
        <f t="shared" si="29"/>
        <v>#REF!</v>
      </c>
      <c r="AO37" s="141" t="e">
        <f t="shared" si="29"/>
        <v>#REF!</v>
      </c>
    </row>
    <row r="38" spans="1:41" ht="15.75" customHeight="1">
      <c r="A38" s="135">
        <v>26</v>
      </c>
      <c r="B38" s="136">
        <v>921313104303</v>
      </c>
      <c r="C38" s="137" t="s">
        <v>442</v>
      </c>
      <c r="D38" s="138">
        <v>24.5</v>
      </c>
      <c r="E38" s="138">
        <v>10.5</v>
      </c>
      <c r="F38" s="138">
        <v>0</v>
      </c>
      <c r="G38" s="138">
        <v>0</v>
      </c>
      <c r="H38" s="138">
        <v>0</v>
      </c>
      <c r="I38" s="138"/>
      <c r="J38" s="59">
        <v>0</v>
      </c>
      <c r="K38" s="59">
        <v>20</v>
      </c>
      <c r="L38" s="59">
        <v>20</v>
      </c>
      <c r="M38" s="59">
        <v>0</v>
      </c>
      <c r="N38" s="59">
        <v>0</v>
      </c>
      <c r="O38" s="59"/>
      <c r="P38" s="138">
        <v>0</v>
      </c>
      <c r="Q38" s="138">
        <v>0</v>
      </c>
      <c r="R38" s="138">
        <v>0</v>
      </c>
      <c r="S38" s="138">
        <v>6</v>
      </c>
      <c r="T38" s="138">
        <v>12</v>
      </c>
      <c r="U38" s="138">
        <v>6</v>
      </c>
      <c r="V38" s="139">
        <v>8</v>
      </c>
      <c r="W38" s="139">
        <v>12</v>
      </c>
      <c r="X38" s="139">
        <v>20</v>
      </c>
      <c r="Y38" s="139">
        <v>0</v>
      </c>
      <c r="Z38" s="139">
        <v>0</v>
      </c>
      <c r="AA38" s="139"/>
      <c r="AB38" s="140">
        <v>0</v>
      </c>
      <c r="AC38" s="140">
        <v>0</v>
      </c>
      <c r="AD38" s="140">
        <v>0</v>
      </c>
      <c r="AE38" s="140">
        <v>25</v>
      </c>
      <c r="AF38" s="140">
        <v>15</v>
      </c>
      <c r="AG38" s="140">
        <v>9</v>
      </c>
      <c r="AH38" s="4" t="s">
        <v>366</v>
      </c>
      <c r="AI38" s="4">
        <f t="shared" si="4"/>
        <v>0</v>
      </c>
      <c r="AJ38" s="141" t="e">
        <f t="shared" ref="AJ38:AO38" si="30">100*(D38+J38+P38+V38+AB38)/#REF!</f>
        <v>#REF!</v>
      </c>
      <c r="AK38" s="141" t="e">
        <f t="shared" si="30"/>
        <v>#REF!</v>
      </c>
      <c r="AL38" s="141" t="e">
        <f t="shared" si="30"/>
        <v>#REF!</v>
      </c>
      <c r="AM38" s="141" t="e">
        <f t="shared" si="30"/>
        <v>#REF!</v>
      </c>
      <c r="AN38" s="141" t="e">
        <f t="shared" si="30"/>
        <v>#REF!</v>
      </c>
      <c r="AO38" s="141" t="e">
        <f t="shared" si="30"/>
        <v>#REF!</v>
      </c>
    </row>
    <row r="39" spans="1:41" ht="15.75" customHeight="1">
      <c r="A39" s="135">
        <v>27</v>
      </c>
      <c r="B39" s="136">
        <v>921313104304</v>
      </c>
      <c r="C39" s="137" t="s">
        <v>443</v>
      </c>
      <c r="D39" s="138">
        <v>21</v>
      </c>
      <c r="E39" s="138">
        <v>9</v>
      </c>
      <c r="F39" s="138">
        <v>0</v>
      </c>
      <c r="G39" s="138">
        <v>0</v>
      </c>
      <c r="H39" s="138">
        <v>0</v>
      </c>
      <c r="I39" s="138"/>
      <c r="J39" s="59">
        <v>0</v>
      </c>
      <c r="K39" s="59">
        <v>17.5</v>
      </c>
      <c r="L39" s="59">
        <v>17.5</v>
      </c>
      <c r="M39" s="59">
        <v>0</v>
      </c>
      <c r="N39" s="59">
        <v>0</v>
      </c>
      <c r="O39" s="59"/>
      <c r="P39" s="138">
        <v>0</v>
      </c>
      <c r="Q39" s="138">
        <v>0</v>
      </c>
      <c r="R39" s="138">
        <v>0</v>
      </c>
      <c r="S39" s="138">
        <v>8</v>
      </c>
      <c r="T39" s="138">
        <v>16</v>
      </c>
      <c r="U39" s="138">
        <v>8</v>
      </c>
      <c r="V39" s="139">
        <v>10</v>
      </c>
      <c r="W39" s="139">
        <v>14</v>
      </c>
      <c r="X39" s="139">
        <v>24</v>
      </c>
      <c r="Y39" s="139">
        <v>0</v>
      </c>
      <c r="Z39" s="139">
        <v>0</v>
      </c>
      <c r="AA39" s="139"/>
      <c r="AB39" s="140">
        <v>0</v>
      </c>
      <c r="AC39" s="140">
        <v>0</v>
      </c>
      <c r="AD39" s="140">
        <v>0</v>
      </c>
      <c r="AE39" s="140">
        <v>24</v>
      </c>
      <c r="AF39" s="140">
        <v>14</v>
      </c>
      <c r="AG39" s="140">
        <v>9</v>
      </c>
      <c r="AH39" s="4" t="s">
        <v>366</v>
      </c>
      <c r="AI39" s="4">
        <f t="shared" si="4"/>
        <v>0</v>
      </c>
      <c r="AJ39" s="141" t="e">
        <f t="shared" ref="AJ39:AO39" si="31">100*(D39+J39+P39+V39+AB39)/#REF!</f>
        <v>#REF!</v>
      </c>
      <c r="AK39" s="141" t="e">
        <f t="shared" si="31"/>
        <v>#REF!</v>
      </c>
      <c r="AL39" s="141" t="e">
        <f t="shared" si="31"/>
        <v>#REF!</v>
      </c>
      <c r="AM39" s="141" t="e">
        <f t="shared" si="31"/>
        <v>#REF!</v>
      </c>
      <c r="AN39" s="141" t="e">
        <f t="shared" si="31"/>
        <v>#REF!</v>
      </c>
      <c r="AO39" s="141" t="e">
        <f t="shared" si="31"/>
        <v>#REF!</v>
      </c>
    </row>
    <row r="40" spans="1:41" ht="15.75" customHeight="1">
      <c r="A40" s="135">
        <v>28</v>
      </c>
      <c r="B40" s="136">
        <v>921313104305</v>
      </c>
      <c r="C40" s="137" t="s">
        <v>444</v>
      </c>
      <c r="D40" s="138">
        <v>24.5</v>
      </c>
      <c r="E40" s="138">
        <v>10.5</v>
      </c>
      <c r="F40" s="138">
        <v>0</v>
      </c>
      <c r="G40" s="138">
        <v>0</v>
      </c>
      <c r="H40" s="138">
        <v>0</v>
      </c>
      <c r="I40" s="138"/>
      <c r="J40" s="59">
        <v>0</v>
      </c>
      <c r="K40" s="59">
        <v>18</v>
      </c>
      <c r="L40" s="59">
        <v>18</v>
      </c>
      <c r="M40" s="59">
        <v>0</v>
      </c>
      <c r="N40" s="59">
        <v>0</v>
      </c>
      <c r="O40" s="59"/>
      <c r="P40" s="138">
        <v>0</v>
      </c>
      <c r="Q40" s="138">
        <v>0</v>
      </c>
      <c r="R40" s="138">
        <v>0</v>
      </c>
      <c r="S40" s="138">
        <v>7</v>
      </c>
      <c r="T40" s="138">
        <v>14</v>
      </c>
      <c r="U40" s="138">
        <v>7</v>
      </c>
      <c r="V40" s="139">
        <v>9</v>
      </c>
      <c r="W40" s="139">
        <v>13</v>
      </c>
      <c r="X40" s="139">
        <v>22</v>
      </c>
      <c r="Y40" s="139">
        <v>0</v>
      </c>
      <c r="Z40" s="139">
        <v>0</v>
      </c>
      <c r="AA40" s="139"/>
      <c r="AB40" s="140">
        <v>0</v>
      </c>
      <c r="AC40" s="140">
        <v>0</v>
      </c>
      <c r="AD40" s="140">
        <v>0</v>
      </c>
      <c r="AE40" s="140">
        <v>23</v>
      </c>
      <c r="AF40" s="140">
        <v>14</v>
      </c>
      <c r="AG40" s="140">
        <v>9</v>
      </c>
      <c r="AH40" s="4" t="s">
        <v>366</v>
      </c>
      <c r="AI40" s="4">
        <f t="shared" si="4"/>
        <v>0</v>
      </c>
      <c r="AJ40" s="141" t="e">
        <f t="shared" ref="AJ40:AO40" si="32">100*(D40+J40+P40+V40+AB40)/#REF!</f>
        <v>#REF!</v>
      </c>
      <c r="AK40" s="141" t="e">
        <f t="shared" si="32"/>
        <v>#REF!</v>
      </c>
      <c r="AL40" s="141" t="e">
        <f t="shared" si="32"/>
        <v>#REF!</v>
      </c>
      <c r="AM40" s="141" t="e">
        <f t="shared" si="32"/>
        <v>#REF!</v>
      </c>
      <c r="AN40" s="141" t="e">
        <f t="shared" si="32"/>
        <v>#REF!</v>
      </c>
      <c r="AO40" s="141" t="e">
        <f t="shared" si="32"/>
        <v>#REF!</v>
      </c>
    </row>
    <row r="41" spans="1:41" ht="15.75" customHeight="1">
      <c r="A41" s="135">
        <v>29</v>
      </c>
      <c r="B41" s="136">
        <v>921313104306</v>
      </c>
      <c r="C41" s="137" t="s">
        <v>445</v>
      </c>
      <c r="D41" s="138">
        <v>23.1</v>
      </c>
      <c r="E41" s="138">
        <v>9.9</v>
      </c>
      <c r="F41" s="138">
        <v>0</v>
      </c>
      <c r="G41" s="138">
        <v>0</v>
      </c>
      <c r="H41" s="138">
        <v>0</v>
      </c>
      <c r="I41" s="138"/>
      <c r="J41" s="59">
        <v>0</v>
      </c>
      <c r="K41" s="59">
        <v>19</v>
      </c>
      <c r="L41" s="59">
        <v>19</v>
      </c>
      <c r="M41" s="59">
        <v>0</v>
      </c>
      <c r="N41" s="59">
        <v>0</v>
      </c>
      <c r="O41" s="59"/>
      <c r="P41" s="138">
        <v>0</v>
      </c>
      <c r="Q41" s="138">
        <v>0</v>
      </c>
      <c r="R41" s="138">
        <v>0</v>
      </c>
      <c r="S41" s="138">
        <v>7.6</v>
      </c>
      <c r="T41" s="138">
        <v>15.2</v>
      </c>
      <c r="U41" s="138">
        <v>7.6</v>
      </c>
      <c r="V41" s="139">
        <v>8</v>
      </c>
      <c r="W41" s="139">
        <v>12</v>
      </c>
      <c r="X41" s="139">
        <v>20</v>
      </c>
      <c r="Y41" s="139">
        <v>0</v>
      </c>
      <c r="Z41" s="139">
        <v>0</v>
      </c>
      <c r="AA41" s="139"/>
      <c r="AB41" s="140">
        <v>0</v>
      </c>
      <c r="AC41" s="140">
        <v>0</v>
      </c>
      <c r="AD41" s="140">
        <v>0</v>
      </c>
      <c r="AE41" s="140">
        <v>24</v>
      </c>
      <c r="AF41" s="140">
        <v>15</v>
      </c>
      <c r="AG41" s="140">
        <v>8</v>
      </c>
      <c r="AH41" s="4" t="s">
        <v>366</v>
      </c>
      <c r="AI41" s="4">
        <f t="shared" si="4"/>
        <v>0</v>
      </c>
      <c r="AJ41" s="141" t="e">
        <f t="shared" ref="AJ41:AO41" si="33">100*(D41+J41+P41+V41+AB41)/#REF!</f>
        <v>#REF!</v>
      </c>
      <c r="AK41" s="141" t="e">
        <f t="shared" si="33"/>
        <v>#REF!</v>
      </c>
      <c r="AL41" s="141" t="e">
        <f t="shared" si="33"/>
        <v>#REF!</v>
      </c>
      <c r="AM41" s="141" t="e">
        <f t="shared" si="33"/>
        <v>#REF!</v>
      </c>
      <c r="AN41" s="141" t="e">
        <f t="shared" si="33"/>
        <v>#REF!</v>
      </c>
      <c r="AO41" s="141" t="e">
        <f t="shared" si="33"/>
        <v>#REF!</v>
      </c>
    </row>
    <row r="42" spans="1:41" ht="15.75" customHeight="1">
      <c r="A42" s="135">
        <v>30</v>
      </c>
      <c r="B42" s="136">
        <v>921313104307</v>
      </c>
      <c r="C42" s="137" t="s">
        <v>446</v>
      </c>
      <c r="D42" s="138">
        <v>30.099999999999998</v>
      </c>
      <c r="E42" s="138">
        <v>12.9</v>
      </c>
      <c r="F42" s="138">
        <v>0</v>
      </c>
      <c r="G42" s="138">
        <v>0</v>
      </c>
      <c r="H42" s="138">
        <v>0</v>
      </c>
      <c r="I42" s="138"/>
      <c r="J42" s="59">
        <v>0</v>
      </c>
      <c r="K42" s="59">
        <v>18</v>
      </c>
      <c r="L42" s="59">
        <v>18</v>
      </c>
      <c r="M42" s="59">
        <v>0</v>
      </c>
      <c r="N42" s="59">
        <v>0</v>
      </c>
      <c r="O42" s="59"/>
      <c r="P42" s="138">
        <v>0</v>
      </c>
      <c r="Q42" s="138">
        <v>0</v>
      </c>
      <c r="R42" s="138">
        <v>0</v>
      </c>
      <c r="S42" s="138">
        <v>8.4</v>
      </c>
      <c r="T42" s="138">
        <v>16.8</v>
      </c>
      <c r="U42" s="138">
        <v>8.4</v>
      </c>
      <c r="V42" s="139">
        <v>10</v>
      </c>
      <c r="W42" s="139">
        <v>15</v>
      </c>
      <c r="X42" s="139">
        <v>25</v>
      </c>
      <c r="Y42" s="139">
        <v>0</v>
      </c>
      <c r="Z42" s="139">
        <v>0</v>
      </c>
      <c r="AA42" s="139"/>
      <c r="AB42" s="140">
        <v>0</v>
      </c>
      <c r="AC42" s="140">
        <v>0</v>
      </c>
      <c r="AD42" s="140">
        <v>0</v>
      </c>
      <c r="AE42" s="140">
        <v>24</v>
      </c>
      <c r="AF42" s="140">
        <v>14</v>
      </c>
      <c r="AG42" s="140">
        <v>6</v>
      </c>
      <c r="AH42" s="4" t="s">
        <v>238</v>
      </c>
      <c r="AI42" s="4">
        <f t="shared" si="4"/>
        <v>56</v>
      </c>
      <c r="AJ42" s="141" t="e">
        <f t="shared" ref="AJ42:AO42" si="34">100*(D42+J42+P42+V42+AB42)/#REF!</f>
        <v>#REF!</v>
      </c>
      <c r="AK42" s="141" t="e">
        <f t="shared" si="34"/>
        <v>#REF!</v>
      </c>
      <c r="AL42" s="141" t="e">
        <f t="shared" si="34"/>
        <v>#REF!</v>
      </c>
      <c r="AM42" s="141" t="e">
        <f t="shared" si="34"/>
        <v>#REF!</v>
      </c>
      <c r="AN42" s="141" t="e">
        <f t="shared" si="34"/>
        <v>#REF!</v>
      </c>
      <c r="AO42" s="141" t="e">
        <f t="shared" si="34"/>
        <v>#REF!</v>
      </c>
    </row>
    <row r="43" spans="1:41" ht="15.75" customHeight="1">
      <c r="A43" s="135">
        <v>31</v>
      </c>
      <c r="B43" s="136">
        <v>921313104308</v>
      </c>
      <c r="C43" s="137" t="s">
        <v>447</v>
      </c>
      <c r="D43" s="138">
        <v>24.5</v>
      </c>
      <c r="E43" s="138">
        <v>10.5</v>
      </c>
      <c r="F43" s="138">
        <v>0</v>
      </c>
      <c r="G43" s="138">
        <v>0</v>
      </c>
      <c r="H43" s="138">
        <v>0</v>
      </c>
      <c r="I43" s="138"/>
      <c r="J43" s="59">
        <v>0</v>
      </c>
      <c r="K43" s="59">
        <v>20.5</v>
      </c>
      <c r="L43" s="59">
        <v>20.5</v>
      </c>
      <c r="M43" s="59">
        <v>0</v>
      </c>
      <c r="N43" s="59">
        <v>0</v>
      </c>
      <c r="O43" s="59"/>
      <c r="P43" s="138">
        <v>0</v>
      </c>
      <c r="Q43" s="138">
        <v>0</v>
      </c>
      <c r="R43" s="138">
        <v>0</v>
      </c>
      <c r="S43" s="138">
        <v>9.6</v>
      </c>
      <c r="T43" s="138">
        <v>19.2</v>
      </c>
      <c r="U43" s="138">
        <v>9.6</v>
      </c>
      <c r="V43" s="139">
        <v>10</v>
      </c>
      <c r="W43" s="139">
        <v>14</v>
      </c>
      <c r="X43" s="139">
        <v>24</v>
      </c>
      <c r="Y43" s="139">
        <v>0</v>
      </c>
      <c r="Z43" s="139">
        <v>0</v>
      </c>
      <c r="AA43" s="139"/>
      <c r="AB43" s="140">
        <v>0</v>
      </c>
      <c r="AC43" s="140">
        <v>0</v>
      </c>
      <c r="AD43" s="140">
        <v>0</v>
      </c>
      <c r="AE43" s="140">
        <v>24</v>
      </c>
      <c r="AF43" s="140">
        <v>15</v>
      </c>
      <c r="AG43" s="140">
        <v>8</v>
      </c>
      <c r="AH43" s="4" t="s">
        <v>15</v>
      </c>
      <c r="AI43" s="4">
        <f t="shared" si="4"/>
        <v>70</v>
      </c>
      <c r="AJ43" s="141" t="e">
        <f t="shared" ref="AJ43:AO43" si="35">100*(D43+J43+P43+V43+AB43)/#REF!</f>
        <v>#REF!</v>
      </c>
      <c r="AK43" s="141" t="e">
        <f t="shared" si="35"/>
        <v>#REF!</v>
      </c>
      <c r="AL43" s="141" t="e">
        <f t="shared" si="35"/>
        <v>#REF!</v>
      </c>
      <c r="AM43" s="141" t="e">
        <f t="shared" si="35"/>
        <v>#REF!</v>
      </c>
      <c r="AN43" s="141" t="e">
        <f t="shared" si="35"/>
        <v>#REF!</v>
      </c>
      <c r="AO43" s="141" t="e">
        <f t="shared" si="35"/>
        <v>#REF!</v>
      </c>
    </row>
    <row r="44" spans="1:41" ht="15.75" customHeight="1">
      <c r="A44" s="135">
        <v>32</v>
      </c>
      <c r="B44" s="136">
        <v>921313104310</v>
      </c>
      <c r="C44" s="137" t="s">
        <v>448</v>
      </c>
      <c r="D44" s="138">
        <v>30.099999999999998</v>
      </c>
      <c r="E44" s="138">
        <v>12.9</v>
      </c>
      <c r="F44" s="138">
        <v>0</v>
      </c>
      <c r="G44" s="138">
        <v>0</v>
      </c>
      <c r="H44" s="138">
        <v>0</v>
      </c>
      <c r="I44" s="138"/>
      <c r="J44" s="59">
        <v>0</v>
      </c>
      <c r="K44" s="59">
        <v>24.5</v>
      </c>
      <c r="L44" s="59">
        <v>24.5</v>
      </c>
      <c r="M44" s="59">
        <v>0</v>
      </c>
      <c r="N44" s="59">
        <v>0</v>
      </c>
      <c r="O44" s="59"/>
      <c r="P44" s="138">
        <v>0</v>
      </c>
      <c r="Q44" s="138">
        <v>0</v>
      </c>
      <c r="R44" s="138">
        <v>0</v>
      </c>
      <c r="S44" s="138">
        <v>9.2000000000000011</v>
      </c>
      <c r="T44" s="138">
        <v>18.400000000000002</v>
      </c>
      <c r="U44" s="138">
        <v>9.2000000000000011</v>
      </c>
      <c r="V44" s="139">
        <v>9</v>
      </c>
      <c r="W44" s="139">
        <v>14</v>
      </c>
      <c r="X44" s="139">
        <v>24</v>
      </c>
      <c r="Y44" s="139">
        <v>0</v>
      </c>
      <c r="Z44" s="139">
        <v>0</v>
      </c>
      <c r="AA44" s="139"/>
      <c r="AB44" s="140">
        <v>0</v>
      </c>
      <c r="AC44" s="140">
        <v>0</v>
      </c>
      <c r="AD44" s="140">
        <v>0</v>
      </c>
      <c r="AE44" s="140">
        <v>24</v>
      </c>
      <c r="AF44" s="140">
        <v>14</v>
      </c>
      <c r="AG44" s="140">
        <v>8</v>
      </c>
      <c r="AH44" s="4" t="s">
        <v>15</v>
      </c>
      <c r="AI44" s="4">
        <f t="shared" si="4"/>
        <v>70</v>
      </c>
      <c r="AJ44" s="141" t="e">
        <f t="shared" ref="AJ44:AO44" si="36">100*(D44+J44+P44+V44+AB44)/#REF!</f>
        <v>#REF!</v>
      </c>
      <c r="AK44" s="141" t="e">
        <f t="shared" si="36"/>
        <v>#REF!</v>
      </c>
      <c r="AL44" s="141" t="e">
        <f t="shared" si="36"/>
        <v>#REF!</v>
      </c>
      <c r="AM44" s="141" t="e">
        <f t="shared" si="36"/>
        <v>#REF!</v>
      </c>
      <c r="AN44" s="141" t="e">
        <f t="shared" si="36"/>
        <v>#REF!</v>
      </c>
      <c r="AO44" s="141" t="e">
        <f t="shared" si="36"/>
        <v>#REF!</v>
      </c>
    </row>
    <row r="45" spans="1:41" ht="15.75" customHeight="1">
      <c r="A45" s="135">
        <v>33</v>
      </c>
      <c r="B45" s="136">
        <v>921313104311</v>
      </c>
      <c r="C45" s="137" t="s">
        <v>449</v>
      </c>
      <c r="D45" s="138">
        <v>24.5</v>
      </c>
      <c r="E45" s="138">
        <v>10.5</v>
      </c>
      <c r="F45" s="138">
        <v>0</v>
      </c>
      <c r="G45" s="138">
        <v>0</v>
      </c>
      <c r="H45" s="138">
        <v>0</v>
      </c>
      <c r="I45" s="138"/>
      <c r="J45" s="59">
        <v>0</v>
      </c>
      <c r="K45" s="59">
        <v>17.5</v>
      </c>
      <c r="L45" s="59">
        <v>17.5</v>
      </c>
      <c r="M45" s="59">
        <v>0</v>
      </c>
      <c r="N45" s="59">
        <v>0</v>
      </c>
      <c r="O45" s="59"/>
      <c r="P45" s="138">
        <v>0</v>
      </c>
      <c r="Q45" s="138">
        <v>0</v>
      </c>
      <c r="R45" s="138">
        <v>0</v>
      </c>
      <c r="S45" s="138">
        <v>9.8000000000000007</v>
      </c>
      <c r="T45" s="138">
        <v>19.600000000000001</v>
      </c>
      <c r="U45" s="138">
        <v>9.8000000000000007</v>
      </c>
      <c r="V45" s="139">
        <v>9</v>
      </c>
      <c r="W45" s="139">
        <v>14</v>
      </c>
      <c r="X45" s="139">
        <v>24</v>
      </c>
      <c r="Y45" s="139">
        <v>0</v>
      </c>
      <c r="Z45" s="139">
        <v>0</v>
      </c>
      <c r="AA45" s="139"/>
      <c r="AB45" s="140">
        <v>0</v>
      </c>
      <c r="AC45" s="140">
        <v>0</v>
      </c>
      <c r="AD45" s="140">
        <v>0</v>
      </c>
      <c r="AE45" s="140">
        <v>24</v>
      </c>
      <c r="AF45" s="140">
        <v>14</v>
      </c>
      <c r="AG45" s="140">
        <v>9</v>
      </c>
      <c r="AH45" s="4" t="s">
        <v>15</v>
      </c>
      <c r="AI45" s="4">
        <f t="shared" si="4"/>
        <v>70</v>
      </c>
      <c r="AJ45" s="141" t="e">
        <f t="shared" ref="AJ45:AO45" si="37">100*(D45+J45+P45+V45+AB45)/#REF!</f>
        <v>#REF!</v>
      </c>
      <c r="AK45" s="141" t="e">
        <f t="shared" si="37"/>
        <v>#REF!</v>
      </c>
      <c r="AL45" s="141" t="e">
        <f t="shared" si="37"/>
        <v>#REF!</v>
      </c>
      <c r="AM45" s="141" t="e">
        <f t="shared" si="37"/>
        <v>#REF!</v>
      </c>
      <c r="AN45" s="141" t="e">
        <f t="shared" si="37"/>
        <v>#REF!</v>
      </c>
      <c r="AO45" s="141" t="e">
        <f t="shared" si="37"/>
        <v>#REF!</v>
      </c>
    </row>
    <row r="46" spans="1:41" ht="15.75" customHeight="1">
      <c r="A46" s="135">
        <v>34</v>
      </c>
      <c r="B46" s="136">
        <v>921313104312</v>
      </c>
      <c r="C46" s="137" t="s">
        <v>450</v>
      </c>
      <c r="D46" s="138">
        <v>25.9</v>
      </c>
      <c r="E46" s="138">
        <v>11.1</v>
      </c>
      <c r="F46" s="138">
        <v>0</v>
      </c>
      <c r="G46" s="138">
        <v>0</v>
      </c>
      <c r="H46" s="138">
        <v>0</v>
      </c>
      <c r="I46" s="138"/>
      <c r="J46" s="59">
        <v>0</v>
      </c>
      <c r="K46" s="59">
        <v>25</v>
      </c>
      <c r="L46" s="59">
        <v>25</v>
      </c>
      <c r="M46" s="59">
        <v>0</v>
      </c>
      <c r="N46" s="59">
        <v>0</v>
      </c>
      <c r="O46" s="59"/>
      <c r="P46" s="138">
        <v>0</v>
      </c>
      <c r="Q46" s="138">
        <v>0</v>
      </c>
      <c r="R46" s="138">
        <v>0</v>
      </c>
      <c r="S46" s="138">
        <v>10</v>
      </c>
      <c r="T46" s="138">
        <v>20</v>
      </c>
      <c r="U46" s="138">
        <v>10</v>
      </c>
      <c r="V46" s="139">
        <v>8</v>
      </c>
      <c r="W46" s="139">
        <v>12</v>
      </c>
      <c r="X46" s="139">
        <v>20</v>
      </c>
      <c r="Y46" s="139">
        <v>0</v>
      </c>
      <c r="Z46" s="139">
        <v>0</v>
      </c>
      <c r="AA46" s="139"/>
      <c r="AB46" s="140">
        <v>0</v>
      </c>
      <c r="AC46" s="140">
        <v>0</v>
      </c>
      <c r="AD46" s="140">
        <v>0</v>
      </c>
      <c r="AE46" s="140">
        <v>23</v>
      </c>
      <c r="AF46" s="140">
        <v>15</v>
      </c>
      <c r="AG46" s="140">
        <v>8</v>
      </c>
      <c r="AH46" s="4" t="s">
        <v>238</v>
      </c>
      <c r="AI46" s="4">
        <f t="shared" si="4"/>
        <v>56</v>
      </c>
      <c r="AJ46" s="141" t="e">
        <f t="shared" ref="AJ46:AO46" si="38">100*(D46+J46+P46+V46+AB46)/#REF!</f>
        <v>#REF!</v>
      </c>
      <c r="AK46" s="141" t="e">
        <f t="shared" si="38"/>
        <v>#REF!</v>
      </c>
      <c r="AL46" s="141" t="e">
        <f t="shared" si="38"/>
        <v>#REF!</v>
      </c>
      <c r="AM46" s="141" t="e">
        <f t="shared" si="38"/>
        <v>#REF!</v>
      </c>
      <c r="AN46" s="141" t="e">
        <f t="shared" si="38"/>
        <v>#REF!</v>
      </c>
      <c r="AO46" s="141" t="e">
        <f t="shared" si="38"/>
        <v>#REF!</v>
      </c>
    </row>
    <row r="47" spans="1:41" ht="15.75" customHeight="1">
      <c r="A47" s="135">
        <v>35</v>
      </c>
      <c r="B47" s="136">
        <v>921313104313</v>
      </c>
      <c r="C47" s="137" t="s">
        <v>451</v>
      </c>
      <c r="D47" s="138">
        <v>26.6</v>
      </c>
      <c r="E47" s="138">
        <v>11.4</v>
      </c>
      <c r="F47" s="138">
        <v>0</v>
      </c>
      <c r="G47" s="138">
        <v>0</v>
      </c>
      <c r="H47" s="138">
        <v>0</v>
      </c>
      <c r="I47" s="138"/>
      <c r="J47" s="59">
        <v>0</v>
      </c>
      <c r="K47" s="59">
        <v>24.5</v>
      </c>
      <c r="L47" s="59">
        <v>24.5</v>
      </c>
      <c r="M47" s="59">
        <v>0</v>
      </c>
      <c r="N47" s="59">
        <v>0</v>
      </c>
      <c r="O47" s="59"/>
      <c r="P47" s="138">
        <v>0</v>
      </c>
      <c r="Q47" s="138">
        <v>0</v>
      </c>
      <c r="R47" s="138">
        <v>0</v>
      </c>
      <c r="S47" s="138">
        <v>10</v>
      </c>
      <c r="T47" s="138">
        <v>20</v>
      </c>
      <c r="U47" s="138">
        <v>10</v>
      </c>
      <c r="V47" s="139">
        <v>7</v>
      </c>
      <c r="W47" s="139">
        <v>11</v>
      </c>
      <c r="X47" s="139">
        <v>18</v>
      </c>
      <c r="Y47" s="139">
        <v>0</v>
      </c>
      <c r="Z47" s="139">
        <v>0</v>
      </c>
      <c r="AA47" s="139"/>
      <c r="AB47" s="140">
        <v>0</v>
      </c>
      <c r="AC47" s="140">
        <v>0</v>
      </c>
      <c r="AD47" s="140">
        <v>0</v>
      </c>
      <c r="AE47" s="140">
        <v>24</v>
      </c>
      <c r="AF47" s="140">
        <v>15</v>
      </c>
      <c r="AG47" s="140">
        <v>8</v>
      </c>
      <c r="AH47" s="4" t="s">
        <v>17</v>
      </c>
      <c r="AI47" s="4">
        <f t="shared" si="4"/>
        <v>60</v>
      </c>
      <c r="AJ47" s="141" t="e">
        <f t="shared" ref="AJ47:AO47" si="39">100*(D47+J47+P47+V47+AB47)/#REF!</f>
        <v>#REF!</v>
      </c>
      <c r="AK47" s="141" t="e">
        <f t="shared" si="39"/>
        <v>#REF!</v>
      </c>
      <c r="AL47" s="141" t="e">
        <f t="shared" si="39"/>
        <v>#REF!</v>
      </c>
      <c r="AM47" s="141" t="e">
        <f t="shared" si="39"/>
        <v>#REF!</v>
      </c>
      <c r="AN47" s="141" t="e">
        <f t="shared" si="39"/>
        <v>#REF!</v>
      </c>
      <c r="AO47" s="141" t="e">
        <f t="shared" si="39"/>
        <v>#REF!</v>
      </c>
    </row>
    <row r="48" spans="1:41" ht="15.75" customHeight="1">
      <c r="A48" s="135">
        <v>36</v>
      </c>
      <c r="B48" s="136">
        <v>921313104314</v>
      </c>
      <c r="C48" s="137" t="s">
        <v>452</v>
      </c>
      <c r="D48" s="138">
        <v>25.9</v>
      </c>
      <c r="E48" s="138">
        <v>11.1</v>
      </c>
      <c r="F48" s="138">
        <v>0</v>
      </c>
      <c r="G48" s="138">
        <v>0</v>
      </c>
      <c r="H48" s="138">
        <v>0</v>
      </c>
      <c r="I48" s="138"/>
      <c r="J48" s="59">
        <v>0</v>
      </c>
      <c r="K48" s="59">
        <v>22</v>
      </c>
      <c r="L48" s="59">
        <v>22</v>
      </c>
      <c r="M48" s="59">
        <v>0</v>
      </c>
      <c r="N48" s="59">
        <v>0</v>
      </c>
      <c r="O48" s="59"/>
      <c r="P48" s="138">
        <v>0</v>
      </c>
      <c r="Q48" s="138">
        <v>0</v>
      </c>
      <c r="R48" s="138">
        <v>0</v>
      </c>
      <c r="S48" s="138">
        <v>9.8000000000000007</v>
      </c>
      <c r="T48" s="138">
        <v>19.600000000000001</v>
      </c>
      <c r="U48" s="138">
        <v>9.8000000000000007</v>
      </c>
      <c r="V48" s="139">
        <v>9</v>
      </c>
      <c r="W48" s="139">
        <v>14</v>
      </c>
      <c r="X48" s="139">
        <v>23</v>
      </c>
      <c r="Y48" s="139">
        <v>0</v>
      </c>
      <c r="Z48" s="139">
        <v>0</v>
      </c>
      <c r="AA48" s="139"/>
      <c r="AB48" s="140">
        <v>0</v>
      </c>
      <c r="AC48" s="140">
        <v>0</v>
      </c>
      <c r="AD48" s="140">
        <v>0</v>
      </c>
      <c r="AE48" s="140">
        <v>25</v>
      </c>
      <c r="AF48" s="140">
        <v>15</v>
      </c>
      <c r="AG48" s="140">
        <v>10</v>
      </c>
      <c r="AH48" s="4" t="s">
        <v>238</v>
      </c>
      <c r="AI48" s="4">
        <f t="shared" si="4"/>
        <v>56</v>
      </c>
      <c r="AJ48" s="141" t="e">
        <f t="shared" ref="AJ48:AO48" si="40">100*(D48+J48+P48+V48+AB48)/#REF!</f>
        <v>#REF!</v>
      </c>
      <c r="AK48" s="141" t="e">
        <f t="shared" si="40"/>
        <v>#REF!</v>
      </c>
      <c r="AL48" s="141" t="e">
        <f t="shared" si="40"/>
        <v>#REF!</v>
      </c>
      <c r="AM48" s="141" t="e">
        <f t="shared" si="40"/>
        <v>#REF!</v>
      </c>
      <c r="AN48" s="141" t="e">
        <f t="shared" si="40"/>
        <v>#REF!</v>
      </c>
      <c r="AO48" s="141" t="e">
        <f t="shared" si="40"/>
        <v>#REF!</v>
      </c>
    </row>
    <row r="49" spans="1:41" ht="15.75" customHeight="1">
      <c r="A49" s="135">
        <v>37</v>
      </c>
      <c r="B49" s="136">
        <v>921313104315</v>
      </c>
      <c r="C49" s="137" t="s">
        <v>453</v>
      </c>
      <c r="D49" s="138">
        <v>23.1</v>
      </c>
      <c r="E49" s="138">
        <v>9.9</v>
      </c>
      <c r="F49" s="138">
        <v>0</v>
      </c>
      <c r="G49" s="138">
        <v>0</v>
      </c>
      <c r="H49" s="138">
        <v>0</v>
      </c>
      <c r="I49" s="138"/>
      <c r="J49" s="59">
        <v>0</v>
      </c>
      <c r="K49" s="59">
        <v>18</v>
      </c>
      <c r="L49" s="59">
        <v>18</v>
      </c>
      <c r="M49" s="59">
        <v>0</v>
      </c>
      <c r="N49" s="59">
        <v>0</v>
      </c>
      <c r="O49" s="59"/>
      <c r="P49" s="138">
        <v>0</v>
      </c>
      <c r="Q49" s="138">
        <v>0</v>
      </c>
      <c r="R49" s="138">
        <v>0</v>
      </c>
      <c r="S49" s="138">
        <v>7</v>
      </c>
      <c r="T49" s="138">
        <v>14</v>
      </c>
      <c r="U49" s="138">
        <v>7</v>
      </c>
      <c r="V49" s="139">
        <v>10</v>
      </c>
      <c r="W49" s="139">
        <v>15</v>
      </c>
      <c r="X49" s="139">
        <v>25</v>
      </c>
      <c r="Y49" s="139">
        <v>0</v>
      </c>
      <c r="Z49" s="139">
        <v>0</v>
      </c>
      <c r="AA49" s="139"/>
      <c r="AB49" s="140">
        <v>0</v>
      </c>
      <c r="AC49" s="140">
        <v>0</v>
      </c>
      <c r="AD49" s="140">
        <v>0</v>
      </c>
      <c r="AE49" s="140">
        <v>25</v>
      </c>
      <c r="AF49" s="140">
        <v>15</v>
      </c>
      <c r="AG49" s="140">
        <v>10</v>
      </c>
      <c r="AH49" s="4" t="s">
        <v>15</v>
      </c>
      <c r="AI49" s="4">
        <f t="shared" si="4"/>
        <v>70</v>
      </c>
      <c r="AJ49" s="141" t="e">
        <f t="shared" ref="AJ49:AO49" si="41">100*(D49+J49+P49+V49+AB49)/#REF!</f>
        <v>#REF!</v>
      </c>
      <c r="AK49" s="141" t="e">
        <f t="shared" si="41"/>
        <v>#REF!</v>
      </c>
      <c r="AL49" s="141" t="e">
        <f t="shared" si="41"/>
        <v>#REF!</v>
      </c>
      <c r="AM49" s="141" t="e">
        <f t="shared" si="41"/>
        <v>#REF!</v>
      </c>
      <c r="AN49" s="141" t="e">
        <f t="shared" si="41"/>
        <v>#REF!</v>
      </c>
      <c r="AO49" s="141" t="e">
        <f t="shared" si="41"/>
        <v>#REF!</v>
      </c>
    </row>
    <row r="50" spans="1:41" ht="15.75" customHeight="1">
      <c r="A50" s="135">
        <v>38</v>
      </c>
      <c r="B50" s="136">
        <v>921313104316</v>
      </c>
      <c r="C50" s="137" t="s">
        <v>454</v>
      </c>
      <c r="D50" s="138">
        <v>24.5</v>
      </c>
      <c r="E50" s="138">
        <v>10.5</v>
      </c>
      <c r="F50" s="138">
        <v>0</v>
      </c>
      <c r="G50" s="138">
        <v>0</v>
      </c>
      <c r="H50" s="138">
        <v>0</v>
      </c>
      <c r="I50" s="138"/>
      <c r="J50" s="59">
        <v>0</v>
      </c>
      <c r="K50" s="59">
        <v>19.5</v>
      </c>
      <c r="L50" s="59">
        <v>19.5</v>
      </c>
      <c r="M50" s="59">
        <v>0</v>
      </c>
      <c r="N50" s="59">
        <v>0</v>
      </c>
      <c r="O50" s="59"/>
      <c r="P50" s="138">
        <v>0</v>
      </c>
      <c r="Q50" s="138">
        <v>0</v>
      </c>
      <c r="R50" s="138">
        <v>0</v>
      </c>
      <c r="S50" s="138">
        <v>9.6</v>
      </c>
      <c r="T50" s="138">
        <v>19.2</v>
      </c>
      <c r="U50" s="138">
        <v>9.6</v>
      </c>
      <c r="V50" s="139">
        <v>9</v>
      </c>
      <c r="W50" s="139">
        <v>14</v>
      </c>
      <c r="X50" s="139">
        <v>23</v>
      </c>
      <c r="Y50" s="139">
        <v>0</v>
      </c>
      <c r="Z50" s="139">
        <v>0</v>
      </c>
      <c r="AA50" s="139"/>
      <c r="AB50" s="140">
        <v>0</v>
      </c>
      <c r="AC50" s="140">
        <v>0</v>
      </c>
      <c r="AD50" s="140">
        <v>0</v>
      </c>
      <c r="AE50" s="140">
        <v>25</v>
      </c>
      <c r="AF50" s="140">
        <v>15</v>
      </c>
      <c r="AG50" s="140">
        <v>10</v>
      </c>
      <c r="AH50" s="4" t="s">
        <v>238</v>
      </c>
      <c r="AI50" s="4">
        <f t="shared" si="4"/>
        <v>56</v>
      </c>
      <c r="AJ50" s="141" t="e">
        <f t="shared" ref="AJ50:AO50" si="42">100*(D50+J50+P50+V50+AB50)/#REF!</f>
        <v>#REF!</v>
      </c>
      <c r="AK50" s="141" t="e">
        <f t="shared" si="42"/>
        <v>#REF!</v>
      </c>
      <c r="AL50" s="141" t="e">
        <f t="shared" si="42"/>
        <v>#REF!</v>
      </c>
      <c r="AM50" s="141" t="e">
        <f t="shared" si="42"/>
        <v>#REF!</v>
      </c>
      <c r="AN50" s="141" t="e">
        <f t="shared" si="42"/>
        <v>#REF!</v>
      </c>
      <c r="AO50" s="141" t="e">
        <f t="shared" si="42"/>
        <v>#REF!</v>
      </c>
    </row>
    <row r="51" spans="1:41" ht="15.75" customHeight="1">
      <c r="A51" s="135">
        <v>39</v>
      </c>
      <c r="B51" s="136">
        <v>921313104317</v>
      </c>
      <c r="C51" s="137" t="s">
        <v>455</v>
      </c>
      <c r="D51" s="138">
        <v>21.7</v>
      </c>
      <c r="E51" s="138">
        <v>9.3000000000000007</v>
      </c>
      <c r="F51" s="138">
        <v>0</v>
      </c>
      <c r="G51" s="138">
        <v>0</v>
      </c>
      <c r="H51" s="138">
        <v>0</v>
      </c>
      <c r="I51" s="138"/>
      <c r="J51" s="59">
        <v>0</v>
      </c>
      <c r="K51" s="59">
        <v>19.5</v>
      </c>
      <c r="L51" s="59">
        <v>19.5</v>
      </c>
      <c r="M51" s="59">
        <v>0</v>
      </c>
      <c r="N51" s="59">
        <v>0</v>
      </c>
      <c r="O51" s="59"/>
      <c r="P51" s="138">
        <v>0</v>
      </c>
      <c r="Q51" s="138">
        <v>0</v>
      </c>
      <c r="R51" s="138">
        <v>0</v>
      </c>
      <c r="S51" s="138">
        <v>8</v>
      </c>
      <c r="T51" s="138">
        <v>16</v>
      </c>
      <c r="U51" s="138">
        <v>8</v>
      </c>
      <c r="V51" s="139">
        <v>8</v>
      </c>
      <c r="W51" s="139">
        <v>12</v>
      </c>
      <c r="X51" s="139">
        <v>20</v>
      </c>
      <c r="Y51" s="139">
        <v>0</v>
      </c>
      <c r="Z51" s="139">
        <v>0</v>
      </c>
      <c r="AA51" s="139"/>
      <c r="AB51" s="140">
        <v>0</v>
      </c>
      <c r="AC51" s="140">
        <v>0</v>
      </c>
      <c r="AD51" s="140">
        <v>0</v>
      </c>
      <c r="AE51" s="140">
        <v>25</v>
      </c>
      <c r="AF51" s="140">
        <v>15</v>
      </c>
      <c r="AG51" s="140">
        <v>10</v>
      </c>
      <c r="AH51" s="4" t="s">
        <v>13</v>
      </c>
      <c r="AI51" s="4">
        <f t="shared" si="4"/>
        <v>80</v>
      </c>
      <c r="AJ51" s="141" t="e">
        <f t="shared" ref="AJ51:AO51" si="43">100*(D51+J51+P51+V51+AB51)/#REF!</f>
        <v>#REF!</v>
      </c>
      <c r="AK51" s="141" t="e">
        <f t="shared" si="43"/>
        <v>#REF!</v>
      </c>
      <c r="AL51" s="141" t="e">
        <f t="shared" si="43"/>
        <v>#REF!</v>
      </c>
      <c r="AM51" s="141" t="e">
        <f t="shared" si="43"/>
        <v>#REF!</v>
      </c>
      <c r="AN51" s="141" t="e">
        <f t="shared" si="43"/>
        <v>#REF!</v>
      </c>
      <c r="AO51" s="141" t="e">
        <f t="shared" si="43"/>
        <v>#REF!</v>
      </c>
    </row>
    <row r="52" spans="1:41" ht="15.75" customHeight="1">
      <c r="A52" s="135">
        <v>40</v>
      </c>
      <c r="B52" s="136">
        <v>921313104318</v>
      </c>
      <c r="C52" s="137" t="s">
        <v>456</v>
      </c>
      <c r="D52" s="138">
        <v>34.299999999999997</v>
      </c>
      <c r="E52" s="138">
        <v>14.7</v>
      </c>
      <c r="F52" s="138">
        <v>0</v>
      </c>
      <c r="G52" s="138">
        <v>0</v>
      </c>
      <c r="H52" s="138">
        <v>0</v>
      </c>
      <c r="I52" s="13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138">
        <v>0</v>
      </c>
      <c r="Q52" s="138">
        <v>0</v>
      </c>
      <c r="R52" s="138">
        <v>0</v>
      </c>
      <c r="S52" s="138">
        <v>10</v>
      </c>
      <c r="T52" s="138">
        <v>20</v>
      </c>
      <c r="U52" s="138">
        <v>10</v>
      </c>
      <c r="V52" s="139">
        <v>9</v>
      </c>
      <c r="W52" s="139">
        <v>14</v>
      </c>
      <c r="X52" s="139">
        <v>23</v>
      </c>
      <c r="Y52" s="139">
        <v>0</v>
      </c>
      <c r="Z52" s="139">
        <v>0</v>
      </c>
      <c r="AA52" s="139"/>
      <c r="AB52" s="140">
        <v>0</v>
      </c>
      <c r="AC52" s="140">
        <v>0</v>
      </c>
      <c r="AD52" s="140">
        <v>0</v>
      </c>
      <c r="AE52" s="140">
        <v>25</v>
      </c>
      <c r="AF52" s="140">
        <v>15</v>
      </c>
      <c r="AG52" s="140">
        <v>10</v>
      </c>
      <c r="AH52" s="4" t="s">
        <v>15</v>
      </c>
      <c r="AI52" s="4">
        <f t="shared" si="4"/>
        <v>70</v>
      </c>
      <c r="AJ52" s="141" t="e">
        <f t="shared" ref="AJ52:AO52" si="44">100*(D52+J52+P52+V52+AB52)/#REF!</f>
        <v>#REF!</v>
      </c>
      <c r="AK52" s="141" t="e">
        <f t="shared" si="44"/>
        <v>#REF!</v>
      </c>
      <c r="AL52" s="141" t="e">
        <f t="shared" si="44"/>
        <v>#REF!</v>
      </c>
      <c r="AM52" s="141" t="e">
        <f t="shared" si="44"/>
        <v>#REF!</v>
      </c>
      <c r="AN52" s="141" t="e">
        <f t="shared" si="44"/>
        <v>#REF!</v>
      </c>
      <c r="AO52" s="141" t="e">
        <f t="shared" si="44"/>
        <v>#REF!</v>
      </c>
    </row>
    <row r="53" spans="1:41" ht="15.75" customHeight="1">
      <c r="A53" s="135">
        <v>41</v>
      </c>
      <c r="B53" s="136">
        <v>921313104319</v>
      </c>
      <c r="C53" s="137" t="s">
        <v>457</v>
      </c>
      <c r="D53" s="138">
        <v>27.3</v>
      </c>
      <c r="E53" s="138">
        <v>11.700000000000001</v>
      </c>
      <c r="F53" s="138">
        <v>0</v>
      </c>
      <c r="G53" s="138">
        <v>0</v>
      </c>
      <c r="H53" s="138">
        <v>0</v>
      </c>
      <c r="I53" s="138"/>
      <c r="J53" s="59">
        <v>0</v>
      </c>
      <c r="K53" s="59">
        <v>20</v>
      </c>
      <c r="L53" s="59">
        <v>20</v>
      </c>
      <c r="M53" s="59">
        <v>0</v>
      </c>
      <c r="N53" s="59">
        <v>0</v>
      </c>
      <c r="O53" s="59"/>
      <c r="P53" s="138">
        <v>0</v>
      </c>
      <c r="Q53" s="138">
        <v>0</v>
      </c>
      <c r="R53" s="138">
        <v>0</v>
      </c>
      <c r="S53" s="138">
        <v>6</v>
      </c>
      <c r="T53" s="138">
        <v>12</v>
      </c>
      <c r="U53" s="138">
        <v>6</v>
      </c>
      <c r="V53" s="139">
        <v>9</v>
      </c>
      <c r="W53" s="139">
        <v>14</v>
      </c>
      <c r="X53" s="139">
        <v>23</v>
      </c>
      <c r="Y53" s="139">
        <v>0</v>
      </c>
      <c r="Z53" s="139">
        <v>0</v>
      </c>
      <c r="AA53" s="139"/>
      <c r="AB53" s="140">
        <v>0</v>
      </c>
      <c r="AC53" s="140">
        <v>0</v>
      </c>
      <c r="AD53" s="140">
        <v>0</v>
      </c>
      <c r="AE53" s="140">
        <v>22</v>
      </c>
      <c r="AF53" s="140">
        <v>15</v>
      </c>
      <c r="AG53" s="140">
        <v>6</v>
      </c>
      <c r="AH53" s="4" t="s">
        <v>15</v>
      </c>
      <c r="AI53" s="4">
        <f t="shared" si="4"/>
        <v>70</v>
      </c>
      <c r="AJ53" s="141" t="e">
        <f t="shared" ref="AJ53:AO53" si="45">100*(D53+J53+P53+V53+AB53)/#REF!</f>
        <v>#REF!</v>
      </c>
      <c r="AK53" s="141" t="e">
        <f t="shared" si="45"/>
        <v>#REF!</v>
      </c>
      <c r="AL53" s="141" t="e">
        <f t="shared" si="45"/>
        <v>#REF!</v>
      </c>
      <c r="AM53" s="141" t="e">
        <f t="shared" si="45"/>
        <v>#REF!</v>
      </c>
      <c r="AN53" s="141" t="e">
        <f t="shared" si="45"/>
        <v>#REF!</v>
      </c>
      <c r="AO53" s="141" t="e">
        <f t="shared" si="45"/>
        <v>#REF!</v>
      </c>
    </row>
    <row r="54" spans="1:41" ht="15.75" customHeight="1">
      <c r="A54" s="135">
        <v>42</v>
      </c>
      <c r="B54" s="136">
        <v>921313104320</v>
      </c>
      <c r="C54" s="137" t="s">
        <v>458</v>
      </c>
      <c r="D54" s="138">
        <v>25.2</v>
      </c>
      <c r="E54" s="138">
        <v>10.799999999999999</v>
      </c>
      <c r="F54" s="138">
        <v>0</v>
      </c>
      <c r="G54" s="138">
        <v>0</v>
      </c>
      <c r="H54" s="138">
        <v>0</v>
      </c>
      <c r="I54" s="138"/>
      <c r="J54" s="59">
        <v>0</v>
      </c>
      <c r="K54" s="59">
        <v>17.5</v>
      </c>
      <c r="L54" s="59">
        <v>17.5</v>
      </c>
      <c r="M54" s="59">
        <v>0</v>
      </c>
      <c r="N54" s="59">
        <v>0</v>
      </c>
      <c r="O54" s="59"/>
      <c r="P54" s="138">
        <v>0</v>
      </c>
      <c r="Q54" s="138">
        <v>0</v>
      </c>
      <c r="R54" s="138">
        <v>0</v>
      </c>
      <c r="S54" s="138">
        <v>7.1999999999999993</v>
      </c>
      <c r="T54" s="138">
        <v>14.399999999999999</v>
      </c>
      <c r="U54" s="138">
        <v>7.1999999999999993</v>
      </c>
      <c r="V54" s="139">
        <v>10</v>
      </c>
      <c r="W54" s="139">
        <v>15</v>
      </c>
      <c r="X54" s="139">
        <v>25</v>
      </c>
      <c r="Y54" s="139">
        <v>0</v>
      </c>
      <c r="Z54" s="139">
        <v>0</v>
      </c>
      <c r="AA54" s="139"/>
      <c r="AB54" s="140">
        <v>0</v>
      </c>
      <c r="AC54" s="140">
        <v>0</v>
      </c>
      <c r="AD54" s="140">
        <v>0</v>
      </c>
      <c r="AE54" s="140">
        <v>25</v>
      </c>
      <c r="AF54" s="140">
        <v>15</v>
      </c>
      <c r="AG54" s="140">
        <v>10</v>
      </c>
      <c r="AH54" s="4" t="s">
        <v>15</v>
      </c>
      <c r="AI54" s="4">
        <f t="shared" si="4"/>
        <v>70</v>
      </c>
      <c r="AJ54" s="141" t="e">
        <f t="shared" ref="AJ54:AO54" si="46">100*(D54+J54+P54+V54+AB54)/#REF!</f>
        <v>#REF!</v>
      </c>
      <c r="AK54" s="141" t="e">
        <f t="shared" si="46"/>
        <v>#REF!</v>
      </c>
      <c r="AL54" s="141" t="e">
        <f t="shared" si="46"/>
        <v>#REF!</v>
      </c>
      <c r="AM54" s="141" t="e">
        <f t="shared" si="46"/>
        <v>#REF!</v>
      </c>
      <c r="AN54" s="141" t="e">
        <f t="shared" si="46"/>
        <v>#REF!</v>
      </c>
      <c r="AO54" s="141" t="e">
        <f t="shared" si="46"/>
        <v>#REF!</v>
      </c>
    </row>
    <row r="55" spans="1:41" ht="15.75" customHeight="1">
      <c r="A55" s="135">
        <v>43</v>
      </c>
      <c r="B55" s="136">
        <v>921313104321</v>
      </c>
      <c r="C55" s="137" t="s">
        <v>459</v>
      </c>
      <c r="D55" s="138">
        <v>23.1</v>
      </c>
      <c r="E55" s="138">
        <v>9.9</v>
      </c>
      <c r="F55" s="138">
        <v>0</v>
      </c>
      <c r="G55" s="138">
        <v>0</v>
      </c>
      <c r="H55" s="138">
        <v>0</v>
      </c>
      <c r="I55" s="138"/>
      <c r="J55" s="59">
        <v>0</v>
      </c>
      <c r="K55" s="59">
        <v>22.5</v>
      </c>
      <c r="L55" s="59">
        <v>22.5</v>
      </c>
      <c r="M55" s="59">
        <v>0</v>
      </c>
      <c r="N55" s="59">
        <v>0</v>
      </c>
      <c r="O55" s="59"/>
      <c r="P55" s="138">
        <v>0</v>
      </c>
      <c r="Q55" s="138">
        <v>0</v>
      </c>
      <c r="R55" s="138">
        <v>0</v>
      </c>
      <c r="S55" s="138">
        <v>8.8000000000000007</v>
      </c>
      <c r="T55" s="138">
        <v>17.600000000000001</v>
      </c>
      <c r="U55" s="138">
        <v>8.8000000000000007</v>
      </c>
      <c r="V55" s="139">
        <v>7</v>
      </c>
      <c r="W55" s="139">
        <v>11</v>
      </c>
      <c r="X55" s="139">
        <v>18</v>
      </c>
      <c r="Y55" s="139">
        <v>0</v>
      </c>
      <c r="Z55" s="139">
        <v>0</v>
      </c>
      <c r="AA55" s="139"/>
      <c r="AB55" s="140">
        <v>0</v>
      </c>
      <c r="AC55" s="140">
        <v>0</v>
      </c>
      <c r="AD55" s="140">
        <v>0</v>
      </c>
      <c r="AE55" s="140">
        <v>23</v>
      </c>
      <c r="AF55" s="140">
        <v>11</v>
      </c>
      <c r="AG55" s="140">
        <v>7</v>
      </c>
      <c r="AH55" s="4" t="s">
        <v>15</v>
      </c>
      <c r="AI55" s="4">
        <f t="shared" si="4"/>
        <v>70</v>
      </c>
      <c r="AJ55" s="141" t="e">
        <f t="shared" ref="AJ55:AO55" si="47">100*(D55+J55+P55+V55+AB55)/#REF!</f>
        <v>#REF!</v>
      </c>
      <c r="AK55" s="141" t="e">
        <f t="shared" si="47"/>
        <v>#REF!</v>
      </c>
      <c r="AL55" s="141" t="e">
        <f t="shared" si="47"/>
        <v>#REF!</v>
      </c>
      <c r="AM55" s="141" t="e">
        <f t="shared" si="47"/>
        <v>#REF!</v>
      </c>
      <c r="AN55" s="141" t="e">
        <f t="shared" si="47"/>
        <v>#REF!</v>
      </c>
      <c r="AO55" s="141" t="e">
        <f t="shared" si="47"/>
        <v>#REF!</v>
      </c>
    </row>
    <row r="56" spans="1:41" ht="15.75" customHeight="1">
      <c r="A56" s="135">
        <v>44</v>
      </c>
      <c r="B56" s="136">
        <v>921313104322</v>
      </c>
      <c r="C56" s="137" t="s">
        <v>460</v>
      </c>
      <c r="D56" s="138">
        <v>24.5</v>
      </c>
      <c r="E56" s="138">
        <v>10.5</v>
      </c>
      <c r="F56" s="138">
        <v>0</v>
      </c>
      <c r="G56" s="138">
        <v>0</v>
      </c>
      <c r="H56" s="138">
        <v>0</v>
      </c>
      <c r="I56" s="138"/>
      <c r="J56" s="59">
        <v>0</v>
      </c>
      <c r="K56" s="59">
        <v>25</v>
      </c>
      <c r="L56" s="59">
        <v>25</v>
      </c>
      <c r="M56" s="59">
        <v>0</v>
      </c>
      <c r="N56" s="59">
        <v>0</v>
      </c>
      <c r="O56" s="59"/>
      <c r="P56" s="138">
        <v>0</v>
      </c>
      <c r="Q56" s="138">
        <v>0</v>
      </c>
      <c r="R56" s="138">
        <v>0</v>
      </c>
      <c r="S56" s="138">
        <v>9.6</v>
      </c>
      <c r="T56" s="138">
        <v>19.2</v>
      </c>
      <c r="U56" s="138">
        <v>9.6</v>
      </c>
      <c r="V56" s="139">
        <v>8</v>
      </c>
      <c r="W56" s="139">
        <v>12</v>
      </c>
      <c r="X56" s="139">
        <v>20</v>
      </c>
      <c r="Y56" s="139">
        <v>0</v>
      </c>
      <c r="Z56" s="139">
        <v>0</v>
      </c>
      <c r="AA56" s="139"/>
      <c r="AB56" s="140">
        <v>0</v>
      </c>
      <c r="AC56" s="140">
        <v>0</v>
      </c>
      <c r="AD56" s="140">
        <v>0</v>
      </c>
      <c r="AE56" s="140">
        <v>22</v>
      </c>
      <c r="AF56" s="140">
        <v>14</v>
      </c>
      <c r="AG56" s="140">
        <v>7</v>
      </c>
      <c r="AH56" s="4" t="s">
        <v>238</v>
      </c>
      <c r="AI56" s="4">
        <f t="shared" si="4"/>
        <v>56</v>
      </c>
      <c r="AJ56" s="141" t="e">
        <f t="shared" ref="AJ56:AO56" si="48">100*(D56+J56+P56+V56+AB56)/#REF!</f>
        <v>#REF!</v>
      </c>
      <c r="AK56" s="141" t="e">
        <f t="shared" si="48"/>
        <v>#REF!</v>
      </c>
      <c r="AL56" s="141" t="e">
        <f t="shared" si="48"/>
        <v>#REF!</v>
      </c>
      <c r="AM56" s="141" t="e">
        <f t="shared" si="48"/>
        <v>#REF!</v>
      </c>
      <c r="AN56" s="141" t="e">
        <f t="shared" si="48"/>
        <v>#REF!</v>
      </c>
      <c r="AO56" s="141" t="e">
        <f t="shared" si="48"/>
        <v>#REF!</v>
      </c>
    </row>
    <row r="57" spans="1:41" ht="15.75" customHeight="1">
      <c r="A57" s="135">
        <v>45</v>
      </c>
      <c r="B57" s="136">
        <v>921313104325</v>
      </c>
      <c r="C57" s="137" t="s">
        <v>461</v>
      </c>
      <c r="D57" s="138">
        <v>21</v>
      </c>
      <c r="E57" s="138">
        <v>9</v>
      </c>
      <c r="F57" s="138">
        <v>0</v>
      </c>
      <c r="G57" s="138">
        <v>0</v>
      </c>
      <c r="H57" s="138">
        <v>0</v>
      </c>
      <c r="I57" s="138"/>
      <c r="J57" s="59">
        <v>0</v>
      </c>
      <c r="K57" s="59">
        <v>15</v>
      </c>
      <c r="L57" s="59">
        <v>15</v>
      </c>
      <c r="M57" s="59">
        <v>0</v>
      </c>
      <c r="N57" s="59">
        <v>0</v>
      </c>
      <c r="O57" s="59"/>
      <c r="P57" s="138">
        <v>0</v>
      </c>
      <c r="Q57" s="138">
        <v>0</v>
      </c>
      <c r="R57" s="138">
        <v>0</v>
      </c>
      <c r="S57" s="138">
        <v>6</v>
      </c>
      <c r="T57" s="138">
        <v>12</v>
      </c>
      <c r="U57" s="138">
        <v>6</v>
      </c>
      <c r="V57" s="139">
        <v>8</v>
      </c>
      <c r="W57" s="139">
        <v>12</v>
      </c>
      <c r="X57" s="139">
        <v>20</v>
      </c>
      <c r="Y57" s="139">
        <v>0</v>
      </c>
      <c r="Z57" s="139">
        <v>0</v>
      </c>
      <c r="AA57" s="139"/>
      <c r="AB57" s="140">
        <v>0</v>
      </c>
      <c r="AC57" s="140">
        <v>0</v>
      </c>
      <c r="AD57" s="140">
        <v>0</v>
      </c>
      <c r="AE57" s="140">
        <v>23</v>
      </c>
      <c r="AF57" s="140">
        <v>14</v>
      </c>
      <c r="AG57" s="140">
        <v>7</v>
      </c>
      <c r="AH57" s="4" t="s">
        <v>15</v>
      </c>
      <c r="AI57" s="4">
        <f t="shared" si="4"/>
        <v>70</v>
      </c>
      <c r="AJ57" s="141" t="e">
        <f t="shared" ref="AJ57:AO57" si="49">100*(D57+J57+P57+V57+AB57)/#REF!</f>
        <v>#REF!</v>
      </c>
      <c r="AK57" s="141" t="e">
        <f t="shared" si="49"/>
        <v>#REF!</v>
      </c>
      <c r="AL57" s="141" t="e">
        <f t="shared" si="49"/>
        <v>#REF!</v>
      </c>
      <c r="AM57" s="141" t="e">
        <f t="shared" si="49"/>
        <v>#REF!</v>
      </c>
      <c r="AN57" s="141" t="e">
        <f t="shared" si="49"/>
        <v>#REF!</v>
      </c>
      <c r="AO57" s="141" t="e">
        <f t="shared" si="49"/>
        <v>#REF!</v>
      </c>
    </row>
    <row r="58" spans="1:41" ht="15.75" customHeight="1">
      <c r="A58" s="135">
        <v>46</v>
      </c>
      <c r="B58" s="136">
        <v>921313104501</v>
      </c>
      <c r="C58" s="137" t="s">
        <v>462</v>
      </c>
      <c r="D58" s="138">
        <v>21</v>
      </c>
      <c r="E58" s="138">
        <v>9</v>
      </c>
      <c r="F58" s="138">
        <v>0</v>
      </c>
      <c r="G58" s="138">
        <v>0</v>
      </c>
      <c r="H58" s="138">
        <v>0</v>
      </c>
      <c r="I58" s="138"/>
      <c r="J58" s="59">
        <v>0</v>
      </c>
      <c r="K58" s="59">
        <v>18.5</v>
      </c>
      <c r="L58" s="59">
        <v>18.5</v>
      </c>
      <c r="M58" s="59">
        <v>0</v>
      </c>
      <c r="N58" s="59">
        <v>0</v>
      </c>
      <c r="O58" s="59"/>
      <c r="P58" s="138">
        <v>0</v>
      </c>
      <c r="Q58" s="138">
        <v>0</v>
      </c>
      <c r="R58" s="138">
        <v>0</v>
      </c>
      <c r="S58" s="138">
        <v>7</v>
      </c>
      <c r="T58" s="138">
        <v>14</v>
      </c>
      <c r="U58" s="138">
        <v>7</v>
      </c>
      <c r="V58" s="139">
        <v>9</v>
      </c>
      <c r="W58" s="139">
        <v>14</v>
      </c>
      <c r="X58" s="139">
        <v>23</v>
      </c>
      <c r="Y58" s="139">
        <v>0</v>
      </c>
      <c r="Z58" s="139">
        <v>0</v>
      </c>
      <c r="AA58" s="139"/>
      <c r="AB58" s="140">
        <v>0</v>
      </c>
      <c r="AC58" s="140">
        <v>0</v>
      </c>
      <c r="AD58" s="140">
        <v>0</v>
      </c>
      <c r="AE58" s="140">
        <v>22</v>
      </c>
      <c r="AF58" s="140">
        <v>14</v>
      </c>
      <c r="AG58" s="140">
        <v>7</v>
      </c>
      <c r="AH58" s="4" t="s">
        <v>15</v>
      </c>
      <c r="AI58" s="4">
        <f t="shared" si="4"/>
        <v>70</v>
      </c>
      <c r="AJ58" s="141" t="e">
        <f t="shared" ref="AJ58:AO58" si="50">100*(D58+J58+P58+V58+AB58)/#REF!</f>
        <v>#REF!</v>
      </c>
      <c r="AK58" s="141" t="e">
        <f t="shared" si="50"/>
        <v>#REF!</v>
      </c>
      <c r="AL58" s="141" t="e">
        <f t="shared" si="50"/>
        <v>#REF!</v>
      </c>
      <c r="AM58" s="141" t="e">
        <f t="shared" si="50"/>
        <v>#REF!</v>
      </c>
      <c r="AN58" s="141" t="e">
        <f t="shared" si="50"/>
        <v>#REF!</v>
      </c>
      <c r="AO58" s="141" t="e">
        <f t="shared" si="50"/>
        <v>#REF!</v>
      </c>
    </row>
    <row r="59" spans="1:41" ht="15.75" customHeight="1">
      <c r="A59" s="135">
        <v>47</v>
      </c>
      <c r="B59" s="136">
        <v>921313104502</v>
      </c>
      <c r="C59" s="137" t="s">
        <v>463</v>
      </c>
      <c r="D59" s="138">
        <v>30.099999999999998</v>
      </c>
      <c r="E59" s="138">
        <v>12.9</v>
      </c>
      <c r="F59" s="138">
        <v>0</v>
      </c>
      <c r="G59" s="138">
        <v>0</v>
      </c>
      <c r="H59" s="138">
        <v>0</v>
      </c>
      <c r="I59" s="138"/>
      <c r="J59" s="59">
        <v>0</v>
      </c>
      <c r="K59" s="59">
        <v>23</v>
      </c>
      <c r="L59" s="59">
        <v>23</v>
      </c>
      <c r="M59" s="59">
        <v>0</v>
      </c>
      <c r="N59" s="59">
        <v>0</v>
      </c>
      <c r="O59" s="59"/>
      <c r="P59" s="138">
        <v>0</v>
      </c>
      <c r="Q59" s="138">
        <v>0</v>
      </c>
      <c r="R59" s="138">
        <v>0</v>
      </c>
      <c r="S59" s="138">
        <v>10</v>
      </c>
      <c r="T59" s="138">
        <v>20</v>
      </c>
      <c r="U59" s="138">
        <v>10</v>
      </c>
      <c r="V59" s="139">
        <v>9</v>
      </c>
      <c r="W59" s="139">
        <v>14</v>
      </c>
      <c r="X59" s="139">
        <v>23</v>
      </c>
      <c r="Y59" s="139">
        <v>0</v>
      </c>
      <c r="Z59" s="139">
        <v>0</v>
      </c>
      <c r="AA59" s="139"/>
      <c r="AB59" s="140">
        <v>0</v>
      </c>
      <c r="AC59" s="140">
        <v>0</v>
      </c>
      <c r="AD59" s="140">
        <v>0</v>
      </c>
      <c r="AE59" s="140">
        <v>25</v>
      </c>
      <c r="AF59" s="140">
        <v>15</v>
      </c>
      <c r="AG59" s="140">
        <v>10</v>
      </c>
      <c r="AH59" s="4" t="s">
        <v>238</v>
      </c>
      <c r="AI59" s="4">
        <f t="shared" si="4"/>
        <v>56</v>
      </c>
      <c r="AJ59" s="141" t="e">
        <f t="shared" ref="AJ59:AO59" si="51">100*(D59+J59+P59+V59+AB59)/#REF!</f>
        <v>#REF!</v>
      </c>
      <c r="AK59" s="141" t="e">
        <f t="shared" si="51"/>
        <v>#REF!</v>
      </c>
      <c r="AL59" s="141" t="e">
        <f t="shared" si="51"/>
        <v>#REF!</v>
      </c>
      <c r="AM59" s="141" t="e">
        <f t="shared" si="51"/>
        <v>#REF!</v>
      </c>
      <c r="AN59" s="141" t="e">
        <f t="shared" si="51"/>
        <v>#REF!</v>
      </c>
      <c r="AO59" s="141" t="e">
        <f t="shared" si="51"/>
        <v>#REF!</v>
      </c>
    </row>
    <row r="60" spans="1:41" ht="15.75" customHeight="1">
      <c r="A60" s="135">
        <v>48</v>
      </c>
      <c r="B60" s="136">
        <v>921313104503</v>
      </c>
      <c r="C60" s="137" t="s">
        <v>464</v>
      </c>
      <c r="D60" s="138">
        <v>27.3</v>
      </c>
      <c r="E60" s="138">
        <v>11.700000000000001</v>
      </c>
      <c r="F60" s="138">
        <v>0</v>
      </c>
      <c r="G60" s="138">
        <v>0</v>
      </c>
      <c r="H60" s="138">
        <v>0</v>
      </c>
      <c r="I60" s="138"/>
      <c r="J60" s="59">
        <v>0</v>
      </c>
      <c r="K60" s="59">
        <v>19.5</v>
      </c>
      <c r="L60" s="59">
        <v>19.5</v>
      </c>
      <c r="M60" s="59">
        <v>0</v>
      </c>
      <c r="N60" s="59">
        <v>0</v>
      </c>
      <c r="O60" s="59"/>
      <c r="P60" s="138">
        <v>0</v>
      </c>
      <c r="Q60" s="138">
        <v>0</v>
      </c>
      <c r="R60" s="138">
        <v>0</v>
      </c>
      <c r="S60" s="138">
        <v>7.4</v>
      </c>
      <c r="T60" s="138">
        <v>14.8</v>
      </c>
      <c r="U60" s="138">
        <v>7.4</v>
      </c>
      <c r="V60" s="139">
        <v>10</v>
      </c>
      <c r="W60" s="139">
        <v>15</v>
      </c>
      <c r="X60" s="139">
        <v>25</v>
      </c>
      <c r="Y60" s="139">
        <v>0</v>
      </c>
      <c r="Z60" s="139">
        <v>0</v>
      </c>
      <c r="AA60" s="139"/>
      <c r="AB60" s="140">
        <v>0</v>
      </c>
      <c r="AC60" s="140">
        <v>0</v>
      </c>
      <c r="AD60" s="140">
        <v>0</v>
      </c>
      <c r="AE60" s="140">
        <v>24</v>
      </c>
      <c r="AF60" s="140">
        <v>14</v>
      </c>
      <c r="AG60" s="140">
        <v>8</v>
      </c>
      <c r="AH60" s="4" t="s">
        <v>17</v>
      </c>
      <c r="AI60" s="4">
        <f t="shared" si="4"/>
        <v>60</v>
      </c>
      <c r="AJ60" s="141" t="e">
        <f t="shared" ref="AJ60:AO60" si="52">100*(D60+J60+P60+V60+AB60)/#REF!</f>
        <v>#REF!</v>
      </c>
      <c r="AK60" s="141" t="e">
        <f t="shared" si="52"/>
        <v>#REF!</v>
      </c>
      <c r="AL60" s="141" t="e">
        <f t="shared" si="52"/>
        <v>#REF!</v>
      </c>
      <c r="AM60" s="141" t="e">
        <f t="shared" si="52"/>
        <v>#REF!</v>
      </c>
      <c r="AN60" s="141" t="e">
        <f t="shared" si="52"/>
        <v>#REF!</v>
      </c>
      <c r="AO60" s="141" t="e">
        <f t="shared" si="52"/>
        <v>#REF!</v>
      </c>
    </row>
    <row r="61" spans="1:41" ht="15.75" customHeight="1">
      <c r="A61" s="135">
        <v>49</v>
      </c>
      <c r="B61" s="136">
        <v>921313104505</v>
      </c>
      <c r="C61" s="137" t="s">
        <v>465</v>
      </c>
      <c r="D61" s="138">
        <v>32.200000000000003</v>
      </c>
      <c r="E61" s="138">
        <v>13.8</v>
      </c>
      <c r="F61" s="138">
        <v>0</v>
      </c>
      <c r="G61" s="138">
        <v>0</v>
      </c>
      <c r="H61" s="138">
        <v>0</v>
      </c>
      <c r="I61" s="138"/>
      <c r="J61" s="59">
        <v>0</v>
      </c>
      <c r="K61" s="59">
        <v>22.5</v>
      </c>
      <c r="L61" s="59">
        <v>22.5</v>
      </c>
      <c r="M61" s="59">
        <v>0</v>
      </c>
      <c r="N61" s="59">
        <v>0</v>
      </c>
      <c r="O61" s="59"/>
      <c r="P61" s="138">
        <v>0</v>
      </c>
      <c r="Q61" s="138">
        <v>0</v>
      </c>
      <c r="R61" s="138">
        <v>0</v>
      </c>
      <c r="S61" s="138">
        <v>9.8000000000000007</v>
      </c>
      <c r="T61" s="138">
        <v>19.600000000000001</v>
      </c>
      <c r="U61" s="138">
        <v>9.8000000000000007</v>
      </c>
      <c r="V61" s="139">
        <v>8</v>
      </c>
      <c r="W61" s="139">
        <v>13</v>
      </c>
      <c r="X61" s="139">
        <v>21</v>
      </c>
      <c r="Y61" s="139">
        <v>0</v>
      </c>
      <c r="Z61" s="139">
        <v>0</v>
      </c>
      <c r="AA61" s="139"/>
      <c r="AB61" s="140">
        <v>0</v>
      </c>
      <c r="AC61" s="140">
        <v>0</v>
      </c>
      <c r="AD61" s="140">
        <v>0</v>
      </c>
      <c r="AE61" s="140">
        <v>25</v>
      </c>
      <c r="AF61" s="140">
        <v>15</v>
      </c>
      <c r="AG61" s="140">
        <v>10</v>
      </c>
      <c r="AH61" s="4" t="s">
        <v>13</v>
      </c>
      <c r="AI61" s="4">
        <f t="shared" si="4"/>
        <v>80</v>
      </c>
      <c r="AJ61" s="141" t="e">
        <f t="shared" ref="AJ61:AO61" si="53">100*(D61+J61+P61+V61+AB61)/#REF!</f>
        <v>#REF!</v>
      </c>
      <c r="AK61" s="141" t="e">
        <f t="shared" si="53"/>
        <v>#REF!</v>
      </c>
      <c r="AL61" s="141" t="e">
        <f t="shared" si="53"/>
        <v>#REF!</v>
      </c>
      <c r="AM61" s="141" t="e">
        <f t="shared" si="53"/>
        <v>#REF!</v>
      </c>
      <c r="AN61" s="141" t="e">
        <f t="shared" si="53"/>
        <v>#REF!</v>
      </c>
      <c r="AO61" s="141" t="e">
        <f t="shared" si="53"/>
        <v>#REF!</v>
      </c>
    </row>
    <row r="62" spans="1:41" ht="15.75" customHeight="1">
      <c r="A62" s="135">
        <v>50</v>
      </c>
      <c r="B62" s="136">
        <v>921313104506</v>
      </c>
      <c r="C62" s="137" t="s">
        <v>466</v>
      </c>
      <c r="D62" s="138">
        <v>32.9</v>
      </c>
      <c r="E62" s="138">
        <v>14.1</v>
      </c>
      <c r="F62" s="138">
        <v>0</v>
      </c>
      <c r="G62" s="138">
        <v>0</v>
      </c>
      <c r="H62" s="138">
        <v>0</v>
      </c>
      <c r="I62" s="138"/>
      <c r="J62" s="59">
        <v>0</v>
      </c>
      <c r="K62" s="59">
        <v>21</v>
      </c>
      <c r="L62" s="59">
        <v>21</v>
      </c>
      <c r="M62" s="59">
        <v>0</v>
      </c>
      <c r="N62" s="59">
        <v>0</v>
      </c>
      <c r="O62" s="59"/>
      <c r="P62" s="138">
        <v>0</v>
      </c>
      <c r="Q62" s="138">
        <v>0</v>
      </c>
      <c r="R62" s="138">
        <v>0</v>
      </c>
      <c r="S62" s="138">
        <v>9.8000000000000007</v>
      </c>
      <c r="T62" s="138">
        <v>19.600000000000001</v>
      </c>
      <c r="U62" s="138">
        <v>9.8000000000000007</v>
      </c>
      <c r="V62" s="139">
        <v>9</v>
      </c>
      <c r="W62" s="139">
        <v>14</v>
      </c>
      <c r="X62" s="139">
        <v>23</v>
      </c>
      <c r="Y62" s="139">
        <v>0</v>
      </c>
      <c r="Z62" s="139">
        <v>0</v>
      </c>
      <c r="AA62" s="139"/>
      <c r="AB62" s="140">
        <v>0</v>
      </c>
      <c r="AC62" s="140">
        <v>0</v>
      </c>
      <c r="AD62" s="140">
        <v>0</v>
      </c>
      <c r="AE62" s="140">
        <v>22</v>
      </c>
      <c r="AF62" s="140">
        <v>15</v>
      </c>
      <c r="AG62" s="140">
        <v>9</v>
      </c>
      <c r="AH62" s="4" t="s">
        <v>366</v>
      </c>
      <c r="AI62" s="4">
        <f t="shared" si="4"/>
        <v>0</v>
      </c>
      <c r="AJ62" s="141" t="e">
        <f t="shared" ref="AJ62:AO62" si="54">100*(D62+J62+P62+V62+AB62)/#REF!</f>
        <v>#REF!</v>
      </c>
      <c r="AK62" s="141" t="e">
        <f t="shared" si="54"/>
        <v>#REF!</v>
      </c>
      <c r="AL62" s="141" t="e">
        <f t="shared" si="54"/>
        <v>#REF!</v>
      </c>
      <c r="AM62" s="141" t="e">
        <f t="shared" si="54"/>
        <v>#REF!</v>
      </c>
      <c r="AN62" s="141" t="e">
        <f t="shared" si="54"/>
        <v>#REF!</v>
      </c>
      <c r="AO62" s="141" t="e">
        <f t="shared" si="54"/>
        <v>#REF!</v>
      </c>
    </row>
    <row r="63" spans="1:41" ht="15.75" customHeight="1">
      <c r="A63" s="135">
        <v>51</v>
      </c>
      <c r="B63" s="136">
        <v>921313104701</v>
      </c>
      <c r="C63" s="137" t="s">
        <v>467</v>
      </c>
      <c r="D63" s="138">
        <v>30.099999999999998</v>
      </c>
      <c r="E63" s="138">
        <v>12.9</v>
      </c>
      <c r="F63" s="138">
        <v>0</v>
      </c>
      <c r="G63" s="138">
        <v>0</v>
      </c>
      <c r="H63" s="138">
        <v>0</v>
      </c>
      <c r="I63" s="138"/>
      <c r="J63" s="59">
        <v>0</v>
      </c>
      <c r="K63" s="59">
        <v>25</v>
      </c>
      <c r="L63" s="59">
        <v>25</v>
      </c>
      <c r="M63" s="59">
        <v>0</v>
      </c>
      <c r="N63" s="59">
        <v>0</v>
      </c>
      <c r="O63" s="59"/>
      <c r="P63" s="138">
        <v>0</v>
      </c>
      <c r="Q63" s="138">
        <v>0</v>
      </c>
      <c r="R63" s="138">
        <v>0</v>
      </c>
      <c r="S63" s="138">
        <v>10</v>
      </c>
      <c r="T63" s="138">
        <v>20</v>
      </c>
      <c r="U63" s="138">
        <v>10</v>
      </c>
      <c r="V63" s="139">
        <v>9</v>
      </c>
      <c r="W63" s="139">
        <v>13</v>
      </c>
      <c r="X63" s="139">
        <v>22</v>
      </c>
      <c r="Y63" s="139">
        <v>0</v>
      </c>
      <c r="Z63" s="139">
        <v>0</v>
      </c>
      <c r="AA63" s="139"/>
      <c r="AB63" s="140">
        <v>0</v>
      </c>
      <c r="AC63" s="140">
        <v>0</v>
      </c>
      <c r="AD63" s="140">
        <v>0</v>
      </c>
      <c r="AE63" s="140">
        <v>23</v>
      </c>
      <c r="AF63" s="140">
        <v>15</v>
      </c>
      <c r="AG63" s="140">
        <v>8</v>
      </c>
      <c r="AH63" s="4" t="s">
        <v>15</v>
      </c>
      <c r="AI63" s="4">
        <f t="shared" si="4"/>
        <v>70</v>
      </c>
      <c r="AJ63" s="141" t="e">
        <f t="shared" ref="AJ63:AO63" si="55">100*(D63+J63+P63+V63+AB63)/#REF!</f>
        <v>#REF!</v>
      </c>
      <c r="AK63" s="141" t="e">
        <f t="shared" si="55"/>
        <v>#REF!</v>
      </c>
      <c r="AL63" s="141" t="e">
        <f t="shared" si="55"/>
        <v>#REF!</v>
      </c>
      <c r="AM63" s="141" t="e">
        <f t="shared" si="55"/>
        <v>#REF!</v>
      </c>
      <c r="AN63" s="141" t="e">
        <f t="shared" si="55"/>
        <v>#REF!</v>
      </c>
      <c r="AO63" s="141" t="e">
        <f t="shared" si="55"/>
        <v>#REF!</v>
      </c>
    </row>
    <row r="64" spans="1:41" ht="15.75" customHeight="1">
      <c r="A64" s="135">
        <v>52</v>
      </c>
      <c r="B64" s="136">
        <v>921313104702</v>
      </c>
      <c r="C64" s="137" t="s">
        <v>468</v>
      </c>
      <c r="D64" s="138">
        <v>24.5</v>
      </c>
      <c r="E64" s="138">
        <v>10.5</v>
      </c>
      <c r="F64" s="138">
        <v>0</v>
      </c>
      <c r="G64" s="138">
        <v>0</v>
      </c>
      <c r="H64" s="138">
        <v>0</v>
      </c>
      <c r="I64" s="138"/>
      <c r="J64" s="59">
        <v>0</v>
      </c>
      <c r="K64" s="59">
        <v>21.5</v>
      </c>
      <c r="L64" s="59">
        <v>21.5</v>
      </c>
      <c r="M64" s="59">
        <v>0</v>
      </c>
      <c r="N64" s="59">
        <v>0</v>
      </c>
      <c r="O64" s="59"/>
      <c r="P64" s="138">
        <v>0</v>
      </c>
      <c r="Q64" s="138">
        <v>0</v>
      </c>
      <c r="R64" s="138">
        <v>0</v>
      </c>
      <c r="S64" s="138">
        <v>8</v>
      </c>
      <c r="T64" s="138">
        <v>16</v>
      </c>
      <c r="U64" s="138">
        <v>8</v>
      </c>
      <c r="V64" s="139">
        <v>8</v>
      </c>
      <c r="W64" s="139">
        <v>12</v>
      </c>
      <c r="X64" s="139">
        <v>20</v>
      </c>
      <c r="Y64" s="139">
        <v>0</v>
      </c>
      <c r="Z64" s="139">
        <v>0</v>
      </c>
      <c r="AA64" s="139"/>
      <c r="AB64" s="140">
        <v>0</v>
      </c>
      <c r="AC64" s="140">
        <v>0</v>
      </c>
      <c r="AD64" s="140">
        <v>0</v>
      </c>
      <c r="AE64" s="140">
        <v>24</v>
      </c>
      <c r="AF64" s="140">
        <v>15</v>
      </c>
      <c r="AG64" s="140">
        <v>8</v>
      </c>
      <c r="AH64" s="4" t="s">
        <v>238</v>
      </c>
      <c r="AI64" s="4">
        <f t="shared" si="4"/>
        <v>56</v>
      </c>
      <c r="AJ64" s="141" t="e">
        <f t="shared" ref="AJ64:AO64" si="56">100*(D64+J64+P64+V64+AB64)/#REF!</f>
        <v>#REF!</v>
      </c>
      <c r="AK64" s="141" t="e">
        <f t="shared" si="56"/>
        <v>#REF!</v>
      </c>
      <c r="AL64" s="141" t="e">
        <f t="shared" si="56"/>
        <v>#REF!</v>
      </c>
      <c r="AM64" s="141" t="e">
        <f t="shared" si="56"/>
        <v>#REF!</v>
      </c>
      <c r="AN64" s="141" t="e">
        <f t="shared" si="56"/>
        <v>#REF!</v>
      </c>
      <c r="AO64" s="141" t="e">
        <f t="shared" si="56"/>
        <v>#REF!</v>
      </c>
    </row>
    <row r="65" spans="1:41" ht="15.75" customHeight="1">
      <c r="A65" s="135"/>
      <c r="B65" s="136"/>
      <c r="C65" s="137"/>
      <c r="D65" s="138"/>
      <c r="E65" s="138"/>
      <c r="F65" s="138"/>
      <c r="G65" s="138"/>
      <c r="H65" s="138"/>
      <c r="I65" s="138"/>
      <c r="J65" s="59"/>
      <c r="K65" s="59"/>
      <c r="L65" s="59"/>
      <c r="M65" s="59"/>
      <c r="N65" s="59"/>
      <c r="O65" s="59"/>
      <c r="P65" s="138"/>
      <c r="Q65" s="138"/>
      <c r="R65" s="138"/>
      <c r="S65" s="138"/>
      <c r="T65" s="138"/>
      <c r="U65" s="138"/>
      <c r="V65" s="139"/>
      <c r="W65" s="139"/>
      <c r="X65" s="139"/>
      <c r="Y65" s="139"/>
      <c r="Z65" s="139"/>
      <c r="AA65" s="139"/>
      <c r="AB65" s="140"/>
      <c r="AC65" s="140"/>
      <c r="AD65" s="140"/>
      <c r="AE65" s="140"/>
      <c r="AF65" s="140"/>
      <c r="AG65" s="140"/>
      <c r="AH65" s="4"/>
      <c r="AI65" s="4"/>
      <c r="AJ65" s="141"/>
      <c r="AK65" s="141"/>
      <c r="AL65" s="141"/>
      <c r="AM65" s="141"/>
      <c r="AN65" s="141"/>
      <c r="AO65" s="141"/>
    </row>
    <row r="66" spans="1:41" ht="15.75" customHeight="1">
      <c r="A66" s="135"/>
      <c r="B66" s="136"/>
      <c r="C66" s="137"/>
      <c r="D66" s="138"/>
      <c r="E66" s="138"/>
      <c r="F66" s="138"/>
      <c r="G66" s="138"/>
      <c r="H66" s="138"/>
      <c r="I66" s="138"/>
      <c r="J66" s="59"/>
      <c r="K66" s="59"/>
      <c r="L66" s="59"/>
      <c r="M66" s="59"/>
      <c r="N66" s="59"/>
      <c r="O66" s="59"/>
      <c r="P66" s="138"/>
      <c r="Q66" s="138"/>
      <c r="R66" s="138"/>
      <c r="S66" s="138"/>
      <c r="T66" s="138"/>
      <c r="U66" s="138"/>
      <c r="V66" s="139"/>
      <c r="W66" s="139"/>
      <c r="X66" s="139"/>
      <c r="Y66" s="139"/>
      <c r="Z66" s="139"/>
      <c r="AA66" s="139"/>
      <c r="AB66" s="140"/>
      <c r="AC66" s="140"/>
      <c r="AD66" s="140"/>
      <c r="AE66" s="140"/>
      <c r="AF66" s="140"/>
      <c r="AG66" s="140"/>
      <c r="AH66" s="4"/>
      <c r="AI66" s="4"/>
      <c r="AJ66" s="141"/>
      <c r="AK66" s="141"/>
      <c r="AL66" s="141"/>
      <c r="AM66" s="141"/>
      <c r="AN66" s="141"/>
      <c r="AO66" s="141"/>
    </row>
    <row r="67" spans="1:41" ht="15.75" customHeight="1">
      <c r="A67" s="135"/>
      <c r="B67" s="136"/>
      <c r="C67" s="137"/>
      <c r="D67" s="138"/>
      <c r="E67" s="138"/>
      <c r="F67" s="138"/>
      <c r="G67" s="138"/>
      <c r="H67" s="138"/>
      <c r="I67" s="138"/>
      <c r="J67" s="59"/>
      <c r="K67" s="59"/>
      <c r="L67" s="59"/>
      <c r="M67" s="59"/>
      <c r="N67" s="59"/>
      <c r="O67" s="59"/>
      <c r="P67" s="138"/>
      <c r="Q67" s="138"/>
      <c r="R67" s="138"/>
      <c r="S67" s="138"/>
      <c r="T67" s="138"/>
      <c r="U67" s="138"/>
      <c r="V67" s="139"/>
      <c r="W67" s="139"/>
      <c r="X67" s="139"/>
      <c r="Y67" s="139"/>
      <c r="Z67" s="139"/>
      <c r="AA67" s="139"/>
      <c r="AB67" s="140"/>
      <c r="AC67" s="140"/>
      <c r="AD67" s="140"/>
      <c r="AE67" s="140"/>
      <c r="AF67" s="140"/>
      <c r="AG67" s="140"/>
      <c r="AH67" s="4"/>
      <c r="AI67" s="4"/>
      <c r="AJ67" s="141"/>
      <c r="AK67" s="141"/>
      <c r="AL67" s="141"/>
      <c r="AM67" s="141"/>
      <c r="AN67" s="141"/>
      <c r="AO67" s="141"/>
    </row>
    <row r="68" spans="1:41" ht="15.75" customHeight="1">
      <c r="A68" s="135"/>
      <c r="B68" s="136"/>
      <c r="C68" s="137"/>
      <c r="D68" s="138"/>
      <c r="E68" s="138"/>
      <c r="F68" s="138"/>
      <c r="G68" s="138"/>
      <c r="H68" s="138"/>
      <c r="I68" s="138"/>
      <c r="J68" s="59"/>
      <c r="K68" s="59"/>
      <c r="L68" s="59"/>
      <c r="M68" s="59"/>
      <c r="N68" s="59"/>
      <c r="O68" s="59"/>
      <c r="P68" s="138"/>
      <c r="Q68" s="138"/>
      <c r="R68" s="138"/>
      <c r="S68" s="138"/>
      <c r="T68" s="138"/>
      <c r="U68" s="138"/>
      <c r="V68" s="139"/>
      <c r="W68" s="139"/>
      <c r="X68" s="139"/>
      <c r="Y68" s="139"/>
      <c r="Z68" s="139"/>
      <c r="AA68" s="139"/>
      <c r="AB68" s="140"/>
      <c r="AC68" s="140"/>
      <c r="AD68" s="140"/>
      <c r="AE68" s="140"/>
      <c r="AF68" s="140"/>
      <c r="AG68" s="140"/>
      <c r="AH68" s="4"/>
      <c r="AI68" s="4"/>
      <c r="AJ68" s="141"/>
      <c r="AK68" s="141"/>
      <c r="AL68" s="141"/>
      <c r="AM68" s="141"/>
      <c r="AN68" s="141"/>
      <c r="AO68" s="141"/>
    </row>
    <row r="69" spans="1:41" ht="15.75" customHeight="1">
      <c r="A69" s="135"/>
      <c r="B69" s="136"/>
      <c r="C69" s="137"/>
      <c r="D69" s="138"/>
      <c r="E69" s="138"/>
      <c r="F69" s="138"/>
      <c r="G69" s="138"/>
      <c r="H69" s="138"/>
      <c r="I69" s="138"/>
      <c r="J69" s="59"/>
      <c r="K69" s="59"/>
      <c r="L69" s="59"/>
      <c r="M69" s="59"/>
      <c r="N69" s="59"/>
      <c r="O69" s="59"/>
      <c r="P69" s="138"/>
      <c r="Q69" s="138"/>
      <c r="R69" s="138"/>
      <c r="S69" s="138"/>
      <c r="T69" s="138"/>
      <c r="U69" s="138"/>
      <c r="V69" s="139"/>
      <c r="W69" s="139"/>
      <c r="X69" s="139"/>
      <c r="Y69" s="139"/>
      <c r="Z69" s="139"/>
      <c r="AA69" s="139"/>
      <c r="AB69" s="140"/>
      <c r="AC69" s="140"/>
      <c r="AD69" s="140"/>
      <c r="AE69" s="140"/>
      <c r="AF69" s="140"/>
      <c r="AG69" s="140"/>
      <c r="AH69" s="4"/>
      <c r="AI69" s="4"/>
      <c r="AJ69" s="141"/>
      <c r="AK69" s="141"/>
      <c r="AL69" s="141"/>
      <c r="AM69" s="141"/>
      <c r="AN69" s="141"/>
      <c r="AO69" s="141"/>
    </row>
    <row r="70" spans="1:41" ht="15.75" customHeight="1">
      <c r="A70" s="135"/>
      <c r="B70" s="136"/>
      <c r="C70" s="137"/>
      <c r="D70" s="138"/>
      <c r="E70" s="138"/>
      <c r="F70" s="138"/>
      <c r="G70" s="138"/>
      <c r="H70" s="138"/>
      <c r="I70" s="138"/>
      <c r="J70" s="59"/>
      <c r="K70" s="59"/>
      <c r="L70" s="59"/>
      <c r="M70" s="59"/>
      <c r="N70" s="59"/>
      <c r="O70" s="59"/>
      <c r="P70" s="138"/>
      <c r="Q70" s="138"/>
      <c r="R70" s="138"/>
      <c r="S70" s="138"/>
      <c r="T70" s="138"/>
      <c r="U70" s="138"/>
      <c r="V70" s="139"/>
      <c r="W70" s="139"/>
      <c r="X70" s="139"/>
      <c r="Y70" s="139"/>
      <c r="Z70" s="139"/>
      <c r="AA70" s="139"/>
      <c r="AB70" s="140"/>
      <c r="AC70" s="140"/>
      <c r="AD70" s="140"/>
      <c r="AE70" s="140"/>
      <c r="AF70" s="140"/>
      <c r="AG70" s="140"/>
      <c r="AH70" s="4"/>
      <c r="AI70" s="4"/>
      <c r="AJ70" s="141"/>
      <c r="AK70" s="141"/>
      <c r="AL70" s="141"/>
      <c r="AM70" s="141"/>
      <c r="AN70" s="141"/>
      <c r="AO70" s="141"/>
    </row>
    <row r="71" spans="1:41" ht="15.75" customHeight="1">
      <c r="A71" s="135"/>
      <c r="B71" s="136"/>
      <c r="C71" s="137"/>
      <c r="D71" s="138"/>
      <c r="E71" s="138"/>
      <c r="F71" s="138"/>
      <c r="G71" s="138"/>
      <c r="H71" s="138"/>
      <c r="I71" s="138"/>
      <c r="J71" s="59"/>
      <c r="K71" s="59"/>
      <c r="L71" s="59"/>
      <c r="M71" s="59"/>
      <c r="N71" s="59"/>
      <c r="O71" s="59"/>
      <c r="P71" s="138"/>
      <c r="Q71" s="138"/>
      <c r="R71" s="138"/>
      <c r="S71" s="138"/>
      <c r="T71" s="138"/>
      <c r="U71" s="138"/>
      <c r="V71" s="139"/>
      <c r="W71" s="139"/>
      <c r="X71" s="139"/>
      <c r="Y71" s="139"/>
      <c r="Z71" s="139"/>
      <c r="AA71" s="139"/>
      <c r="AB71" s="140"/>
      <c r="AC71" s="140"/>
      <c r="AD71" s="140"/>
      <c r="AE71" s="140"/>
      <c r="AF71" s="140"/>
      <c r="AG71" s="140"/>
      <c r="AH71" s="4"/>
      <c r="AI71" s="4"/>
      <c r="AJ71" s="141"/>
      <c r="AK71" s="141"/>
      <c r="AL71" s="141"/>
      <c r="AM71" s="141"/>
      <c r="AN71" s="141"/>
      <c r="AO71" s="141"/>
    </row>
    <row r="72" spans="1:41" ht="15.75" customHeight="1">
      <c r="A72" s="135"/>
      <c r="B72" s="136"/>
      <c r="C72" s="137"/>
      <c r="D72" s="138"/>
      <c r="E72" s="138"/>
      <c r="F72" s="138"/>
      <c r="G72" s="138"/>
      <c r="H72" s="138"/>
      <c r="I72" s="138"/>
      <c r="J72" s="59"/>
      <c r="K72" s="59"/>
      <c r="L72" s="59"/>
      <c r="M72" s="59"/>
      <c r="N72" s="59"/>
      <c r="O72" s="59"/>
      <c r="P72" s="138"/>
      <c r="Q72" s="138"/>
      <c r="R72" s="138"/>
      <c r="S72" s="138"/>
      <c r="T72" s="138"/>
      <c r="U72" s="138"/>
      <c r="V72" s="139"/>
      <c r="W72" s="139"/>
      <c r="X72" s="139"/>
      <c r="Y72" s="139"/>
      <c r="Z72" s="139"/>
      <c r="AA72" s="139"/>
      <c r="AB72" s="140"/>
      <c r="AC72" s="140"/>
      <c r="AD72" s="140"/>
      <c r="AE72" s="140"/>
      <c r="AF72" s="140"/>
      <c r="AG72" s="140"/>
      <c r="AH72" s="4"/>
      <c r="AI72" s="4"/>
      <c r="AJ72" s="141"/>
      <c r="AK72" s="141"/>
      <c r="AL72" s="141"/>
      <c r="AM72" s="141"/>
      <c r="AN72" s="141"/>
      <c r="AO72" s="141"/>
    </row>
    <row r="73" spans="1:41" ht="15.75" customHeight="1">
      <c r="A73" s="135"/>
      <c r="B73" s="136"/>
      <c r="C73" s="137"/>
      <c r="D73" s="138"/>
      <c r="E73" s="138"/>
      <c r="F73" s="138"/>
      <c r="G73" s="138"/>
      <c r="H73" s="138"/>
      <c r="I73" s="138"/>
      <c r="J73" s="59"/>
      <c r="K73" s="59"/>
      <c r="L73" s="59"/>
      <c r="M73" s="59"/>
      <c r="N73" s="59"/>
      <c r="O73" s="59"/>
      <c r="P73" s="138"/>
      <c r="Q73" s="138"/>
      <c r="R73" s="138"/>
      <c r="S73" s="138"/>
      <c r="T73" s="138"/>
      <c r="U73" s="138"/>
      <c r="V73" s="139"/>
      <c r="W73" s="139"/>
      <c r="X73" s="139"/>
      <c r="Y73" s="139"/>
      <c r="Z73" s="139"/>
      <c r="AA73" s="139"/>
      <c r="AB73" s="140"/>
      <c r="AC73" s="140"/>
      <c r="AD73" s="140"/>
      <c r="AE73" s="140"/>
      <c r="AF73" s="140"/>
      <c r="AG73" s="14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35"/>
      <c r="B74" s="136"/>
      <c r="C74" s="137"/>
      <c r="D74" s="138"/>
      <c r="E74" s="138"/>
      <c r="F74" s="138"/>
      <c r="G74" s="138"/>
      <c r="H74" s="138"/>
      <c r="I74" s="138"/>
      <c r="J74" s="59"/>
      <c r="K74" s="59"/>
      <c r="L74" s="59"/>
      <c r="M74" s="59"/>
      <c r="N74" s="59"/>
      <c r="O74" s="59"/>
      <c r="P74" s="138"/>
      <c r="Q74" s="138"/>
      <c r="R74" s="138"/>
      <c r="S74" s="138"/>
      <c r="T74" s="138"/>
      <c r="U74" s="138"/>
      <c r="V74" s="139"/>
      <c r="W74" s="139"/>
      <c r="X74" s="139"/>
      <c r="Y74" s="139"/>
      <c r="Z74" s="139"/>
      <c r="AA74" s="139"/>
      <c r="AB74" s="140"/>
      <c r="AC74" s="140"/>
      <c r="AD74" s="140"/>
      <c r="AE74" s="140"/>
      <c r="AF74" s="140"/>
      <c r="AG74" s="140"/>
      <c r="AH74" s="4"/>
      <c r="AI74" s="4"/>
      <c r="AJ74" s="133"/>
      <c r="AK74" s="133"/>
      <c r="AL74" s="133"/>
      <c r="AM74" s="133"/>
      <c r="AN74" s="133"/>
      <c r="AO74" s="133"/>
    </row>
    <row r="75" spans="1:41" ht="15.75" customHeight="1">
      <c r="A75" s="135"/>
      <c r="B75" s="136"/>
      <c r="C75" s="137"/>
      <c r="D75" s="138"/>
      <c r="E75" s="138"/>
      <c r="F75" s="138"/>
      <c r="G75" s="138"/>
      <c r="H75" s="138"/>
      <c r="I75" s="138"/>
      <c r="J75" s="59"/>
      <c r="K75" s="59"/>
      <c r="L75" s="59"/>
      <c r="M75" s="59"/>
      <c r="N75" s="59"/>
      <c r="O75" s="59"/>
      <c r="P75" s="138"/>
      <c r="Q75" s="138"/>
      <c r="R75" s="138"/>
      <c r="S75" s="138"/>
      <c r="T75" s="138"/>
      <c r="U75" s="138"/>
      <c r="V75" s="139"/>
      <c r="W75" s="139"/>
      <c r="X75" s="139"/>
      <c r="Y75" s="139"/>
      <c r="Z75" s="139"/>
      <c r="AA75" s="139"/>
      <c r="AB75" s="142"/>
      <c r="AC75" s="241" t="s">
        <v>356</v>
      </c>
      <c r="AD75" s="192"/>
      <c r="AE75" s="192"/>
      <c r="AF75" s="192"/>
      <c r="AG75" s="192"/>
      <c r="AH75" s="20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35"/>
      <c r="B76" s="136"/>
      <c r="C76" s="137"/>
      <c r="D76" s="138"/>
      <c r="E76" s="138"/>
      <c r="F76" s="138"/>
      <c r="G76" s="138"/>
      <c r="H76" s="138"/>
      <c r="I76" s="138"/>
      <c r="J76" s="59"/>
      <c r="K76" s="59"/>
      <c r="L76" s="59"/>
      <c r="M76" s="59"/>
      <c r="N76" s="59"/>
      <c r="O76" s="59"/>
      <c r="P76" s="138"/>
      <c r="Q76" s="138"/>
      <c r="R76" s="138"/>
      <c r="S76" s="138"/>
      <c r="T76" s="138"/>
      <c r="U76" s="138"/>
      <c r="V76" s="139"/>
      <c r="W76" s="139"/>
      <c r="X76" s="139"/>
      <c r="Y76" s="139"/>
      <c r="Z76" s="139"/>
      <c r="AA76" s="139"/>
      <c r="AB76" s="140"/>
      <c r="AC76" s="140"/>
      <c r="AD76" s="140"/>
      <c r="AE76" s="140"/>
      <c r="AF76" s="140"/>
      <c r="AG76" s="14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4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>
      <c r="A78" s="143"/>
      <c r="B78" s="143"/>
      <c r="C78" s="121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41" ht="15.75" customHeight="1">
      <c r="A79" s="143"/>
      <c r="B79" s="121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</row>
    <row r="80" spans="1:41" ht="15.75" customHeight="1">
      <c r="A80" s="143"/>
      <c r="B80" s="121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43"/>
    </row>
    <row r="81" spans="1:41" ht="15.75" customHeight="1">
      <c r="A81" s="143"/>
      <c r="B81" s="121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43"/>
    </row>
    <row r="82" spans="1:41" ht="15.75" customHeight="1">
      <c r="A82" s="143"/>
      <c r="B82" s="121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43"/>
    </row>
    <row r="83" spans="1:41" ht="15.75" customHeight="1">
      <c r="A83" s="143"/>
      <c r="B83" s="121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43"/>
    </row>
    <row r="84" spans="1:41" ht="15.75" customHeight="1">
      <c r="A84" s="143"/>
      <c r="B84" s="121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4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43"/>
    </row>
    <row r="85" spans="1:41" ht="15.75" customHeight="1">
      <c r="A85" s="143"/>
      <c r="B85" s="121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43"/>
    </row>
    <row r="86" spans="1:41" ht="15" customHeight="1">
      <c r="A86" s="143"/>
      <c r="B86" s="121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23"/>
      <c r="W86" s="123"/>
      <c r="X86" s="143"/>
      <c r="Y86" s="143"/>
      <c r="Z86" s="123"/>
      <c r="AA86" s="12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</row>
    <row r="87" spans="1:41" ht="15.75" customHeight="1">
      <c r="A87" s="143"/>
      <c r="B87" s="121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23"/>
      <c r="W87" s="12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</row>
    <row r="88" spans="1:41" ht="15.75" customHeight="1">
      <c r="A88" s="143"/>
      <c r="B88" s="121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21"/>
      <c r="Q88" s="143"/>
      <c r="R88" s="143"/>
      <c r="S88" s="143"/>
      <c r="T88" s="143"/>
      <c r="U88" s="143"/>
      <c r="V88" s="143"/>
      <c r="W88" s="143"/>
      <c r="X88" s="143"/>
      <c r="Y88" s="14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43"/>
    </row>
    <row r="89" spans="1:41" ht="15.75" customHeight="1">
      <c r="A89" s="143"/>
      <c r="B89" s="121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43"/>
    </row>
    <row r="90" spans="1:41" ht="15.75" customHeight="1">
      <c r="A90" s="143"/>
      <c r="B90" s="121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43"/>
    </row>
    <row r="91" spans="1:41" ht="15.75" customHeight="1">
      <c r="A91" s="143"/>
      <c r="B91" s="121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21"/>
      <c r="Q91" s="143"/>
      <c r="R91" s="143"/>
      <c r="S91" s="143"/>
      <c r="T91" s="143"/>
      <c r="U91" s="143"/>
      <c r="V91" s="143"/>
      <c r="W91" s="143"/>
      <c r="X91" s="143"/>
      <c r="Y91" s="14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43"/>
    </row>
    <row r="92" spans="1:41" ht="15.75" customHeight="1">
      <c r="A92" s="143"/>
      <c r="B92" s="121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43"/>
    </row>
    <row r="93" spans="1:41" ht="15.75" customHeight="1">
      <c r="A93" s="143"/>
      <c r="B93" s="121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43"/>
    </row>
    <row r="94" spans="1:41" ht="15.75" customHeight="1">
      <c r="A94" s="143"/>
      <c r="B94" s="121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21"/>
      <c r="Q94" s="143"/>
      <c r="R94" s="143"/>
      <c r="S94" s="143"/>
      <c r="T94" s="143"/>
      <c r="U94" s="143"/>
      <c r="V94" s="143"/>
      <c r="W94" s="143"/>
      <c r="X94" s="143"/>
      <c r="Y94" s="14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43"/>
    </row>
    <row r="95" spans="1:41" ht="15.75" customHeight="1">
      <c r="A95" s="143"/>
      <c r="B95" s="121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43"/>
    </row>
    <row r="96" spans="1:41" ht="15.75" customHeight="1">
      <c r="A96" s="143"/>
      <c r="B96" s="121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43"/>
    </row>
    <row r="97" spans="1:41" ht="15.75" customHeight="1">
      <c r="A97" s="143"/>
      <c r="B97" s="121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21"/>
      <c r="Q97" s="143"/>
      <c r="R97" s="143"/>
      <c r="S97" s="143"/>
      <c r="T97" s="143"/>
      <c r="U97" s="143"/>
      <c r="V97" s="143"/>
      <c r="W97" s="143"/>
      <c r="X97" s="143"/>
      <c r="Y97" s="14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43"/>
    </row>
    <row r="98" spans="1:41" ht="15.75" customHeight="1">
      <c r="A98" s="143"/>
      <c r="B98" s="121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43"/>
    </row>
    <row r="99" spans="1:41" ht="15.75" customHeight="1">
      <c r="A99" s="143"/>
      <c r="B99" s="121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43"/>
    </row>
    <row r="100" spans="1:41" ht="15.75" customHeight="1">
      <c r="A100" s="143"/>
      <c r="B100" s="121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21"/>
      <c r="Q100" s="143"/>
      <c r="R100" s="143"/>
      <c r="S100" s="143"/>
      <c r="T100" s="143"/>
      <c r="U100" s="143"/>
      <c r="V100" s="143"/>
      <c r="W100" s="143"/>
      <c r="X100" s="143"/>
      <c r="Y100" s="14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43"/>
    </row>
    <row r="101" spans="1:41" ht="15.75" customHeight="1">
      <c r="A101" s="143"/>
      <c r="B101" s="121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43"/>
    </row>
    <row r="102" spans="1:41" ht="15.75" customHeight="1">
      <c r="A102" s="143"/>
      <c r="B102" s="121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43"/>
    </row>
    <row r="103" spans="1:41" ht="15.75" customHeight="1">
      <c r="A103" s="143"/>
      <c r="B103" s="121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21"/>
      <c r="Q103" s="143"/>
      <c r="R103" s="143"/>
      <c r="S103" s="143"/>
      <c r="T103" s="143"/>
      <c r="U103" s="143"/>
      <c r="V103" s="143"/>
      <c r="W103" s="143"/>
      <c r="X103" s="143"/>
      <c r="Y103" s="14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43"/>
    </row>
    <row r="104" spans="1:41" ht="15.75" customHeight="1">
      <c r="A104" s="143"/>
      <c r="B104" s="121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43"/>
    </row>
    <row r="105" spans="1:41" ht="15.75" customHeight="1">
      <c r="A105" s="143"/>
      <c r="B105" s="121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43"/>
    </row>
    <row r="106" spans="1:41" ht="15.75" customHeight="1">
      <c r="A106" s="143"/>
      <c r="B106" s="121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ht="15.75" customHeight="1">
      <c r="A107" s="143"/>
      <c r="B107" s="121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</row>
    <row r="108" spans="1:41" ht="15.75" customHeight="1">
      <c r="B108" s="121"/>
    </row>
    <row r="109" spans="1:41" ht="15.75" customHeight="1">
      <c r="B109" s="121"/>
    </row>
    <row r="110" spans="1:41" ht="15.75" customHeight="1"/>
    <row r="111" spans="1:41" ht="15.75" customHeight="1">
      <c r="B111" s="121"/>
    </row>
    <row r="112" spans="1:41" ht="15.75" customHeight="1">
      <c r="B112" s="121"/>
    </row>
    <row r="113" spans="2:2" ht="15.75" customHeight="1">
      <c r="B113" s="121"/>
    </row>
    <row r="114" spans="2:2" ht="15.75" customHeight="1">
      <c r="B114" s="121"/>
    </row>
    <row r="115" spans="2:2" ht="15.75" customHeight="1">
      <c r="B115" s="121"/>
    </row>
    <row r="116" spans="2:2" ht="15.75" customHeight="1">
      <c r="B116" s="121"/>
    </row>
    <row r="117" spans="2:2" ht="15.75" customHeight="1">
      <c r="B117" s="121"/>
    </row>
    <row r="118" spans="2:2" ht="15.75" customHeight="1">
      <c r="B118" s="121"/>
    </row>
    <row r="119" spans="2:2" ht="15.75" customHeight="1">
      <c r="B119" s="121"/>
    </row>
    <row r="120" spans="2:2" ht="15.75" customHeight="1">
      <c r="B120" s="121"/>
    </row>
    <row r="121" spans="2:2" ht="15.75" customHeight="1">
      <c r="B121" s="121"/>
    </row>
    <row r="122" spans="2:2" ht="15.75" customHeight="1">
      <c r="B122" s="121"/>
    </row>
    <row r="123" spans="2:2" ht="15.75" customHeight="1">
      <c r="B123" s="121"/>
    </row>
    <row r="124" spans="2:2" ht="15.75" customHeight="1">
      <c r="B124" s="121"/>
    </row>
    <row r="125" spans="2:2" ht="15.75" customHeight="1">
      <c r="B125" s="121"/>
    </row>
    <row r="126" spans="2:2" ht="15.75" customHeight="1">
      <c r="B126" s="121"/>
    </row>
    <row r="127" spans="2:2" ht="15.75" customHeight="1">
      <c r="B127" s="121"/>
    </row>
    <row r="128" spans="2:2" ht="15.75" customHeight="1">
      <c r="B128" s="121"/>
    </row>
    <row r="129" spans="2:2" ht="15.75" customHeight="1">
      <c r="B129" s="121"/>
    </row>
    <row r="130" spans="2:2" ht="15.75" customHeight="1">
      <c r="B130" s="121"/>
    </row>
    <row r="131" spans="2:2" ht="15.75" customHeight="1">
      <c r="B131" s="121"/>
    </row>
    <row r="132" spans="2:2" ht="15.75" customHeight="1">
      <c r="B132" s="121"/>
    </row>
    <row r="133" spans="2:2" ht="15.75" customHeight="1">
      <c r="B133" s="121"/>
    </row>
    <row r="134" spans="2:2" ht="15.75" customHeight="1">
      <c r="B134" s="121"/>
    </row>
    <row r="135" spans="2:2" ht="15.75" customHeight="1">
      <c r="B135" s="121"/>
    </row>
    <row r="136" spans="2:2" ht="15.75" customHeight="1">
      <c r="B136" s="121"/>
    </row>
    <row r="137" spans="2:2" ht="15.75" customHeight="1">
      <c r="B137" s="121"/>
    </row>
    <row r="138" spans="2:2" ht="15.75" customHeight="1">
      <c r="B138" s="121"/>
    </row>
    <row r="139" spans="2:2" ht="15.75" customHeight="1">
      <c r="B139" s="121"/>
    </row>
    <row r="140" spans="2:2" ht="15.75" customHeight="1">
      <c r="B140" s="121"/>
    </row>
    <row r="141" spans="2:2" ht="15.75" customHeight="1">
      <c r="B141" s="121"/>
    </row>
    <row r="142" spans="2:2" ht="15.75" customHeight="1">
      <c r="B142" s="121"/>
    </row>
    <row r="143" spans="2:2" ht="15.75" customHeight="1">
      <c r="B143" s="121"/>
    </row>
    <row r="144" spans="2:2" ht="15.75" customHeight="1">
      <c r="B144" s="121"/>
    </row>
    <row r="145" spans="2:2" ht="15.75" customHeight="1">
      <c r="B145" s="121"/>
    </row>
    <row r="146" spans="2:2" ht="15.75" customHeight="1">
      <c r="B146" s="121"/>
    </row>
    <row r="147" spans="2:2" ht="15.75" customHeight="1">
      <c r="B147" s="121"/>
    </row>
    <row r="148" spans="2:2" ht="15.75" customHeight="1">
      <c r="B148" s="121"/>
    </row>
    <row r="149" spans="2:2" ht="15.75" customHeight="1">
      <c r="B149" s="121"/>
    </row>
    <row r="150" spans="2:2" ht="15.75" customHeight="1">
      <c r="B150" s="121"/>
    </row>
    <row r="151" spans="2:2" ht="15.75" customHeight="1">
      <c r="B151" s="121"/>
    </row>
    <row r="152" spans="2:2" ht="15.75" customHeight="1">
      <c r="B152" s="121"/>
    </row>
    <row r="153" spans="2:2" ht="15.75" customHeight="1">
      <c r="B153" s="121"/>
    </row>
    <row r="154" spans="2:2" ht="15.75" customHeight="1">
      <c r="B154" s="121"/>
    </row>
    <row r="155" spans="2:2" ht="15.75" customHeight="1">
      <c r="B155" s="121"/>
    </row>
    <row r="156" spans="2:2" ht="15.75" customHeight="1">
      <c r="B156" s="121"/>
    </row>
    <row r="157" spans="2:2" ht="15.75" customHeight="1">
      <c r="B157" s="121"/>
    </row>
    <row r="158" spans="2:2" ht="15.75" customHeight="1">
      <c r="B158" s="121"/>
    </row>
    <row r="159" spans="2:2" ht="15.75" customHeight="1">
      <c r="B159" s="121"/>
    </row>
    <row r="160" spans="2:2" ht="15.75" customHeight="1">
      <c r="B160" s="121"/>
    </row>
    <row r="161" spans="2:2" ht="15.75" customHeight="1">
      <c r="B161" s="121"/>
    </row>
    <row r="162" spans="2:2" ht="15.75" customHeight="1">
      <c r="B162" s="121"/>
    </row>
    <row r="163" spans="2:2" ht="15.75" customHeight="1">
      <c r="B163" s="121"/>
    </row>
    <row r="164" spans="2:2" ht="15.75" customHeight="1">
      <c r="B164" s="121"/>
    </row>
    <row r="165" spans="2:2" ht="15.75" customHeight="1">
      <c r="B165" s="121"/>
    </row>
    <row r="166" spans="2:2" ht="15.75" customHeight="1">
      <c r="B166" s="121"/>
    </row>
    <row r="167" spans="2:2" ht="15.75" customHeight="1">
      <c r="B167" s="121"/>
    </row>
    <row r="168" spans="2:2" ht="15.75" customHeight="1">
      <c r="B168" s="121"/>
    </row>
    <row r="169" spans="2:2" ht="15.75" customHeight="1">
      <c r="B169" s="121"/>
    </row>
    <row r="170" spans="2:2" ht="15.75" customHeight="1">
      <c r="B170" s="121"/>
    </row>
    <row r="171" spans="2:2" ht="15.75" customHeight="1">
      <c r="B171" s="121"/>
    </row>
    <row r="172" spans="2:2" ht="15.75" customHeight="1">
      <c r="B172" s="121"/>
    </row>
    <row r="173" spans="2:2" ht="15.75" customHeight="1">
      <c r="B173" s="121"/>
    </row>
    <row r="174" spans="2:2" ht="15.75" customHeight="1">
      <c r="B174" s="121"/>
    </row>
    <row r="175" spans="2:2" ht="15.75" customHeight="1">
      <c r="B175" s="121"/>
    </row>
    <row r="176" spans="2:2" ht="15.75" customHeight="1">
      <c r="B176" s="121"/>
    </row>
    <row r="177" spans="2:2" ht="15.75" customHeight="1">
      <c r="B177" s="121"/>
    </row>
    <row r="178" spans="2:2" ht="15.75" customHeight="1">
      <c r="B178" s="121"/>
    </row>
    <row r="179" spans="2:2" ht="15.75" customHeight="1">
      <c r="B179" s="121"/>
    </row>
    <row r="180" spans="2:2" ht="15.75" customHeight="1">
      <c r="B180" s="121"/>
    </row>
    <row r="181" spans="2:2" ht="15.75" customHeight="1">
      <c r="B181" s="121"/>
    </row>
    <row r="182" spans="2:2" ht="15.75" customHeight="1">
      <c r="B182" s="121"/>
    </row>
    <row r="183" spans="2:2" ht="15.75" customHeight="1">
      <c r="B183" s="121"/>
    </row>
    <row r="184" spans="2:2" ht="15.75" customHeight="1">
      <c r="B184" s="121"/>
    </row>
    <row r="185" spans="2:2" ht="15.75" customHeight="1">
      <c r="B185" s="121"/>
    </row>
    <row r="186" spans="2:2" ht="15.75" customHeight="1">
      <c r="B186" s="121"/>
    </row>
    <row r="187" spans="2:2" ht="15.75" customHeight="1">
      <c r="B187" s="121"/>
    </row>
    <row r="188" spans="2:2" ht="15.75" customHeight="1">
      <c r="B188" s="121"/>
    </row>
    <row r="189" spans="2:2" ht="15.75" customHeight="1">
      <c r="B189" s="121"/>
    </row>
    <row r="190" spans="2:2" ht="15.75" customHeight="1">
      <c r="B190" s="121"/>
    </row>
    <row r="191" spans="2:2" ht="15.75" customHeight="1">
      <c r="B191" s="121"/>
    </row>
    <row r="192" spans="2:2" ht="15.75" customHeight="1">
      <c r="B192" s="121"/>
    </row>
    <row r="193" spans="2:2" ht="15.75" customHeight="1">
      <c r="B193" s="121"/>
    </row>
    <row r="194" spans="2:2" ht="15.75" customHeight="1">
      <c r="B194" s="121"/>
    </row>
    <row r="195" spans="2:2" ht="15.75" customHeight="1">
      <c r="B195" s="121"/>
    </row>
    <row r="196" spans="2:2" ht="15.75" customHeight="1">
      <c r="B196" s="121"/>
    </row>
    <row r="197" spans="2:2" ht="15.75" customHeight="1">
      <c r="B197" s="121"/>
    </row>
    <row r="198" spans="2:2" ht="15.75" customHeight="1">
      <c r="B198" s="121"/>
    </row>
    <row r="199" spans="2:2" ht="15.75" customHeight="1">
      <c r="B199" s="121"/>
    </row>
    <row r="200" spans="2:2" ht="15.75" customHeight="1">
      <c r="B200" s="121"/>
    </row>
    <row r="201" spans="2:2" ht="15.75" customHeight="1">
      <c r="B201" s="121"/>
    </row>
    <row r="202" spans="2:2" ht="15.75" customHeight="1">
      <c r="B202" s="121"/>
    </row>
    <row r="203" spans="2:2" ht="15.75" customHeight="1">
      <c r="B203" s="121"/>
    </row>
    <row r="204" spans="2:2" ht="15.75" customHeight="1">
      <c r="B204" s="121"/>
    </row>
    <row r="205" spans="2:2" ht="15.75" customHeight="1">
      <c r="B205" s="121"/>
    </row>
    <row r="206" spans="2:2" ht="15.75" customHeight="1">
      <c r="B206" s="121"/>
    </row>
    <row r="207" spans="2:2" ht="15.75" customHeight="1">
      <c r="B207" s="121"/>
    </row>
    <row r="208" spans="2:2" ht="15.75" customHeight="1">
      <c r="B208" s="121"/>
    </row>
    <row r="209" spans="2:2" ht="15.75" customHeight="1">
      <c r="B209" s="121"/>
    </row>
    <row r="210" spans="2:2" ht="15.75" customHeight="1">
      <c r="B210" s="121"/>
    </row>
    <row r="211" spans="2:2" ht="15.75" customHeight="1">
      <c r="B211" s="121"/>
    </row>
    <row r="212" spans="2:2" ht="15.75" customHeight="1">
      <c r="B212" s="121"/>
    </row>
    <row r="213" spans="2:2" ht="15.75" customHeight="1">
      <c r="B213" s="121"/>
    </row>
    <row r="214" spans="2:2" ht="15.75" customHeight="1">
      <c r="B214" s="121"/>
    </row>
    <row r="215" spans="2:2" ht="15.75" customHeight="1">
      <c r="B215" s="121"/>
    </row>
    <row r="216" spans="2:2" ht="15.75" customHeight="1">
      <c r="B216" s="121"/>
    </row>
    <row r="217" spans="2:2" ht="15.75" customHeight="1">
      <c r="B217" s="121"/>
    </row>
    <row r="218" spans="2:2" ht="15.75" customHeight="1">
      <c r="B218" s="121"/>
    </row>
    <row r="219" spans="2:2" ht="15.75" customHeight="1">
      <c r="B219" s="121"/>
    </row>
    <row r="220" spans="2:2" ht="15.75" customHeight="1">
      <c r="B220" s="121"/>
    </row>
    <row r="221" spans="2:2" ht="15.75" customHeight="1">
      <c r="B221" s="121"/>
    </row>
    <row r="222" spans="2:2" ht="15.75" customHeight="1">
      <c r="B222" s="121"/>
    </row>
    <row r="223" spans="2:2" ht="15.75" customHeight="1">
      <c r="B223" s="121"/>
    </row>
    <row r="224" spans="2:2" ht="15.75" customHeight="1">
      <c r="B224" s="121"/>
    </row>
    <row r="225" spans="2:2" ht="15.75" customHeight="1">
      <c r="B225" s="121"/>
    </row>
    <row r="226" spans="2:2" ht="15.75" customHeight="1">
      <c r="B226" s="121"/>
    </row>
    <row r="227" spans="2:2" ht="15.75" customHeight="1">
      <c r="B227" s="121"/>
    </row>
    <row r="228" spans="2:2" ht="15.75" customHeight="1">
      <c r="B228" s="121"/>
    </row>
    <row r="229" spans="2:2" ht="15.75" customHeight="1">
      <c r="B229" s="121"/>
    </row>
    <row r="230" spans="2:2" ht="15.75" customHeight="1">
      <c r="B230" s="121"/>
    </row>
    <row r="231" spans="2:2" ht="15.75" customHeight="1">
      <c r="B231" s="121"/>
    </row>
    <row r="232" spans="2:2" ht="15.75" customHeight="1">
      <c r="B232" s="121"/>
    </row>
    <row r="233" spans="2:2" ht="15.75" customHeight="1">
      <c r="B233" s="121"/>
    </row>
    <row r="234" spans="2:2" ht="15.75" customHeight="1">
      <c r="B234" s="121"/>
    </row>
    <row r="235" spans="2:2" ht="15.75" customHeight="1">
      <c r="B235" s="121"/>
    </row>
    <row r="236" spans="2:2" ht="15.75" customHeight="1">
      <c r="B236" s="121"/>
    </row>
    <row r="237" spans="2:2" ht="15.75" customHeight="1">
      <c r="B237" s="121"/>
    </row>
    <row r="238" spans="2:2" ht="15.75" customHeight="1">
      <c r="B238" s="121"/>
    </row>
    <row r="239" spans="2:2" ht="15.75" customHeight="1">
      <c r="B239" s="121"/>
    </row>
    <row r="240" spans="2:2" ht="15.75" customHeight="1">
      <c r="B240" s="121"/>
    </row>
    <row r="241" spans="2:2" ht="15.75" customHeight="1">
      <c r="B241" s="121"/>
    </row>
    <row r="242" spans="2:2" ht="15.75" customHeight="1">
      <c r="B242" s="121"/>
    </row>
    <row r="243" spans="2:2" ht="15.75" customHeight="1">
      <c r="B243" s="121"/>
    </row>
    <row r="244" spans="2:2" ht="15.75" customHeight="1">
      <c r="B244" s="121"/>
    </row>
    <row r="245" spans="2:2" ht="15.75" customHeight="1">
      <c r="B245" s="121"/>
    </row>
    <row r="246" spans="2:2" ht="15.75" customHeight="1">
      <c r="B246" s="121"/>
    </row>
    <row r="247" spans="2:2" ht="15.75" customHeight="1">
      <c r="B247" s="121"/>
    </row>
    <row r="248" spans="2:2" ht="15.75" customHeight="1">
      <c r="B248" s="121"/>
    </row>
    <row r="249" spans="2:2" ht="15.75" customHeight="1">
      <c r="B249" s="121"/>
    </row>
    <row r="250" spans="2:2" ht="15.75" customHeight="1">
      <c r="B250" s="121"/>
    </row>
    <row r="251" spans="2:2" ht="15.75" customHeight="1">
      <c r="B251" s="121"/>
    </row>
    <row r="252" spans="2:2" ht="15.75" customHeight="1">
      <c r="B252" s="121"/>
    </row>
    <row r="253" spans="2:2" ht="15.75" customHeight="1">
      <c r="B253" s="121"/>
    </row>
    <row r="254" spans="2:2" ht="15.75" customHeight="1">
      <c r="B254" s="121"/>
    </row>
    <row r="255" spans="2:2" ht="15.75" customHeight="1">
      <c r="B255" s="121"/>
    </row>
    <row r="256" spans="2:2" ht="15.75" customHeight="1">
      <c r="B256" s="121"/>
    </row>
    <row r="257" spans="2:2" ht="15.75" customHeight="1">
      <c r="B257" s="121"/>
    </row>
    <row r="258" spans="2:2" ht="15.75" customHeight="1">
      <c r="B258" s="121"/>
    </row>
    <row r="259" spans="2:2" ht="15.75" customHeight="1">
      <c r="B259" s="121"/>
    </row>
    <row r="260" spans="2:2" ht="15.75" customHeight="1">
      <c r="B260" s="121"/>
    </row>
    <row r="261" spans="2:2" ht="15.75" customHeight="1">
      <c r="B261" s="121"/>
    </row>
    <row r="262" spans="2:2" ht="15.75" customHeight="1">
      <c r="B262" s="121"/>
    </row>
    <row r="263" spans="2:2" ht="15.75" customHeight="1">
      <c r="B263" s="121"/>
    </row>
    <row r="264" spans="2:2" ht="15.75" customHeight="1">
      <c r="B264" s="121"/>
    </row>
    <row r="265" spans="2:2" ht="15.75" customHeight="1">
      <c r="B265" s="121"/>
    </row>
    <row r="266" spans="2:2" ht="15.75" customHeight="1">
      <c r="B266" s="121"/>
    </row>
    <row r="267" spans="2:2" ht="15.75" customHeight="1">
      <c r="B267" s="121"/>
    </row>
    <row r="268" spans="2:2" ht="15.75" customHeight="1">
      <c r="B268" s="121"/>
    </row>
    <row r="269" spans="2:2" ht="15.75" customHeight="1">
      <c r="B269" s="121"/>
    </row>
    <row r="270" spans="2:2" ht="15.75" customHeight="1">
      <c r="B270" s="121"/>
    </row>
    <row r="271" spans="2:2" ht="15.75" customHeight="1">
      <c r="B271" s="121"/>
    </row>
    <row r="272" spans="2:2" ht="15.75" customHeight="1">
      <c r="B272" s="121"/>
    </row>
    <row r="273" spans="2:2" ht="15.75" customHeight="1">
      <c r="B273" s="121"/>
    </row>
    <row r="274" spans="2:2" ht="15.75" customHeight="1">
      <c r="B274" s="121"/>
    </row>
    <row r="275" spans="2:2" ht="15.75" customHeight="1">
      <c r="B275" s="121"/>
    </row>
    <row r="276" spans="2:2" ht="15.75" customHeight="1">
      <c r="B276" s="121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01"/>
  <sheetViews>
    <sheetView topLeftCell="A31" workbookViewId="0">
      <selection sqref="A1:I1"/>
    </sheetView>
  </sheetViews>
  <sheetFormatPr defaultColWidth="12.59765625" defaultRowHeight="15" customHeight="1"/>
  <cols>
    <col min="1" max="1" width="8.199218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8" t="s">
        <v>469</v>
      </c>
      <c r="B1" s="249"/>
      <c r="C1" s="249"/>
      <c r="D1" s="249"/>
      <c r="E1" s="249"/>
      <c r="F1" s="249"/>
      <c r="G1" s="249"/>
      <c r="H1" s="249"/>
      <c r="I1" s="250"/>
      <c r="J1" s="143"/>
      <c r="K1" s="143"/>
      <c r="L1" s="143"/>
      <c r="M1" s="143"/>
      <c r="N1" s="143"/>
      <c r="O1" s="143"/>
    </row>
    <row r="2" spans="1:15" ht="15" customHeight="1">
      <c r="A2" s="251" t="s">
        <v>470</v>
      </c>
      <c r="B2" s="232"/>
      <c r="C2" s="232"/>
      <c r="D2" s="232"/>
      <c r="E2" s="232"/>
      <c r="F2" s="232"/>
      <c r="G2" s="232"/>
      <c r="H2" s="232"/>
      <c r="I2" s="252"/>
      <c r="J2" s="143"/>
      <c r="K2" s="143"/>
      <c r="L2" s="143"/>
      <c r="M2" s="143"/>
      <c r="N2" s="143"/>
      <c r="O2" s="143"/>
    </row>
    <row r="3" spans="1:15" ht="15.75" customHeight="1">
      <c r="A3" s="253" t="s">
        <v>471</v>
      </c>
      <c r="B3" s="232"/>
      <c r="C3" s="232"/>
      <c r="D3" s="232"/>
      <c r="E3" s="232"/>
      <c r="F3" s="232"/>
      <c r="G3" s="232"/>
      <c r="H3" s="232"/>
      <c r="I3" s="252"/>
      <c r="J3" s="143"/>
      <c r="K3" s="143"/>
      <c r="L3" s="143"/>
      <c r="M3" s="143"/>
      <c r="N3" s="143"/>
      <c r="O3" s="143"/>
    </row>
    <row r="4" spans="1:15" ht="14.4">
      <c r="A4" s="145" t="s">
        <v>472</v>
      </c>
      <c r="B4" s="146"/>
      <c r="C4" s="254" t="str">
        <f>'S1'!$C$3</f>
        <v>2023-24(ODD-FASTRACK)</v>
      </c>
      <c r="D4" s="255"/>
      <c r="E4" s="146" t="s">
        <v>473</v>
      </c>
      <c r="F4" s="146" t="str">
        <f>'S1'!$C$4</f>
        <v>VII</v>
      </c>
      <c r="G4" s="146"/>
      <c r="H4" s="146"/>
      <c r="I4" s="147"/>
      <c r="J4" s="143"/>
      <c r="K4" s="143"/>
      <c r="L4" s="143"/>
      <c r="M4" s="143"/>
      <c r="N4" s="143"/>
      <c r="O4" s="143"/>
    </row>
    <row r="5" spans="1:15" ht="14.4">
      <c r="A5" s="256" t="s">
        <v>474</v>
      </c>
      <c r="B5" s="194"/>
      <c r="C5" s="148" t="str">
        <f>'S1'!$C$1</f>
        <v>CS8078</v>
      </c>
      <c r="D5" s="257" t="str">
        <f>'S1'!$C$2</f>
        <v>Green Computing</v>
      </c>
      <c r="E5" s="249"/>
      <c r="F5" s="249"/>
      <c r="G5" s="249"/>
      <c r="H5" s="249"/>
      <c r="I5" s="250"/>
      <c r="J5" s="143"/>
      <c r="K5" s="143"/>
      <c r="L5" s="143"/>
      <c r="M5" s="143"/>
      <c r="N5" s="143"/>
      <c r="O5" s="143"/>
    </row>
    <row r="6" spans="1:15" ht="15" customHeight="1">
      <c r="A6" s="149" t="s">
        <v>475</v>
      </c>
      <c r="B6" s="258" t="str">
        <f>'S1'!$B$14</f>
        <v>Acquire knowledge to adopt green computing practices to minimize negative impacts on the environment.</v>
      </c>
      <c r="C6" s="192"/>
      <c r="D6" s="192"/>
      <c r="E6" s="192"/>
      <c r="F6" s="192"/>
      <c r="G6" s="192"/>
      <c r="H6" s="192"/>
      <c r="I6" s="259"/>
      <c r="J6" s="143"/>
      <c r="K6" s="143"/>
      <c r="L6" s="143"/>
      <c r="M6" s="143"/>
      <c r="N6" s="143"/>
      <c r="O6" s="143"/>
    </row>
    <row r="7" spans="1:15" ht="15" customHeight="1">
      <c r="A7" s="149" t="s">
        <v>28</v>
      </c>
      <c r="B7" s="258" t="str">
        <f>'S1'!$B$15</f>
        <v>Enhance the skill in energy saving practices to minimize negative impacts on the environment.</v>
      </c>
      <c r="C7" s="192"/>
      <c r="D7" s="192"/>
      <c r="E7" s="192"/>
      <c r="F7" s="192"/>
      <c r="G7" s="192"/>
      <c r="H7" s="192"/>
      <c r="I7" s="259"/>
      <c r="J7" s="143"/>
      <c r="K7" s="143"/>
      <c r="L7" s="143"/>
      <c r="M7" s="143"/>
      <c r="N7" s="143"/>
      <c r="O7" s="143"/>
    </row>
    <row r="8" spans="1:15" ht="15" customHeight="1">
      <c r="A8" s="149" t="s">
        <v>30</v>
      </c>
      <c r="B8" s="258" t="str">
        <f>'S1'!$B$16</f>
        <v>Evaluate technology tools that can reduce paper waste and carbon footprint by the stakeholders.</v>
      </c>
      <c r="C8" s="192"/>
      <c r="D8" s="192"/>
      <c r="E8" s="192"/>
      <c r="F8" s="192"/>
      <c r="G8" s="192"/>
      <c r="H8" s="192"/>
      <c r="I8" s="259"/>
      <c r="J8" s="143"/>
      <c r="K8" s="143"/>
      <c r="L8" s="143"/>
      <c r="M8" s="143"/>
      <c r="N8" s="143"/>
      <c r="O8" s="143"/>
    </row>
    <row r="9" spans="1:15" ht="15" customHeight="1">
      <c r="A9" s="149" t="s">
        <v>32</v>
      </c>
      <c r="B9" s="258" t="str">
        <f>'S1'!$B$17</f>
        <v>Understand the issues related with green compliance.</v>
      </c>
      <c r="C9" s="192"/>
      <c r="D9" s="192"/>
      <c r="E9" s="192"/>
      <c r="F9" s="192"/>
      <c r="G9" s="192"/>
      <c r="H9" s="192"/>
      <c r="I9" s="259"/>
      <c r="J9" s="143"/>
      <c r="K9" s="143"/>
      <c r="L9" s="143"/>
      <c r="M9" s="143"/>
      <c r="N9" s="143"/>
      <c r="O9" s="143"/>
    </row>
    <row r="10" spans="1:15" ht="15" customHeight="1">
      <c r="A10" s="149" t="s">
        <v>34</v>
      </c>
      <c r="B10" s="258" t="str">
        <f>'S1'!$B$18</f>
        <v>Understand the ways to minimize equipment disposal requirements.</v>
      </c>
      <c r="C10" s="192"/>
      <c r="D10" s="192"/>
      <c r="E10" s="192"/>
      <c r="F10" s="192"/>
      <c r="G10" s="192"/>
      <c r="H10" s="192"/>
      <c r="I10" s="259"/>
      <c r="J10" s="143"/>
      <c r="K10" s="143"/>
      <c r="L10" s="143"/>
      <c r="M10" s="143"/>
      <c r="N10" s="143"/>
      <c r="O10" s="143"/>
    </row>
    <row r="11" spans="1:15" ht="15" customHeight="1">
      <c r="A11" s="149"/>
      <c r="B11" s="258">
        <f>'S1'!$B$19</f>
        <v>0</v>
      </c>
      <c r="C11" s="192"/>
      <c r="D11" s="192"/>
      <c r="E11" s="192"/>
      <c r="F11" s="192"/>
      <c r="G11" s="192"/>
      <c r="H11" s="192"/>
      <c r="I11" s="259"/>
      <c r="J11" s="143"/>
      <c r="K11" s="143"/>
      <c r="L11" s="143"/>
      <c r="M11" s="143"/>
      <c r="N11" s="143"/>
      <c r="O11" s="143"/>
    </row>
    <row r="12" spans="1:15" ht="15.75" customHeight="1">
      <c r="A12" s="260" t="s">
        <v>476</v>
      </c>
      <c r="B12" s="232"/>
      <c r="C12" s="232"/>
      <c r="D12" s="232"/>
      <c r="E12" s="232"/>
      <c r="F12" s="232"/>
      <c r="G12" s="232"/>
      <c r="H12" s="232"/>
      <c r="I12" s="252"/>
      <c r="J12" s="143"/>
      <c r="K12" s="143"/>
      <c r="L12" s="143"/>
      <c r="M12" s="143"/>
      <c r="N12" s="143"/>
      <c r="O12" s="143"/>
    </row>
    <row r="13" spans="1:15" ht="14.4">
      <c r="A13" s="150"/>
      <c r="B13" s="261" t="s">
        <v>38</v>
      </c>
      <c r="C13" s="194"/>
      <c r="D13" s="194"/>
      <c r="E13" s="194"/>
      <c r="F13" s="194"/>
      <c r="G13" s="194"/>
      <c r="H13" s="268" t="s">
        <v>39</v>
      </c>
      <c r="I13" s="250"/>
      <c r="J13" s="143"/>
      <c r="K13" s="143"/>
      <c r="L13" s="143"/>
      <c r="M13" s="143"/>
      <c r="N13" s="143"/>
      <c r="O13" s="143"/>
    </row>
    <row r="14" spans="1:15" ht="14.4">
      <c r="A14" s="151"/>
      <c r="B14" s="152" t="str">
        <f>'S1'!D13</f>
        <v>Serial Test 1</v>
      </c>
      <c r="C14" s="152" t="str">
        <f>'S1'!E13</f>
        <v>Serial Test 2</v>
      </c>
      <c r="D14" s="152" t="str">
        <f>'S1'!F13</f>
        <v>Serial Test 3</v>
      </c>
      <c r="E14" s="153" t="str">
        <f>'S1'!G13</f>
        <v>Assignment 1</v>
      </c>
      <c r="F14" s="152" t="str">
        <f>'S1'!H13</f>
        <v>Assignment 2</v>
      </c>
      <c r="G14" s="154" t="str">
        <f>'S1'!I13</f>
        <v>Total</v>
      </c>
      <c r="H14" s="269" t="s">
        <v>477</v>
      </c>
      <c r="I14" s="259"/>
      <c r="J14" s="143"/>
      <c r="K14" s="143"/>
      <c r="L14" s="143"/>
      <c r="M14" s="143"/>
      <c r="N14" s="143"/>
      <c r="O14" s="143"/>
    </row>
    <row r="15" spans="1:15" ht="14.4">
      <c r="A15" s="155" t="str">
        <f t="shared" ref="A15:A20" si="0">A6</f>
        <v xml:space="preserve">CO1 </v>
      </c>
      <c r="B15" s="152">
        <f>IF('S1'!$D$14&gt;0,'S1'!$D$14," ")</f>
        <v>22</v>
      </c>
      <c r="C15" s="152" t="str">
        <f>IF('S1'!$E$14&gt;0,'S1'!$E$14," ")</f>
        <v xml:space="preserve"> </v>
      </c>
      <c r="D15" s="152" t="str">
        <f>IF('S1'!$F$14&gt;0,'S1'!$F$14," ")</f>
        <v xml:space="preserve"> </v>
      </c>
      <c r="E15" s="152">
        <f>IF('S1'!$G$14&gt;0,'S1'!$G$14," ")</f>
        <v>26</v>
      </c>
      <c r="F15" s="152" t="str">
        <f>IF('S1'!$H$14&gt;0,'S1'!$H$14," ")</f>
        <v xml:space="preserve"> </v>
      </c>
      <c r="G15" s="154">
        <f>IF('S1'!$I$14&gt;0,'S1'!$I$14," ")</f>
        <v>48</v>
      </c>
      <c r="H15" s="270">
        <v>100</v>
      </c>
      <c r="I15" s="252"/>
      <c r="J15" s="143"/>
      <c r="K15" s="143"/>
      <c r="L15" s="143"/>
      <c r="M15" s="143"/>
      <c r="N15" s="143"/>
      <c r="O15" s="143"/>
    </row>
    <row r="16" spans="1:15" ht="14.4">
      <c r="A16" s="155" t="str">
        <f t="shared" si="0"/>
        <v>CO2</v>
      </c>
      <c r="B16" s="152">
        <f>IF('S1'!$D$15&gt;0,'S1'!$D$15," ")</f>
        <v>28</v>
      </c>
      <c r="C16" s="152" t="str">
        <f>IF('S1'!$E$15&gt;0,'S1'!$E$15," ")</f>
        <v xml:space="preserve"> </v>
      </c>
      <c r="D16" s="152" t="str">
        <f>IF('S1'!F15&gt;0,'S1'!F15," ")</f>
        <v xml:space="preserve"> </v>
      </c>
      <c r="E16" s="152">
        <f>IF('S1'!$G$15&gt;0,'S1'!$G$15," ")</f>
        <v>24</v>
      </c>
      <c r="F16" s="152" t="str">
        <f>IF('S1'!$H$15&gt;0,'S1'!$H$15," ")</f>
        <v xml:space="preserve"> </v>
      </c>
      <c r="G16" s="154">
        <f>IF('S1'!$I$15&gt;0,'S1'!$I$15," ")</f>
        <v>52</v>
      </c>
      <c r="H16" s="271"/>
      <c r="I16" s="252"/>
      <c r="J16" s="143"/>
      <c r="K16" s="143"/>
      <c r="L16" s="143"/>
      <c r="M16" s="143"/>
      <c r="N16" s="143"/>
      <c r="O16" s="143"/>
    </row>
    <row r="17" spans="1:15" ht="14.4">
      <c r="A17" s="155" t="str">
        <f t="shared" si="0"/>
        <v>CO3</v>
      </c>
      <c r="B17" s="152" t="str">
        <f>IF('S1'!$D$16&gt;0,'S1'!$D$16," ")</f>
        <v xml:space="preserve"> </v>
      </c>
      <c r="C17" s="152">
        <f>IF('S1'!$E$16&gt;0,'S1'!$E$16," ")</f>
        <v>32</v>
      </c>
      <c r="D17" s="152" t="str">
        <f>IF('S1'!$F$16&gt;0,'S1'!$F$16," ")</f>
        <v xml:space="preserve"> </v>
      </c>
      <c r="E17" s="152" t="str">
        <f>IF('S1'!$G$16&gt;0,'S1'!$G$16," ")</f>
        <v xml:space="preserve"> </v>
      </c>
      <c r="F17" s="152">
        <f>IF('S1'!$H$16&gt;0,'S1'!$H$16," ")</f>
        <v>18</v>
      </c>
      <c r="G17" s="154">
        <f>IF('S1'!$I$16&gt;0,'S1'!$I$16," ")</f>
        <v>50</v>
      </c>
      <c r="H17" s="271"/>
      <c r="I17" s="252"/>
      <c r="J17" s="143"/>
      <c r="K17" s="143"/>
      <c r="L17" s="143"/>
      <c r="M17" s="143"/>
      <c r="N17" s="143"/>
      <c r="O17" s="143"/>
    </row>
    <row r="18" spans="1:15" ht="14.4">
      <c r="A18" s="155" t="str">
        <f t="shared" si="0"/>
        <v>CO4</v>
      </c>
      <c r="B18" s="152" t="str">
        <f>IF('S1'!$D$17&gt;0,'S1'!$D$17," ")</f>
        <v xml:space="preserve"> </v>
      </c>
      <c r="C18" s="152">
        <f>IF('S1'!$E$17&gt;0,'S1'!$E$17," ")</f>
        <v>18</v>
      </c>
      <c r="D18" s="152">
        <f>IF('S1'!$F$17&gt;0,'S1'!$F$17," ")</f>
        <v>16</v>
      </c>
      <c r="E18" s="152" t="str">
        <f>IF('S1'!$G$17&gt;0,'S1'!$G$17," ")</f>
        <v xml:space="preserve"> </v>
      </c>
      <c r="F18" s="152">
        <f>IF('S1'!$H$17&gt;0,'S1'!$H$17," ")</f>
        <v>16</v>
      </c>
      <c r="G18" s="154">
        <f>IF('S1'!$I$17&gt;0,'S1'!$I$17," ")</f>
        <v>50</v>
      </c>
      <c r="H18" s="271"/>
      <c r="I18" s="252"/>
      <c r="J18" s="143"/>
      <c r="K18" s="143"/>
      <c r="L18" s="143"/>
      <c r="M18" s="143"/>
      <c r="N18" s="143"/>
      <c r="O18" s="143"/>
    </row>
    <row r="19" spans="1:15" ht="14.4">
      <c r="A19" s="155" t="str">
        <f t="shared" si="0"/>
        <v>CO5</v>
      </c>
      <c r="B19" s="152" t="str">
        <f>IF('S1'!$D$18&gt;0,'S1'!$D$18," ")</f>
        <v xml:space="preserve"> </v>
      </c>
      <c r="C19" s="152" t="str">
        <f>IF('S1'!$E$18&gt;0,'S1'!$E$18," ")</f>
        <v xml:space="preserve"> </v>
      </c>
      <c r="D19" s="152">
        <f>IF('S1'!$F$18&gt;0,'S1'!$F$18," ")</f>
        <v>34</v>
      </c>
      <c r="E19" s="152" t="str">
        <f>IF('S1'!$G$18&gt;0,'S1'!$G$18," ")</f>
        <v xml:space="preserve"> </v>
      </c>
      <c r="F19" s="152">
        <f>IF('S1'!$H$18&gt;0,'S1'!$H$18," ")</f>
        <v>16</v>
      </c>
      <c r="G19" s="154">
        <f>IF('S1'!$I$18&gt;0,'S1'!$I$18," ")</f>
        <v>50</v>
      </c>
      <c r="H19" s="271"/>
      <c r="I19" s="252"/>
      <c r="J19" s="143"/>
      <c r="K19" s="143"/>
      <c r="L19" s="143"/>
      <c r="M19" s="143"/>
      <c r="N19" s="143"/>
      <c r="O19" s="143"/>
    </row>
    <row r="20" spans="1:15" ht="14.4">
      <c r="A20" s="155">
        <f t="shared" si="0"/>
        <v>0</v>
      </c>
      <c r="B20" s="152" t="str">
        <f>IF('S1'!$D$19&gt;0,'S1'!$D$19," ")</f>
        <v xml:space="preserve"> </v>
      </c>
      <c r="C20" s="152" t="str">
        <f>IF('S1'!$E$19&gt;0,'S1'!$E$19," ")</f>
        <v xml:space="preserve"> </v>
      </c>
      <c r="D20" s="152" t="str">
        <f>IF('S1'!$F$19&gt;0,'S1'!$F$19," ")</f>
        <v xml:space="preserve"> </v>
      </c>
      <c r="E20" s="152" t="str">
        <f>IF('S1'!$G$19&gt;0,'S1'!$G$19," ")</f>
        <v xml:space="preserve"> </v>
      </c>
      <c r="F20" s="152" t="str">
        <f>IF('S1'!$H$19&gt;0,'S1'!$H$19," ")</f>
        <v xml:space="preserve"> </v>
      </c>
      <c r="G20" s="154" t="str">
        <f>IF('S1'!$I$19&gt;0,'S1'!$I$19," ")</f>
        <v xml:space="preserve"> </v>
      </c>
      <c r="H20" s="271"/>
      <c r="I20" s="252"/>
      <c r="J20" s="143"/>
      <c r="K20" s="143"/>
      <c r="L20" s="143"/>
      <c r="M20" s="143"/>
      <c r="N20" s="143"/>
      <c r="O20" s="143"/>
    </row>
    <row r="21" spans="1:15" ht="15.75" customHeight="1">
      <c r="A21" s="156" t="s">
        <v>19</v>
      </c>
      <c r="B21" s="152">
        <f>IF('S1'!$D$20&gt;0,'S1'!$D$20," ")</f>
        <v>50</v>
      </c>
      <c r="C21" s="152">
        <f>IF('S1'!$E$20&gt;0,'S1'!$E$20," ")</f>
        <v>50</v>
      </c>
      <c r="D21" s="152">
        <f>IF('S1'!$F$20&gt;0,'S1'!$F$20," ")</f>
        <v>50</v>
      </c>
      <c r="E21" s="152">
        <f>IF('S1'!$G$20&gt;0,'S1'!$G$20," ")</f>
        <v>50</v>
      </c>
      <c r="F21" s="152">
        <f>IF('S1'!H20&gt;0,'S1'!H20," ")</f>
        <v>50</v>
      </c>
      <c r="G21" s="154">
        <f>IF('S1'!$I$20&gt;0,'S1'!$I$20," ")</f>
        <v>250</v>
      </c>
      <c r="H21" s="272">
        <f>SUM(H15:H20)</f>
        <v>100</v>
      </c>
      <c r="I21" s="259"/>
      <c r="J21" s="143"/>
      <c r="K21" s="143"/>
      <c r="L21" s="143"/>
      <c r="M21" s="143"/>
      <c r="N21" s="143"/>
      <c r="O21" s="143"/>
    </row>
    <row r="22" spans="1:15" ht="15.75" customHeight="1">
      <c r="A22" s="157"/>
      <c r="B22" s="158"/>
      <c r="C22" s="158"/>
      <c r="D22" s="158"/>
      <c r="E22" s="158"/>
      <c r="F22" s="158"/>
      <c r="G22" s="158"/>
      <c r="H22" s="273"/>
      <c r="I22" s="201"/>
      <c r="J22" s="143"/>
      <c r="K22" s="143"/>
      <c r="L22" s="143"/>
      <c r="M22" s="143"/>
      <c r="N22" s="143"/>
      <c r="O22" s="143"/>
    </row>
    <row r="23" spans="1:15" ht="15" customHeight="1">
      <c r="A23" s="274" t="s">
        <v>228</v>
      </c>
      <c r="B23" s="194"/>
      <c r="C23" s="194"/>
      <c r="D23" s="194"/>
      <c r="E23" s="194"/>
      <c r="F23" s="194"/>
      <c r="G23" s="195"/>
      <c r="H23" s="275" t="s">
        <v>40</v>
      </c>
      <c r="I23" s="195"/>
      <c r="J23" s="143"/>
      <c r="K23" s="143"/>
      <c r="L23" s="143"/>
      <c r="M23" s="143"/>
      <c r="N23" s="143"/>
      <c r="O23" s="143"/>
    </row>
    <row r="24" spans="1:15" ht="15.75" customHeight="1">
      <c r="A24" s="149"/>
      <c r="B24" s="159" t="s">
        <v>26</v>
      </c>
      <c r="C24" s="160" t="s">
        <v>28</v>
      </c>
      <c r="D24" s="159" t="s">
        <v>30</v>
      </c>
      <c r="E24" s="159" t="s">
        <v>32</v>
      </c>
      <c r="F24" s="159" t="s">
        <v>34</v>
      </c>
      <c r="G24" s="161"/>
      <c r="H24" s="162" t="s">
        <v>43</v>
      </c>
      <c r="I24" s="163" t="str">
        <f>CONCATENATE('S1'!$B$27," -",'S1'!$C$27)</f>
        <v>60 -69</v>
      </c>
      <c r="J24" s="143"/>
      <c r="K24" s="143"/>
      <c r="L24" s="143"/>
      <c r="M24" s="143"/>
      <c r="N24" s="143"/>
      <c r="O24" s="143"/>
    </row>
    <row r="25" spans="1:15" ht="18" customHeight="1">
      <c r="A25" s="164" t="s">
        <v>38</v>
      </c>
      <c r="B25" s="159">
        <f>'S1'!E22</f>
        <v>70</v>
      </c>
      <c r="C25" s="159">
        <f>'S1'!E23</f>
        <v>70</v>
      </c>
      <c r="D25" s="159">
        <f>'S1'!E24</f>
        <v>70</v>
      </c>
      <c r="E25" s="159">
        <f>'S1'!E25</f>
        <v>70</v>
      </c>
      <c r="F25" s="159">
        <f>'S1'!E26</f>
        <v>70</v>
      </c>
      <c r="G25" s="161">
        <f>'S1'!E27</f>
        <v>0</v>
      </c>
      <c r="H25" s="162" t="s">
        <v>44</v>
      </c>
      <c r="I25" s="163" t="str">
        <f>CONCATENATE('S1'!$B$28," -",'S1'!$C$28)</f>
        <v>70 -79</v>
      </c>
      <c r="J25" s="143"/>
      <c r="K25" s="143"/>
      <c r="L25" s="143"/>
      <c r="M25" s="143"/>
      <c r="N25" s="143"/>
      <c r="O25" s="143"/>
    </row>
    <row r="26" spans="1:15" ht="15" customHeight="1">
      <c r="A26" s="165" t="s">
        <v>39</v>
      </c>
      <c r="B26" s="166" t="str">
        <f>'S1'!$E$28</f>
        <v>B+</v>
      </c>
      <c r="C26" s="166" t="str">
        <f>'S1'!$E$28</f>
        <v>B+</v>
      </c>
      <c r="D26" s="166" t="str">
        <f>'S1'!$E$28</f>
        <v>B+</v>
      </c>
      <c r="E26" s="166" t="str">
        <f>'S1'!$E$28</f>
        <v>B+</v>
      </c>
      <c r="F26" s="166" t="str">
        <f>'S1'!$E$28</f>
        <v>B+</v>
      </c>
      <c r="G26" s="167"/>
      <c r="H26" s="168" t="s">
        <v>478</v>
      </c>
      <c r="I26" s="167" t="str">
        <f>CONCATENATE('S1'!$B$29," -",'S1'!$C$29)</f>
        <v>80 -100</v>
      </c>
      <c r="J26" s="143"/>
      <c r="K26" s="143"/>
      <c r="L26" s="143"/>
      <c r="M26" s="143"/>
      <c r="N26" s="143"/>
      <c r="O26" s="143"/>
    </row>
    <row r="27" spans="1:15" ht="15.75" customHeight="1">
      <c r="A27" s="169"/>
      <c r="B27" s="170"/>
      <c r="C27" s="170"/>
      <c r="D27" s="170"/>
      <c r="E27" s="170"/>
      <c r="F27" s="170"/>
      <c r="G27" s="170"/>
      <c r="H27" s="171"/>
      <c r="I27" s="172"/>
      <c r="J27" s="143"/>
      <c r="K27" s="143"/>
      <c r="L27" s="143"/>
      <c r="M27" s="143"/>
      <c r="N27" s="143"/>
      <c r="O27" s="143"/>
    </row>
    <row r="28" spans="1:15" ht="15.75" customHeight="1">
      <c r="A28" s="262" t="s">
        <v>479</v>
      </c>
      <c r="B28" s="232"/>
      <c r="C28" s="232"/>
      <c r="D28" s="232"/>
      <c r="E28" s="232"/>
      <c r="F28" s="232"/>
      <c r="G28" s="232"/>
      <c r="H28" s="232"/>
      <c r="I28" s="173"/>
      <c r="J28" s="143"/>
      <c r="K28" s="143"/>
      <c r="L28" s="143"/>
      <c r="M28" s="143"/>
      <c r="N28" s="143"/>
      <c r="O28" s="143"/>
    </row>
    <row r="29" spans="1:15" ht="15" customHeight="1">
      <c r="A29" s="263" t="str">
        <f>CONCATENATE("Direct Assesment = ",'S1'!C22,"% Internal Mark + ",'S1'!C23,"% External Mark")</f>
        <v>Direct Assesment = 60% Internal Mark + 40% External Mark</v>
      </c>
      <c r="B29" s="232"/>
      <c r="C29" s="232"/>
      <c r="D29" s="232"/>
      <c r="E29" s="232"/>
      <c r="F29" s="232"/>
      <c r="G29" s="232"/>
      <c r="H29" s="232"/>
      <c r="I29" s="173"/>
      <c r="J29" s="143"/>
      <c r="K29" s="143"/>
      <c r="L29" s="143"/>
      <c r="M29" s="143"/>
      <c r="N29" s="143"/>
      <c r="O29" s="143"/>
    </row>
    <row r="30" spans="1:15" ht="15.75" customHeight="1">
      <c r="A30" s="264"/>
      <c r="B30" s="209"/>
      <c r="C30" s="174" t="s">
        <v>26</v>
      </c>
      <c r="D30" s="175" t="s">
        <v>28</v>
      </c>
      <c r="E30" s="175" t="s">
        <v>30</v>
      </c>
      <c r="F30" s="175" t="s">
        <v>32</v>
      </c>
      <c r="G30" s="175" t="s">
        <v>34</v>
      </c>
      <c r="H30" s="175"/>
      <c r="I30" s="173"/>
      <c r="J30" s="143"/>
      <c r="K30" s="143"/>
      <c r="L30" s="143"/>
      <c r="M30" s="143"/>
      <c r="N30" s="143"/>
      <c r="O30" s="143"/>
    </row>
    <row r="31" spans="1:15" ht="15.75" customHeight="1">
      <c r="A31" s="265" t="s">
        <v>39</v>
      </c>
      <c r="B31" s="209"/>
      <c r="C31" s="176">
        <f>'S2'!$AE$113</f>
        <v>70</v>
      </c>
      <c r="D31" s="176">
        <f>'S2'!$AE$113</f>
        <v>70</v>
      </c>
      <c r="E31" s="176">
        <f>'S2'!$AE$113</f>
        <v>70</v>
      </c>
      <c r="F31" s="176">
        <f>'S2'!$AE$113</f>
        <v>70</v>
      </c>
      <c r="G31" s="176">
        <f>'S2'!$AE$113</f>
        <v>70</v>
      </c>
      <c r="H31" s="176"/>
      <c r="I31" s="173"/>
      <c r="J31" s="143"/>
      <c r="K31" s="143"/>
      <c r="L31" s="143"/>
      <c r="M31" s="143"/>
      <c r="N31" s="143"/>
      <c r="O31" s="143"/>
    </row>
    <row r="32" spans="1:15" ht="15.75" customHeight="1">
      <c r="A32" s="265" t="s">
        <v>38</v>
      </c>
      <c r="B32" s="209"/>
      <c r="C32" s="176">
        <f ca="1">'S2'!$AF$174</f>
        <v>3</v>
      </c>
      <c r="D32" s="176">
        <f ca="1">'S2'!$AG$174</f>
        <v>3</v>
      </c>
      <c r="E32" s="176">
        <f ca="1">'S2'!$AH$174</f>
        <v>3</v>
      </c>
      <c r="F32" s="176">
        <f ca="1">'S2'!$AI$174</f>
        <v>3</v>
      </c>
      <c r="G32" s="176">
        <f ca="1">'S2'!$AJ$174</f>
        <v>3</v>
      </c>
      <c r="H32" s="176"/>
      <c r="I32" s="173"/>
      <c r="J32" s="143"/>
      <c r="K32" s="143"/>
      <c r="L32" s="143"/>
      <c r="M32" s="143"/>
      <c r="N32" s="143"/>
      <c r="O32" s="143"/>
    </row>
    <row r="33" spans="1:15" ht="15.75" customHeight="1">
      <c r="A33" s="265" t="s">
        <v>480</v>
      </c>
      <c r="B33" s="209"/>
      <c r="C33" s="177">
        <f ca="1">'S2'!AF175</f>
        <v>3</v>
      </c>
      <c r="D33" s="177">
        <f ca="1">'S2'!AG175</f>
        <v>3</v>
      </c>
      <c r="E33" s="177">
        <f ca="1">'S2'!AH175</f>
        <v>3</v>
      </c>
      <c r="F33" s="177">
        <f ca="1">'S2'!AI175</f>
        <v>3</v>
      </c>
      <c r="G33" s="177">
        <f ca="1">'S2'!AJ175</f>
        <v>3</v>
      </c>
      <c r="H33" s="177"/>
      <c r="I33" s="173"/>
      <c r="J33" s="143"/>
      <c r="K33" s="143"/>
      <c r="L33" s="143"/>
      <c r="M33" s="143"/>
      <c r="N33" s="143"/>
      <c r="O33" s="143"/>
    </row>
    <row r="34" spans="1:15" ht="15.75" customHeight="1">
      <c r="A34" s="178"/>
      <c r="B34" s="179"/>
      <c r="C34" s="180"/>
      <c r="D34" s="180"/>
      <c r="E34" s="180"/>
      <c r="F34" s="180"/>
      <c r="G34" s="180"/>
      <c r="H34" s="181"/>
      <c r="I34" s="173"/>
      <c r="J34" s="143"/>
      <c r="K34" s="143"/>
      <c r="L34" s="143"/>
      <c r="M34" s="143"/>
      <c r="N34" s="143"/>
      <c r="O34" s="143"/>
    </row>
    <row r="35" spans="1:15" ht="15.75" customHeight="1">
      <c r="A35" s="178"/>
      <c r="B35" s="143"/>
      <c r="C35" s="143"/>
      <c r="D35" s="143"/>
      <c r="E35" s="143"/>
      <c r="F35" s="143"/>
      <c r="G35" s="143"/>
      <c r="H35" s="173"/>
      <c r="I35" s="173"/>
      <c r="J35" s="143"/>
      <c r="K35" s="143"/>
      <c r="L35" s="143"/>
      <c r="M35" s="143"/>
      <c r="N35" s="143"/>
      <c r="O35" s="143"/>
    </row>
    <row r="36" spans="1:15" ht="15.75" customHeight="1">
      <c r="A36" s="178"/>
      <c r="B36" s="143"/>
      <c r="C36" s="143"/>
      <c r="D36" s="143"/>
      <c r="E36" s="143"/>
      <c r="F36" s="143"/>
      <c r="G36" s="143"/>
      <c r="H36" s="173"/>
      <c r="I36" s="173"/>
      <c r="J36" s="143"/>
      <c r="K36" s="143"/>
      <c r="L36" s="143"/>
      <c r="M36" s="143"/>
      <c r="N36" s="143"/>
      <c r="O36" s="143"/>
    </row>
    <row r="37" spans="1:15" ht="15.75" customHeight="1">
      <c r="A37" s="178"/>
      <c r="B37" s="143"/>
      <c r="C37" s="143"/>
      <c r="D37" s="143"/>
      <c r="E37" s="143"/>
      <c r="F37" s="143"/>
      <c r="G37" s="143"/>
      <c r="H37" s="173"/>
      <c r="I37" s="173"/>
      <c r="J37" s="143"/>
      <c r="K37" s="143"/>
      <c r="L37" s="143"/>
      <c r="M37" s="143"/>
      <c r="N37" s="143"/>
      <c r="O37" s="143"/>
    </row>
    <row r="38" spans="1:15" ht="15.75" customHeight="1">
      <c r="A38" s="178"/>
      <c r="B38" s="143"/>
      <c r="C38" s="143"/>
      <c r="D38" s="143"/>
      <c r="E38" s="143"/>
      <c r="F38" s="143"/>
      <c r="G38" s="143"/>
      <c r="H38" s="173"/>
      <c r="I38" s="173"/>
      <c r="J38" s="143"/>
      <c r="K38" s="143"/>
      <c r="L38" s="143"/>
      <c r="M38" s="143"/>
      <c r="N38" s="143"/>
      <c r="O38" s="143"/>
    </row>
    <row r="39" spans="1:15" ht="15.75" customHeight="1">
      <c r="A39" s="178"/>
      <c r="B39" s="143"/>
      <c r="C39" s="143"/>
      <c r="D39" s="143"/>
      <c r="E39" s="143"/>
      <c r="F39" s="143"/>
      <c r="G39" s="143"/>
      <c r="H39" s="173"/>
      <c r="I39" s="173"/>
      <c r="J39" s="143"/>
      <c r="K39" s="143"/>
      <c r="L39" s="143"/>
      <c r="M39" s="143"/>
      <c r="N39" s="143"/>
      <c r="O39" s="143"/>
    </row>
    <row r="40" spans="1:15" ht="15.75" customHeight="1">
      <c r="A40" s="178"/>
      <c r="B40" s="143"/>
      <c r="C40" s="143"/>
      <c r="D40" s="143"/>
      <c r="E40" s="143"/>
      <c r="F40" s="143"/>
      <c r="G40" s="143"/>
      <c r="H40" s="173"/>
      <c r="I40" s="173"/>
      <c r="J40" s="143"/>
      <c r="K40" s="143"/>
      <c r="L40" s="143"/>
      <c r="M40" s="143"/>
      <c r="N40" s="143"/>
      <c r="O40" s="143"/>
    </row>
    <row r="41" spans="1:15" ht="15.75" customHeight="1">
      <c r="A41" s="178"/>
      <c r="B41" s="143"/>
      <c r="C41" s="143"/>
      <c r="D41" s="143"/>
      <c r="E41" s="143"/>
      <c r="F41" s="143"/>
      <c r="G41" s="143"/>
      <c r="H41" s="173"/>
      <c r="I41" s="173"/>
      <c r="J41" s="143"/>
      <c r="K41" s="143"/>
      <c r="L41" s="143"/>
      <c r="M41" s="143"/>
      <c r="N41" s="143"/>
      <c r="O41" s="143"/>
    </row>
    <row r="42" spans="1:15" ht="15.75" customHeight="1">
      <c r="A42" s="178"/>
      <c r="B42" s="143"/>
      <c r="C42" s="143"/>
      <c r="D42" s="143"/>
      <c r="E42" s="143"/>
      <c r="F42" s="143"/>
      <c r="G42" s="143"/>
      <c r="H42" s="143"/>
      <c r="I42" s="173"/>
      <c r="J42" s="143"/>
      <c r="K42" s="143"/>
      <c r="L42" s="143"/>
      <c r="M42" s="143"/>
      <c r="N42" s="143"/>
      <c r="O42" s="143"/>
    </row>
    <row r="43" spans="1:15" ht="15.75" customHeight="1">
      <c r="A43" s="266" t="s">
        <v>481</v>
      </c>
      <c r="B43" s="232"/>
      <c r="C43" s="143"/>
      <c r="D43" s="143"/>
      <c r="E43" s="143"/>
      <c r="F43" s="143"/>
      <c r="G43" s="143"/>
      <c r="H43" s="143"/>
      <c r="I43" s="173"/>
      <c r="J43" s="143"/>
      <c r="K43" s="143"/>
      <c r="L43" s="143"/>
      <c r="M43" s="143"/>
      <c r="N43" s="143"/>
      <c r="O43" s="143"/>
    </row>
    <row r="44" spans="1:15" ht="15.75" customHeight="1">
      <c r="A44" s="178"/>
      <c r="B44" s="143"/>
      <c r="C44" s="143"/>
      <c r="D44" s="143"/>
      <c r="E44" s="143"/>
      <c r="F44" s="143"/>
      <c r="G44" s="143"/>
      <c r="H44" s="143"/>
      <c r="I44" s="173"/>
      <c r="J44" s="143"/>
      <c r="K44" s="143"/>
      <c r="L44" s="143"/>
      <c r="M44" s="143"/>
      <c r="N44" s="143"/>
      <c r="O44" s="143"/>
    </row>
    <row r="45" spans="1:15" ht="15.75" customHeight="1">
      <c r="A45" s="178"/>
      <c r="B45" s="143"/>
      <c r="C45" s="143"/>
      <c r="D45" s="143"/>
      <c r="E45" s="143"/>
      <c r="F45" s="143"/>
      <c r="G45" s="143"/>
      <c r="H45" s="143"/>
      <c r="I45" s="173"/>
      <c r="J45" s="143"/>
      <c r="K45" s="143"/>
      <c r="L45" s="143"/>
      <c r="M45" s="143"/>
      <c r="N45" s="143"/>
      <c r="O45" s="143"/>
    </row>
    <row r="46" spans="1:15" ht="15.75" customHeight="1">
      <c r="A46" s="178"/>
      <c r="B46" s="143"/>
      <c r="C46" s="143"/>
      <c r="D46" s="143"/>
      <c r="E46" s="143"/>
      <c r="F46" s="143"/>
      <c r="G46" s="143"/>
      <c r="H46" s="143"/>
      <c r="I46" s="173"/>
      <c r="J46" s="143"/>
      <c r="K46" s="143"/>
      <c r="L46" s="143"/>
      <c r="M46" s="143"/>
      <c r="N46" s="143"/>
      <c r="O46" s="143"/>
    </row>
    <row r="47" spans="1:15" ht="15.75" customHeight="1">
      <c r="A47" s="178"/>
      <c r="B47" s="143"/>
      <c r="C47" s="143"/>
      <c r="D47" s="143"/>
      <c r="E47" s="143"/>
      <c r="F47" s="143"/>
      <c r="G47" s="143"/>
      <c r="H47" s="143"/>
      <c r="I47" s="173"/>
      <c r="J47" s="143"/>
      <c r="K47" s="143"/>
      <c r="L47" s="143"/>
      <c r="M47" s="143"/>
      <c r="N47" s="143"/>
      <c r="O47" s="143"/>
    </row>
    <row r="48" spans="1:15" ht="15.75" customHeight="1">
      <c r="A48" s="182"/>
      <c r="B48" s="183" t="s">
        <v>482</v>
      </c>
      <c r="C48" s="183"/>
      <c r="D48" s="267" t="s">
        <v>483</v>
      </c>
      <c r="E48" s="200"/>
      <c r="F48" s="183"/>
      <c r="G48" s="183" t="s">
        <v>484</v>
      </c>
      <c r="H48" s="185"/>
      <c r="I48" s="186"/>
      <c r="J48" s="143"/>
      <c r="K48" s="143"/>
      <c r="L48" s="143"/>
      <c r="M48" s="143"/>
      <c r="N48" s="143"/>
      <c r="O48" s="143"/>
    </row>
    <row r="49" spans="1:10" ht="15.7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</row>
    <row r="50" spans="1:10" ht="15.7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  <row r="51" spans="1:10" ht="15.7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</row>
    <row r="52" spans="1:10" ht="15.7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</row>
    <row r="53" spans="1:10" ht="15.7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</row>
    <row r="54" spans="1:10" ht="15.7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0" ht="15.7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0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</row>
    <row r="57" spans="1:10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</row>
    <row r="58" spans="1:10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</row>
    <row r="59" spans="1:10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</row>
    <row r="60" spans="1:10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</row>
    <row r="61" spans="1:10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</row>
    <row r="62" spans="1:10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</row>
    <row r="63" spans="1:10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0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</row>
    <row r="66" spans="1:10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</row>
    <row r="68" spans="1:10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</row>
    <row r="69" spans="1:10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</row>
    <row r="70" spans="1:10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</row>
    <row r="71" spans="1:10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</row>
    <row r="72" spans="1:10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</row>
    <row r="73" spans="1:10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  <row r="74" spans="1:10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</row>
    <row r="75" spans="1:10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</row>
    <row r="76" spans="1:10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</row>
    <row r="77" spans="1:10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</row>
    <row r="78" spans="1:10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</row>
    <row r="79" spans="1:10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</row>
    <row r="80" spans="1:10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</row>
    <row r="81" spans="1:10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</row>
    <row r="82" spans="1:10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</row>
    <row r="83" spans="1:10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</row>
    <row r="84" spans="1:10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</row>
    <row r="85" spans="1:10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</row>
    <row r="86" spans="1:10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</row>
    <row r="87" spans="1:10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</row>
    <row r="88" spans="1:10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</row>
    <row r="89" spans="1:10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</row>
    <row r="90" spans="1:10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</row>
    <row r="91" spans="1:10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</row>
    <row r="92" spans="1:10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</row>
    <row r="93" spans="1:10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</row>
    <row r="94" spans="1:10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</row>
    <row r="95" spans="1:10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D48:E48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2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8" t="s">
        <v>469</v>
      </c>
      <c r="B1" s="249"/>
      <c r="C1" s="249"/>
      <c r="D1" s="249"/>
      <c r="E1" s="249"/>
      <c r="F1" s="249"/>
      <c r="G1" s="249"/>
      <c r="H1" s="249"/>
      <c r="I1" s="250"/>
      <c r="J1" s="143"/>
      <c r="K1" s="143"/>
      <c r="L1" s="143"/>
      <c r="M1" s="143"/>
      <c r="N1" s="143"/>
      <c r="O1" s="143"/>
    </row>
    <row r="2" spans="1:15" ht="15" customHeight="1">
      <c r="A2" s="251" t="s">
        <v>470</v>
      </c>
      <c r="B2" s="232"/>
      <c r="C2" s="232"/>
      <c r="D2" s="232"/>
      <c r="E2" s="232"/>
      <c r="F2" s="232"/>
      <c r="G2" s="232"/>
      <c r="H2" s="232"/>
      <c r="I2" s="252"/>
      <c r="J2" s="143"/>
      <c r="K2" s="143"/>
      <c r="L2" s="143"/>
      <c r="M2" s="143"/>
      <c r="N2" s="143"/>
      <c r="O2" s="143"/>
    </row>
    <row r="3" spans="1:15" ht="15.75" customHeight="1">
      <c r="A3" s="253" t="s">
        <v>471</v>
      </c>
      <c r="B3" s="232"/>
      <c r="C3" s="232"/>
      <c r="D3" s="232"/>
      <c r="E3" s="232"/>
      <c r="F3" s="232"/>
      <c r="G3" s="232"/>
      <c r="H3" s="232"/>
      <c r="I3" s="252"/>
      <c r="J3" s="143"/>
      <c r="K3" s="143"/>
      <c r="L3" s="143"/>
      <c r="M3" s="143"/>
      <c r="N3" s="143"/>
      <c r="O3" s="143"/>
    </row>
    <row r="4" spans="1:15" ht="14.4">
      <c r="A4" s="145" t="s">
        <v>472</v>
      </c>
      <c r="B4" s="146"/>
      <c r="C4" s="254" t="str">
        <f>'S1'!$C$3</f>
        <v>2023-24(ODD-FASTRACK)</v>
      </c>
      <c r="D4" s="255"/>
      <c r="E4" s="146" t="s">
        <v>473</v>
      </c>
      <c r="F4" s="146" t="str">
        <f>'S1'!$C$4</f>
        <v>VII</v>
      </c>
      <c r="G4" s="146"/>
      <c r="H4" s="146"/>
      <c r="I4" s="147"/>
      <c r="J4" s="143"/>
      <c r="K4" s="143"/>
      <c r="L4" s="143"/>
      <c r="M4" s="143"/>
      <c r="N4" s="143"/>
      <c r="O4" s="143"/>
    </row>
    <row r="5" spans="1:15" ht="14.4">
      <c r="A5" s="256" t="s">
        <v>474</v>
      </c>
      <c r="B5" s="194"/>
      <c r="C5" s="148" t="str">
        <f>'S1'!$C$1</f>
        <v>CS8078</v>
      </c>
      <c r="D5" s="257" t="str">
        <f>'S1'!$C$2</f>
        <v>Green Computing</v>
      </c>
      <c r="E5" s="249"/>
      <c r="F5" s="249"/>
      <c r="G5" s="249"/>
      <c r="H5" s="249"/>
      <c r="I5" s="250"/>
      <c r="J5" s="143"/>
      <c r="K5" s="143"/>
      <c r="L5" s="143"/>
      <c r="M5" s="143"/>
      <c r="N5" s="143"/>
      <c r="O5" s="143"/>
    </row>
    <row r="6" spans="1:15" ht="15" customHeight="1">
      <c r="A6" s="149" t="s">
        <v>475</v>
      </c>
      <c r="B6" s="258" t="str">
        <f>'S1'!$B$14</f>
        <v>Acquire knowledge to adopt green computing practices to minimize negative impacts on the environment.</v>
      </c>
      <c r="C6" s="192"/>
      <c r="D6" s="192"/>
      <c r="E6" s="192"/>
      <c r="F6" s="192"/>
      <c r="G6" s="192"/>
      <c r="H6" s="192"/>
      <c r="I6" s="259"/>
      <c r="J6" s="143"/>
      <c r="K6" s="143"/>
      <c r="L6" s="143"/>
      <c r="M6" s="143"/>
      <c r="N6" s="143"/>
      <c r="O6" s="143"/>
    </row>
    <row r="7" spans="1:15" ht="15" customHeight="1">
      <c r="A7" s="149" t="s">
        <v>28</v>
      </c>
      <c r="B7" s="258" t="str">
        <f>'S1'!$B$15</f>
        <v>Enhance the skill in energy saving practices to minimize negative impacts on the environment.</v>
      </c>
      <c r="C7" s="192"/>
      <c r="D7" s="192"/>
      <c r="E7" s="192"/>
      <c r="F7" s="192"/>
      <c r="G7" s="192"/>
      <c r="H7" s="192"/>
      <c r="I7" s="259"/>
      <c r="J7" s="143"/>
      <c r="K7" s="143"/>
      <c r="L7" s="143"/>
      <c r="M7" s="143"/>
      <c r="N7" s="143"/>
      <c r="O7" s="143"/>
    </row>
    <row r="8" spans="1:15" ht="15" customHeight="1">
      <c r="A8" s="149" t="s">
        <v>30</v>
      </c>
      <c r="B8" s="258" t="str">
        <f>'S1'!$B$16</f>
        <v>Evaluate technology tools that can reduce paper waste and carbon footprint by the stakeholders.</v>
      </c>
      <c r="C8" s="192"/>
      <c r="D8" s="192"/>
      <c r="E8" s="192"/>
      <c r="F8" s="192"/>
      <c r="G8" s="192"/>
      <c r="H8" s="192"/>
      <c r="I8" s="259"/>
      <c r="J8" s="143"/>
      <c r="K8" s="143"/>
      <c r="L8" s="143"/>
      <c r="M8" s="143"/>
      <c r="N8" s="143"/>
      <c r="O8" s="143"/>
    </row>
    <row r="9" spans="1:15" ht="15" customHeight="1">
      <c r="A9" s="149" t="s">
        <v>32</v>
      </c>
      <c r="B9" s="258" t="str">
        <f>'S1'!$B$17</f>
        <v>Understand the issues related with green compliance.</v>
      </c>
      <c r="C9" s="192"/>
      <c r="D9" s="192"/>
      <c r="E9" s="192"/>
      <c r="F9" s="192"/>
      <c r="G9" s="192"/>
      <c r="H9" s="192"/>
      <c r="I9" s="259"/>
      <c r="J9" s="143"/>
      <c r="K9" s="143"/>
      <c r="L9" s="143"/>
      <c r="M9" s="143"/>
      <c r="N9" s="143"/>
      <c r="O9" s="143"/>
    </row>
    <row r="10" spans="1:15" ht="15" customHeight="1">
      <c r="A10" s="149" t="s">
        <v>34</v>
      </c>
      <c r="B10" s="258" t="str">
        <f>'S1'!$B$18</f>
        <v>Understand the ways to minimize equipment disposal requirements.</v>
      </c>
      <c r="C10" s="192"/>
      <c r="D10" s="192"/>
      <c r="E10" s="192"/>
      <c r="F10" s="192"/>
      <c r="G10" s="192"/>
      <c r="H10" s="192"/>
      <c r="I10" s="259"/>
      <c r="J10" s="143"/>
      <c r="K10" s="143"/>
      <c r="L10" s="143"/>
      <c r="M10" s="143"/>
      <c r="N10" s="143"/>
      <c r="O10" s="143"/>
    </row>
    <row r="11" spans="1:15" ht="15" customHeight="1">
      <c r="A11" s="149" t="s">
        <v>230</v>
      </c>
      <c r="B11" s="258">
        <f>'S1'!$B$19</f>
        <v>0</v>
      </c>
      <c r="C11" s="192"/>
      <c r="D11" s="192"/>
      <c r="E11" s="192"/>
      <c r="F11" s="192"/>
      <c r="G11" s="192"/>
      <c r="H11" s="192"/>
      <c r="I11" s="259"/>
      <c r="J11" s="143"/>
      <c r="K11" s="143"/>
      <c r="L11" s="143"/>
      <c r="M11" s="143"/>
      <c r="N11" s="143"/>
      <c r="O11" s="143"/>
    </row>
    <row r="12" spans="1:15" ht="15.75" customHeight="1">
      <c r="A12" s="260" t="s">
        <v>476</v>
      </c>
      <c r="B12" s="232"/>
      <c r="C12" s="232"/>
      <c r="D12" s="232"/>
      <c r="E12" s="232"/>
      <c r="F12" s="232"/>
      <c r="G12" s="232"/>
      <c r="H12" s="232"/>
      <c r="I12" s="252"/>
      <c r="J12" s="143"/>
      <c r="K12" s="143"/>
      <c r="L12" s="143"/>
      <c r="M12" s="143"/>
      <c r="N12" s="143"/>
      <c r="O12" s="143"/>
    </row>
    <row r="13" spans="1:15" ht="14.4">
      <c r="A13" s="150"/>
      <c r="B13" s="261" t="s">
        <v>38</v>
      </c>
      <c r="C13" s="194"/>
      <c r="D13" s="194"/>
      <c r="E13" s="194"/>
      <c r="F13" s="194"/>
      <c r="G13" s="194"/>
      <c r="H13" s="268" t="s">
        <v>39</v>
      </c>
      <c r="I13" s="250"/>
      <c r="J13" s="143"/>
      <c r="K13" s="143"/>
      <c r="L13" s="143"/>
      <c r="M13" s="143"/>
      <c r="N13" s="143"/>
      <c r="O13" s="143"/>
    </row>
    <row r="14" spans="1:15" ht="14.4">
      <c r="A14" s="151"/>
      <c r="B14" s="152" t="str">
        <f>'S1'!D13</f>
        <v>Serial Test 1</v>
      </c>
      <c r="C14" s="152" t="str">
        <f>'S1'!E13</f>
        <v>Serial Test 2</v>
      </c>
      <c r="D14" s="152" t="str">
        <f>'S1'!F13</f>
        <v>Serial Test 3</v>
      </c>
      <c r="E14" s="153" t="str">
        <f>'S1'!G13</f>
        <v>Assignment 1</v>
      </c>
      <c r="F14" s="152" t="str">
        <f>'S1'!H13</f>
        <v>Assignment 2</v>
      </c>
      <c r="G14" s="154" t="str">
        <f>'S1'!I13</f>
        <v>Total</v>
      </c>
      <c r="H14" s="269" t="s">
        <v>477</v>
      </c>
      <c r="I14" s="259"/>
      <c r="J14" s="143"/>
      <c r="K14" s="143"/>
      <c r="L14" s="143"/>
      <c r="M14" s="143"/>
      <c r="N14" s="143"/>
      <c r="O14" s="143"/>
    </row>
    <row r="15" spans="1:15" ht="14.4">
      <c r="A15" s="155" t="str">
        <f t="shared" ref="A15:A20" si="0">A6</f>
        <v xml:space="preserve">CO1 </v>
      </c>
      <c r="B15" s="152">
        <f>IF('S1'!$D$14&gt;0,'S1'!$D$14," ")</f>
        <v>22</v>
      </c>
      <c r="C15" s="152" t="str">
        <f>IF('S1'!$E$14&gt;0,'S1'!$E$14," ")</f>
        <v xml:space="preserve"> </v>
      </c>
      <c r="D15" s="152" t="str">
        <f>IF('S1'!$F$14&gt;0,'S1'!$F$14," ")</f>
        <v xml:space="preserve"> </v>
      </c>
      <c r="E15" s="152">
        <f>IF('S1'!$G$14&gt;0,'S1'!$G$14," ")</f>
        <v>26</v>
      </c>
      <c r="F15" s="152" t="str">
        <f>IF('S1'!$H$14&gt;0,'S1'!$H$14," ")</f>
        <v xml:space="preserve"> </v>
      </c>
      <c r="G15" s="154">
        <f>IF('S1'!$I$14&gt;0,'S1'!$I$14," ")</f>
        <v>48</v>
      </c>
      <c r="H15" s="270">
        <v>100</v>
      </c>
      <c r="I15" s="252"/>
      <c r="J15" s="143"/>
      <c r="K15" s="143"/>
      <c r="L15" s="143"/>
      <c r="M15" s="143"/>
      <c r="N15" s="143"/>
      <c r="O15" s="143"/>
    </row>
    <row r="16" spans="1:15" ht="14.4">
      <c r="A16" s="155" t="str">
        <f t="shared" si="0"/>
        <v>CO2</v>
      </c>
      <c r="B16" s="152">
        <f>IF('S1'!$D$15&gt;0,'S1'!$D$15," ")</f>
        <v>28</v>
      </c>
      <c r="C16" s="152" t="str">
        <f>IF('S1'!$E$15&gt;0,'S1'!$E$15," ")</f>
        <v xml:space="preserve"> </v>
      </c>
      <c r="D16" s="152" t="str">
        <f>IF('S1'!F15&gt;0,'S1'!F15," ")</f>
        <v xml:space="preserve"> </v>
      </c>
      <c r="E16" s="152">
        <f>IF('S1'!$G$15&gt;0,'S1'!$G$15," ")</f>
        <v>24</v>
      </c>
      <c r="F16" s="152" t="str">
        <f>IF('S1'!$H$15&gt;0,'S1'!$H$15," ")</f>
        <v xml:space="preserve"> </v>
      </c>
      <c r="G16" s="154">
        <f>IF('S1'!$I$15&gt;0,'S1'!$I$15," ")</f>
        <v>52</v>
      </c>
      <c r="H16" s="271"/>
      <c r="I16" s="252"/>
      <c r="J16" s="143"/>
      <c r="K16" s="143"/>
      <c r="L16" s="143"/>
      <c r="M16" s="143"/>
      <c r="N16" s="143"/>
      <c r="O16" s="143"/>
    </row>
    <row r="17" spans="1:15" ht="14.4">
      <c r="A17" s="155" t="str">
        <f t="shared" si="0"/>
        <v>CO3</v>
      </c>
      <c r="B17" s="152" t="str">
        <f>IF('S1'!$D$16&gt;0,'S1'!$D$16," ")</f>
        <v xml:space="preserve"> </v>
      </c>
      <c r="C17" s="152">
        <f>IF('S1'!$E$16&gt;0,'S1'!$E$16," ")</f>
        <v>32</v>
      </c>
      <c r="D17" s="152" t="str">
        <f>IF('S1'!$F$16&gt;0,'S1'!$F$16," ")</f>
        <v xml:space="preserve"> </v>
      </c>
      <c r="E17" s="152" t="str">
        <f>IF('S1'!$G$16&gt;0,'S1'!$G$16," ")</f>
        <v xml:space="preserve"> </v>
      </c>
      <c r="F17" s="152">
        <f>IF('S1'!$H$16&gt;0,'S1'!$H$16," ")</f>
        <v>18</v>
      </c>
      <c r="G17" s="154">
        <f>IF('S1'!$I$16&gt;0,'S1'!$I$16," ")</f>
        <v>50</v>
      </c>
      <c r="H17" s="271"/>
      <c r="I17" s="252"/>
      <c r="J17" s="143"/>
      <c r="K17" s="143"/>
      <c r="L17" s="143"/>
      <c r="M17" s="143"/>
      <c r="N17" s="143"/>
      <c r="O17" s="143"/>
    </row>
    <row r="18" spans="1:15" ht="14.4">
      <c r="A18" s="155" t="str">
        <f t="shared" si="0"/>
        <v>CO4</v>
      </c>
      <c r="B18" s="152" t="str">
        <f>IF('S1'!$D$17&gt;0,'S1'!$D$17," ")</f>
        <v xml:space="preserve"> </v>
      </c>
      <c r="C18" s="152">
        <f>IF('S1'!$E$17&gt;0,'S1'!$E$17," ")</f>
        <v>18</v>
      </c>
      <c r="D18" s="152">
        <f>IF('S1'!$F$17&gt;0,'S1'!$F$17," ")</f>
        <v>16</v>
      </c>
      <c r="E18" s="152" t="str">
        <f>IF('S1'!$G$17&gt;0,'S1'!$G$17," ")</f>
        <v xml:space="preserve"> </v>
      </c>
      <c r="F18" s="152">
        <f>IF('S1'!$H$17&gt;0,'S1'!$H$17," ")</f>
        <v>16</v>
      </c>
      <c r="G18" s="154">
        <f>IF('S1'!$I$17&gt;0,'S1'!$I$17," ")</f>
        <v>50</v>
      </c>
      <c r="H18" s="271"/>
      <c r="I18" s="252"/>
      <c r="J18" s="143"/>
      <c r="K18" s="143"/>
      <c r="L18" s="143"/>
      <c r="M18" s="143"/>
      <c r="N18" s="143"/>
      <c r="O18" s="143"/>
    </row>
    <row r="19" spans="1:15" ht="14.4">
      <c r="A19" s="155" t="str">
        <f t="shared" si="0"/>
        <v>CO5</v>
      </c>
      <c r="B19" s="152" t="str">
        <f>IF('S1'!$D$18&gt;0,'S1'!$D$18," ")</f>
        <v xml:space="preserve"> </v>
      </c>
      <c r="C19" s="152" t="str">
        <f>IF('S1'!$E$18&gt;0,'S1'!$E$18," ")</f>
        <v xml:space="preserve"> </v>
      </c>
      <c r="D19" s="152">
        <f>IF('S1'!$F$18&gt;0,'S1'!$F$18," ")</f>
        <v>34</v>
      </c>
      <c r="E19" s="152" t="str">
        <f>IF('S1'!$G$18&gt;0,'S1'!$G$18," ")</f>
        <v xml:space="preserve"> </v>
      </c>
      <c r="F19" s="152">
        <f>IF('S1'!$H$18&gt;0,'S1'!$H$18," ")</f>
        <v>16</v>
      </c>
      <c r="G19" s="154">
        <f>IF('S1'!$I$18&gt;0,'S1'!$I$18," ")</f>
        <v>50</v>
      </c>
      <c r="H19" s="271"/>
      <c r="I19" s="252"/>
      <c r="J19" s="143"/>
      <c r="K19" s="143"/>
      <c r="L19" s="143"/>
      <c r="M19" s="143"/>
      <c r="N19" s="143"/>
      <c r="O19" s="143"/>
    </row>
    <row r="20" spans="1:15" ht="14.4">
      <c r="A20" s="155" t="str">
        <f t="shared" si="0"/>
        <v>CO6</v>
      </c>
      <c r="B20" s="152" t="str">
        <f>IF('S1'!$D$19&gt;0,'S1'!$D$19," ")</f>
        <v xml:space="preserve"> </v>
      </c>
      <c r="C20" s="152" t="str">
        <f>IF('S1'!$E$19&gt;0,'S1'!$E$19," ")</f>
        <v xml:space="preserve"> </v>
      </c>
      <c r="D20" s="152" t="str">
        <f>IF('S1'!$F$19&gt;0,'S1'!$F$19," ")</f>
        <v xml:space="preserve"> </v>
      </c>
      <c r="E20" s="152" t="str">
        <f>IF('S1'!$G$19&gt;0,'S1'!$G$19," ")</f>
        <v xml:space="preserve"> </v>
      </c>
      <c r="F20" s="152" t="str">
        <f>IF('S1'!$H$19&gt;0,'S1'!$H$19," ")</f>
        <v xml:space="preserve"> </v>
      </c>
      <c r="G20" s="154" t="str">
        <f>IF('S1'!$I$19&gt;0,'S1'!$I$19," ")</f>
        <v xml:space="preserve"> </v>
      </c>
      <c r="H20" s="271"/>
      <c r="I20" s="252"/>
      <c r="J20" s="143"/>
      <c r="K20" s="143"/>
      <c r="L20" s="143"/>
      <c r="M20" s="143"/>
      <c r="N20" s="143"/>
      <c r="O20" s="143"/>
    </row>
    <row r="21" spans="1:15" ht="15.75" customHeight="1">
      <c r="A21" s="156" t="s">
        <v>19</v>
      </c>
      <c r="B21" s="152">
        <f>IF('S1'!$D$20&gt;0,'S1'!$D$20," ")</f>
        <v>50</v>
      </c>
      <c r="C21" s="152">
        <f>IF('S1'!$E$20&gt;0,'S1'!$E$20," ")</f>
        <v>50</v>
      </c>
      <c r="D21" s="152">
        <f>IF('S1'!$F$20&gt;0,'S1'!$F$20," ")</f>
        <v>50</v>
      </c>
      <c r="E21" s="152">
        <f>IF('S1'!$G$20&gt;0,'S1'!$G$20," ")</f>
        <v>50</v>
      </c>
      <c r="F21" s="152">
        <f>IF('S1'!H20&gt;0,'S1'!H20," ")</f>
        <v>50</v>
      </c>
      <c r="G21" s="154">
        <f>IF('S1'!$I$20&gt;0,'S1'!$I$20," ")</f>
        <v>250</v>
      </c>
      <c r="H21" s="272">
        <f>SUM(H15:H20)</f>
        <v>100</v>
      </c>
      <c r="I21" s="259"/>
      <c r="J21" s="143"/>
      <c r="K21" s="143"/>
      <c r="L21" s="143"/>
      <c r="M21" s="143"/>
      <c r="N21" s="143"/>
      <c r="O21" s="143"/>
    </row>
    <row r="22" spans="1:15" ht="15" customHeight="1">
      <c r="A22" s="274" t="s">
        <v>228</v>
      </c>
      <c r="B22" s="194"/>
      <c r="C22" s="194"/>
      <c r="D22" s="194"/>
      <c r="E22" s="194"/>
      <c r="F22" s="194"/>
      <c r="G22" s="195"/>
      <c r="H22" s="275" t="s">
        <v>40</v>
      </c>
      <c r="I22" s="195"/>
      <c r="J22" s="143"/>
      <c r="K22" s="143"/>
      <c r="L22" s="143"/>
      <c r="M22" s="143"/>
      <c r="N22" s="143"/>
      <c r="O22" s="143"/>
    </row>
    <row r="23" spans="1:15" ht="15.75" customHeight="1">
      <c r="A23" s="149"/>
      <c r="B23" s="159" t="s">
        <v>26</v>
      </c>
      <c r="C23" s="160" t="s">
        <v>28</v>
      </c>
      <c r="D23" s="159" t="s">
        <v>30</v>
      </c>
      <c r="E23" s="159" t="s">
        <v>32</v>
      </c>
      <c r="F23" s="159" t="s">
        <v>34</v>
      </c>
      <c r="G23" s="161"/>
      <c r="H23" s="162" t="s">
        <v>43</v>
      </c>
      <c r="I23" s="163" t="str">
        <f>CONCATENATE('S1'!$B$27," -",'S1'!$C$27)</f>
        <v>60 -69</v>
      </c>
      <c r="J23" s="143"/>
      <c r="K23" s="143"/>
      <c r="L23" s="143"/>
      <c r="M23" s="143"/>
      <c r="N23" s="143"/>
      <c r="O23" s="143"/>
    </row>
    <row r="24" spans="1:15" ht="18" customHeight="1">
      <c r="A24" s="164" t="s">
        <v>38</v>
      </c>
      <c r="B24" s="159">
        <f>'S1'!E22</f>
        <v>70</v>
      </c>
      <c r="C24" s="159">
        <f>'S1'!E23</f>
        <v>70</v>
      </c>
      <c r="D24" s="159">
        <f>'S1'!E24</f>
        <v>70</v>
      </c>
      <c r="E24" s="159">
        <f>'S1'!E25</f>
        <v>70</v>
      </c>
      <c r="F24" s="159">
        <f>'S1'!E26</f>
        <v>70</v>
      </c>
      <c r="G24" s="161">
        <f>'S1'!E27</f>
        <v>0</v>
      </c>
      <c r="H24" s="162" t="s">
        <v>44</v>
      </c>
      <c r="I24" s="163" t="str">
        <f>CONCATENATE('S1'!$B$28," -",'S1'!$C$28)</f>
        <v>70 -79</v>
      </c>
      <c r="J24" s="143"/>
      <c r="K24" s="143"/>
      <c r="L24" s="143"/>
      <c r="M24" s="143"/>
      <c r="N24" s="143"/>
      <c r="O24" s="143"/>
    </row>
    <row r="25" spans="1:15" ht="15" customHeight="1">
      <c r="A25" s="165" t="s">
        <v>39</v>
      </c>
      <c r="B25" s="166" t="str">
        <f>'S1'!$E$28</f>
        <v>B+</v>
      </c>
      <c r="C25" s="166" t="str">
        <f>'S1'!$E$28</f>
        <v>B+</v>
      </c>
      <c r="D25" s="166" t="str">
        <f>'S1'!$E$28</f>
        <v>B+</v>
      </c>
      <c r="E25" s="166" t="str">
        <f>'S1'!$E$28</f>
        <v>B+</v>
      </c>
      <c r="F25" s="166" t="str">
        <f>'S1'!$E$28</f>
        <v>B+</v>
      </c>
      <c r="G25" s="167"/>
      <c r="H25" s="168" t="s">
        <v>478</v>
      </c>
      <c r="I25" s="167" t="str">
        <f>CONCATENATE('S1'!$B$29," -",'S1'!$C$29)</f>
        <v>80 -100</v>
      </c>
      <c r="J25" s="143"/>
      <c r="K25" s="143"/>
      <c r="L25" s="143"/>
      <c r="M25" s="143"/>
      <c r="N25" s="143"/>
      <c r="O25" s="143"/>
    </row>
    <row r="26" spans="1:15" ht="15.75" customHeight="1">
      <c r="A26" s="262" t="s">
        <v>479</v>
      </c>
      <c r="B26" s="232"/>
      <c r="C26" s="232"/>
      <c r="D26" s="232"/>
      <c r="E26" s="232"/>
      <c r="F26" s="232"/>
      <c r="G26" s="232"/>
      <c r="H26" s="232"/>
      <c r="I26" s="173"/>
      <c r="J26" s="143"/>
      <c r="K26" s="143"/>
      <c r="L26" s="143"/>
      <c r="M26" s="143"/>
      <c r="N26" s="143"/>
      <c r="O26" s="143"/>
    </row>
    <row r="27" spans="1:15" ht="15" customHeight="1">
      <c r="A27" s="264" t="str">
        <f>CONCATENATE("Direct Assesment = ",'S1'!C22,"% Internal Mark + ",'S1'!C23,"% External Mark")</f>
        <v>Direct Assesment = 60% Internal Mark + 40% External Mark</v>
      </c>
      <c r="B27" s="192"/>
      <c r="C27" s="192"/>
      <c r="D27" s="192"/>
      <c r="E27" s="192"/>
      <c r="F27" s="192"/>
      <c r="G27" s="192"/>
      <c r="H27" s="209"/>
      <c r="I27" s="173"/>
      <c r="J27" s="143"/>
      <c r="K27" s="143"/>
      <c r="L27" s="143"/>
      <c r="M27" s="143"/>
      <c r="N27" s="143"/>
      <c r="O27" s="143"/>
    </row>
    <row r="28" spans="1:15" ht="15.75" customHeight="1">
      <c r="A28" s="277" t="s">
        <v>485</v>
      </c>
      <c r="B28" s="209"/>
      <c r="C28" s="159" t="s">
        <v>26</v>
      </c>
      <c r="D28" s="159" t="s">
        <v>28</v>
      </c>
      <c r="E28" s="159" t="s">
        <v>30</v>
      </c>
      <c r="F28" s="159" t="s">
        <v>32</v>
      </c>
      <c r="G28" s="159" t="s">
        <v>34</v>
      </c>
      <c r="H28" s="159"/>
      <c r="I28" s="173"/>
      <c r="J28" s="143"/>
      <c r="K28" s="143"/>
      <c r="L28" s="143"/>
      <c r="M28" s="143"/>
      <c r="N28" s="143"/>
      <c r="O28" s="143"/>
    </row>
    <row r="29" spans="1:15" ht="15.75" customHeight="1">
      <c r="A29" s="265" t="s">
        <v>39</v>
      </c>
      <c r="B29" s="209"/>
      <c r="C29" s="176">
        <f>'S2'!$AE$113</f>
        <v>70</v>
      </c>
      <c r="D29" s="176">
        <f>'S2'!$AE$113</f>
        <v>70</v>
      </c>
      <c r="E29" s="176">
        <f>'S2'!$AE$113</f>
        <v>70</v>
      </c>
      <c r="F29" s="176">
        <f>'S2'!$AE$113</f>
        <v>70</v>
      </c>
      <c r="G29" s="176">
        <f>'S2'!$AE$113</f>
        <v>70</v>
      </c>
      <c r="H29" s="176"/>
      <c r="I29" s="173"/>
      <c r="J29" s="143"/>
      <c r="K29" s="143"/>
      <c r="L29" s="143"/>
      <c r="M29" s="143"/>
      <c r="N29" s="143"/>
      <c r="O29" s="143"/>
    </row>
    <row r="30" spans="1:15" ht="15.75" customHeight="1">
      <c r="A30" s="265" t="s">
        <v>38</v>
      </c>
      <c r="B30" s="209"/>
      <c r="C30" s="176">
        <f ca="1">'S2'!$AF$174</f>
        <v>3</v>
      </c>
      <c r="D30" s="176">
        <f ca="1">'S2'!$AG$174</f>
        <v>3</v>
      </c>
      <c r="E30" s="176">
        <f ca="1">'S2'!$AH$174</f>
        <v>3</v>
      </c>
      <c r="F30" s="176">
        <f ca="1">'S2'!$AI$174</f>
        <v>3</v>
      </c>
      <c r="G30" s="176">
        <f ca="1">'S2'!$AJ$174</f>
        <v>3</v>
      </c>
      <c r="H30" s="176" t="e">
        <f t="shared" ref="H30:H31" si="1">#REF!</f>
        <v>#REF!</v>
      </c>
      <c r="I30" s="173"/>
      <c r="J30" s="143"/>
      <c r="K30" s="143"/>
      <c r="L30" s="143"/>
      <c r="M30" s="143"/>
      <c r="N30" s="143"/>
      <c r="O30" s="143"/>
    </row>
    <row r="31" spans="1:15" ht="15.75" customHeight="1">
      <c r="A31" s="265" t="s">
        <v>480</v>
      </c>
      <c r="B31" s="209"/>
      <c r="C31" s="177">
        <f ca="1">'S2'!AF175</f>
        <v>3</v>
      </c>
      <c r="D31" s="177">
        <f ca="1">'S2'!AG175</f>
        <v>3</v>
      </c>
      <c r="E31" s="177">
        <f ca="1">'S2'!AH175</f>
        <v>3</v>
      </c>
      <c r="F31" s="177">
        <f ca="1">'S2'!AI175</f>
        <v>3</v>
      </c>
      <c r="G31" s="177">
        <f ca="1">'S2'!AJ175</f>
        <v>3</v>
      </c>
      <c r="H31" s="177" t="e">
        <f t="shared" si="1"/>
        <v>#REF!</v>
      </c>
      <c r="I31" s="173"/>
      <c r="J31" s="143"/>
      <c r="K31" s="143"/>
      <c r="L31" s="143"/>
      <c r="M31" s="143"/>
      <c r="N31" s="143"/>
      <c r="O31" s="143"/>
    </row>
    <row r="32" spans="1:15" ht="15.75" customHeight="1">
      <c r="A32" s="277" t="s">
        <v>486</v>
      </c>
      <c r="B32" s="209"/>
      <c r="C32" s="187" t="s">
        <v>487</v>
      </c>
      <c r="D32" s="278" t="str">
        <f>'S1'!B7</f>
        <v>Mrs.S.Naganandhini</v>
      </c>
      <c r="E32" s="192"/>
      <c r="F32" s="192"/>
      <c r="G32" s="192"/>
      <c r="H32" s="209"/>
      <c r="I32" s="173"/>
      <c r="J32" s="143"/>
      <c r="K32" s="143"/>
      <c r="L32" s="143"/>
      <c r="M32" s="143"/>
      <c r="N32" s="143"/>
      <c r="O32" s="143"/>
    </row>
    <row r="33" spans="1:26" ht="15.75" customHeight="1">
      <c r="A33" s="265" t="s">
        <v>39</v>
      </c>
      <c r="B33" s="209"/>
      <c r="C33" s="176">
        <f>'S2'!AE185</f>
        <v>3</v>
      </c>
      <c r="D33" s="176">
        <f>'S2'!AE185</f>
        <v>3</v>
      </c>
      <c r="E33" s="176">
        <f>'S2'!AE185</f>
        <v>3</v>
      </c>
      <c r="F33" s="176">
        <f>'S2'!AE185</f>
        <v>3</v>
      </c>
      <c r="G33" s="176">
        <f>'S2'!AE185</f>
        <v>3</v>
      </c>
      <c r="H33" s="159"/>
      <c r="I33" s="173"/>
      <c r="J33" s="143"/>
      <c r="K33" s="143"/>
      <c r="L33" s="143"/>
      <c r="M33" s="143"/>
      <c r="N33" s="143"/>
      <c r="O33" s="143"/>
    </row>
    <row r="34" spans="1:26" ht="15.75" customHeight="1">
      <c r="A34" s="265" t="s">
        <v>38</v>
      </c>
      <c r="B34" s="209"/>
      <c r="C34" s="176">
        <f ca="1">'S2'!AF185</f>
        <v>3</v>
      </c>
      <c r="D34" s="176">
        <f ca="1">'S2'!AF185</f>
        <v>3</v>
      </c>
      <c r="E34" s="176">
        <f ca="1">'S2'!AF185</f>
        <v>3</v>
      </c>
      <c r="F34" s="176">
        <f ca="1">'S2'!AF185</f>
        <v>3</v>
      </c>
      <c r="G34" s="176">
        <f ca="1">'S2'!AF185</f>
        <v>3</v>
      </c>
      <c r="H34" s="159"/>
      <c r="I34" s="173"/>
      <c r="J34" s="143"/>
      <c r="K34" s="143"/>
      <c r="L34" s="143"/>
      <c r="M34" s="143"/>
      <c r="N34" s="143"/>
      <c r="O34" s="143"/>
      <c r="Z34" s="159">
        <f>'S2'!BB124</f>
        <v>0</v>
      </c>
    </row>
    <row r="35" spans="1:26" ht="15.75" customHeight="1">
      <c r="A35" s="265" t="s">
        <v>480</v>
      </c>
      <c r="B35" s="209"/>
      <c r="C35" s="176">
        <f ca="1">'S2'!AF189</f>
        <v>3</v>
      </c>
      <c r="D35" s="176">
        <f ca="1">'S2'!AG189</f>
        <v>3</v>
      </c>
      <c r="E35" s="176">
        <f ca="1">'S2'!AH189</f>
        <v>3</v>
      </c>
      <c r="F35" s="176">
        <f ca="1">'S2'!AI189</f>
        <v>3</v>
      </c>
      <c r="G35" s="176">
        <f ca="1">'S2'!AJ189</f>
        <v>3</v>
      </c>
      <c r="H35" s="159" t="e">
        <f>#REF!</f>
        <v>#REF!</v>
      </c>
      <c r="I35" s="173"/>
      <c r="J35" s="143"/>
      <c r="K35" s="143"/>
      <c r="L35" s="143"/>
      <c r="M35" s="143"/>
      <c r="N35" s="143"/>
      <c r="O35" s="143"/>
      <c r="Z35" s="159">
        <f>'S2'!BB125</f>
        <v>0</v>
      </c>
    </row>
    <row r="36" spans="1:26" ht="15.75" customHeight="1">
      <c r="A36" s="178"/>
      <c r="B36" s="143"/>
      <c r="C36" s="143"/>
      <c r="D36" s="143"/>
      <c r="E36" s="143"/>
      <c r="F36" s="143"/>
      <c r="G36" s="143"/>
      <c r="H36" s="173"/>
      <c r="I36" s="173"/>
      <c r="J36" s="143"/>
      <c r="K36" s="143"/>
      <c r="L36" s="143"/>
      <c r="M36" s="143"/>
      <c r="N36" s="143"/>
      <c r="O36" s="143"/>
    </row>
    <row r="37" spans="1:26" ht="15.75" customHeight="1">
      <c r="A37" s="178"/>
      <c r="B37" s="143"/>
      <c r="C37" s="143"/>
      <c r="D37" s="143"/>
      <c r="E37" s="143"/>
      <c r="F37" s="143"/>
      <c r="G37" s="143"/>
      <c r="H37" s="173"/>
      <c r="I37" s="173"/>
      <c r="J37" s="143"/>
      <c r="K37" s="143"/>
      <c r="L37" s="143"/>
      <c r="M37" s="143"/>
      <c r="N37" s="143"/>
      <c r="O37" s="143"/>
    </row>
    <row r="38" spans="1:26" ht="15.75" customHeight="1">
      <c r="A38" s="178"/>
      <c r="B38" s="143"/>
      <c r="C38" s="143"/>
      <c r="D38" s="143"/>
      <c r="E38" s="143"/>
      <c r="F38" s="143"/>
      <c r="G38" s="143"/>
      <c r="H38" s="173"/>
      <c r="I38" s="173"/>
      <c r="J38" s="143"/>
      <c r="K38" s="143"/>
      <c r="L38" s="143"/>
      <c r="M38" s="143"/>
      <c r="N38" s="143"/>
      <c r="O38" s="143"/>
    </row>
    <row r="39" spans="1:26" ht="15.75" customHeight="1">
      <c r="A39" s="178"/>
      <c r="B39" s="143"/>
      <c r="C39" s="143"/>
      <c r="D39" s="143"/>
      <c r="E39" s="143"/>
      <c r="F39" s="143"/>
      <c r="G39" s="143"/>
      <c r="H39" s="173"/>
      <c r="I39" s="173"/>
      <c r="J39" s="143"/>
      <c r="K39" s="143"/>
      <c r="L39" s="143"/>
      <c r="M39" s="143"/>
      <c r="N39" s="143"/>
      <c r="O39" s="143"/>
    </row>
    <row r="40" spans="1:26" ht="15.75" customHeight="1">
      <c r="A40" s="178"/>
      <c r="B40" s="143"/>
      <c r="C40" s="143"/>
      <c r="D40" s="143"/>
      <c r="E40" s="143"/>
      <c r="F40" s="143"/>
      <c r="G40" s="143"/>
      <c r="H40" s="173"/>
      <c r="I40" s="173"/>
      <c r="J40" s="143"/>
      <c r="K40" s="143"/>
      <c r="L40" s="143"/>
      <c r="M40" s="143"/>
      <c r="N40" s="143"/>
      <c r="O40" s="143"/>
    </row>
    <row r="41" spans="1:26" ht="15.75" customHeight="1">
      <c r="A41" s="178"/>
      <c r="B41" s="143"/>
      <c r="C41" s="143"/>
      <c r="D41" s="143"/>
      <c r="E41" s="143"/>
      <c r="F41" s="143"/>
      <c r="G41" s="143"/>
      <c r="H41" s="143"/>
      <c r="I41" s="173"/>
      <c r="J41" s="143"/>
      <c r="K41" s="143"/>
      <c r="L41" s="143"/>
      <c r="M41" s="143"/>
      <c r="N41" s="143"/>
      <c r="O41" s="143"/>
    </row>
    <row r="42" spans="1:26" ht="15.75" customHeight="1">
      <c r="A42" s="178"/>
      <c r="B42" s="143"/>
      <c r="C42" s="143"/>
      <c r="D42" s="143"/>
      <c r="E42" s="143"/>
      <c r="F42" s="143"/>
      <c r="G42" s="143"/>
      <c r="H42" s="143"/>
      <c r="I42" s="173"/>
      <c r="J42" s="143"/>
      <c r="K42" s="143"/>
      <c r="L42" s="143"/>
      <c r="M42" s="143"/>
      <c r="N42" s="143"/>
      <c r="O42" s="143"/>
    </row>
    <row r="43" spans="1:26" ht="15.75" customHeight="1">
      <c r="A43" s="178"/>
      <c r="B43" s="143"/>
      <c r="C43" s="143"/>
      <c r="D43" s="143"/>
      <c r="E43" s="143"/>
      <c r="F43" s="143"/>
      <c r="G43" s="143"/>
      <c r="H43" s="143"/>
      <c r="I43" s="173"/>
      <c r="J43" s="143"/>
      <c r="K43" s="143"/>
      <c r="L43" s="143"/>
      <c r="M43" s="143"/>
      <c r="N43" s="143"/>
      <c r="O43" s="143"/>
    </row>
    <row r="44" spans="1:26" ht="15.75" customHeight="1">
      <c r="A44" s="262" t="s">
        <v>481</v>
      </c>
      <c r="B44" s="232"/>
      <c r="C44" s="143"/>
      <c r="D44" s="143"/>
      <c r="E44" s="143"/>
      <c r="F44" s="143"/>
      <c r="G44" s="143"/>
      <c r="H44" s="143"/>
      <c r="I44" s="173"/>
      <c r="J44" s="143"/>
      <c r="K44" s="143"/>
      <c r="L44" s="143"/>
      <c r="M44" s="143"/>
      <c r="N44" s="143"/>
      <c r="O44" s="143"/>
    </row>
    <row r="45" spans="1:26" ht="15.75" customHeight="1">
      <c r="A45" s="178"/>
      <c r="B45" s="143"/>
      <c r="C45" s="143"/>
      <c r="D45" s="143"/>
      <c r="E45" s="143"/>
      <c r="F45" s="143"/>
      <c r="G45" s="143"/>
      <c r="H45" s="143"/>
      <c r="I45" s="173"/>
      <c r="J45" s="143"/>
      <c r="K45" s="143"/>
      <c r="L45" s="143"/>
      <c r="M45" s="143"/>
      <c r="N45" s="143"/>
      <c r="O45" s="143"/>
    </row>
    <row r="46" spans="1:26" ht="15.75" customHeight="1">
      <c r="A46" s="178"/>
      <c r="B46" s="143"/>
      <c r="C46" s="143"/>
      <c r="D46" s="143"/>
      <c r="E46" s="143"/>
      <c r="F46" s="143"/>
      <c r="G46" s="143"/>
      <c r="H46" s="143"/>
      <c r="I46" s="173"/>
      <c r="J46" s="143"/>
      <c r="K46" s="143"/>
      <c r="L46" s="143"/>
      <c r="M46" s="143"/>
      <c r="N46" s="143"/>
      <c r="O46" s="143"/>
    </row>
    <row r="47" spans="1:26" ht="15.75" customHeight="1">
      <c r="A47" s="178"/>
      <c r="B47" s="143"/>
      <c r="C47" s="143"/>
      <c r="D47" s="143"/>
      <c r="E47" s="143"/>
      <c r="F47" s="143"/>
      <c r="G47" s="143"/>
      <c r="H47" s="143"/>
      <c r="I47" s="173"/>
      <c r="J47" s="143"/>
      <c r="K47" s="143"/>
      <c r="L47" s="143"/>
      <c r="M47" s="143"/>
      <c r="N47" s="143"/>
      <c r="O47" s="143"/>
    </row>
    <row r="48" spans="1:26" ht="15.75" customHeight="1">
      <c r="A48" s="178"/>
      <c r="B48" s="143"/>
      <c r="C48" s="143"/>
      <c r="D48" s="143"/>
      <c r="E48" s="143"/>
      <c r="F48" s="143"/>
      <c r="G48" s="143"/>
      <c r="H48" s="143"/>
      <c r="I48" s="173"/>
      <c r="J48" s="143"/>
      <c r="K48" s="143"/>
      <c r="L48" s="143"/>
      <c r="M48" s="143"/>
      <c r="N48" s="143"/>
      <c r="O48" s="143"/>
    </row>
    <row r="49" spans="1:15" ht="15.75" customHeight="1">
      <c r="A49" s="276" t="s">
        <v>488</v>
      </c>
      <c r="B49" s="200"/>
      <c r="C49" s="267" t="s">
        <v>482</v>
      </c>
      <c r="D49" s="200"/>
      <c r="E49" s="183" t="s">
        <v>483</v>
      </c>
      <c r="F49" s="184"/>
      <c r="G49" s="185"/>
      <c r="H49" s="267" t="s">
        <v>484</v>
      </c>
      <c r="I49" s="201"/>
      <c r="J49" s="143"/>
      <c r="K49" s="143"/>
      <c r="L49" s="143"/>
      <c r="M49" s="143"/>
      <c r="N49" s="143"/>
      <c r="O49" s="143"/>
    </row>
    <row r="50" spans="1:15" ht="15.7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  <row r="51" spans="1:15" ht="15.7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</row>
    <row r="52" spans="1:15" ht="15.7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</row>
    <row r="53" spans="1:15" ht="15.7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</row>
    <row r="54" spans="1:15" ht="15.7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5" ht="15.7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5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</row>
    <row r="57" spans="1:15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</row>
    <row r="58" spans="1:15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</row>
    <row r="59" spans="1:15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</row>
    <row r="60" spans="1:15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</row>
    <row r="61" spans="1:15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</row>
    <row r="62" spans="1:15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</row>
    <row r="63" spans="1:15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5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</row>
    <row r="66" spans="1:10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</row>
    <row r="68" spans="1:10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</row>
    <row r="69" spans="1:10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</row>
    <row r="70" spans="1:10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</row>
    <row r="71" spans="1:10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</row>
    <row r="72" spans="1:10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</row>
    <row r="73" spans="1:10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  <row r="74" spans="1:10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</row>
    <row r="75" spans="1:10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</row>
    <row r="76" spans="1:10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</row>
    <row r="77" spans="1:10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</row>
    <row r="78" spans="1:10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</row>
    <row r="79" spans="1:10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</row>
    <row r="80" spans="1:10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</row>
    <row r="81" spans="1:10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</row>
    <row r="82" spans="1:10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</row>
    <row r="83" spans="1:10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</row>
    <row r="84" spans="1:10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</row>
    <row r="85" spans="1:10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</row>
    <row r="86" spans="1:10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</row>
    <row r="87" spans="1:10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</row>
    <row r="88" spans="1:10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</row>
    <row r="89" spans="1:10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</row>
    <row r="90" spans="1:10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</row>
    <row r="91" spans="1:10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</row>
    <row r="92" spans="1:10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</row>
    <row r="93" spans="1:10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</row>
    <row r="94" spans="1:10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</row>
    <row r="95" spans="1:10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</row>
    <row r="96" spans="1:10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5"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9:B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002"/>
  <sheetViews>
    <sheetView workbookViewId="0"/>
  </sheetViews>
  <sheetFormatPr defaultColWidth="12.59765625" defaultRowHeight="15" customHeight="1"/>
  <cols>
    <col min="1" max="1" width="7.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8" t="s">
        <v>469</v>
      </c>
      <c r="B1" s="249"/>
      <c r="C1" s="249"/>
      <c r="D1" s="249"/>
      <c r="E1" s="249"/>
      <c r="F1" s="249"/>
      <c r="G1" s="249"/>
      <c r="H1" s="249"/>
      <c r="I1" s="250"/>
      <c r="J1" s="143"/>
      <c r="K1" s="143"/>
      <c r="L1" s="143"/>
      <c r="M1" s="143"/>
      <c r="N1" s="143"/>
      <c r="O1" s="143"/>
    </row>
    <row r="2" spans="1:15" ht="15" customHeight="1">
      <c r="A2" s="251" t="s">
        <v>470</v>
      </c>
      <c r="B2" s="232"/>
      <c r="C2" s="232"/>
      <c r="D2" s="232"/>
      <c r="E2" s="232"/>
      <c r="F2" s="232"/>
      <c r="G2" s="232"/>
      <c r="H2" s="232"/>
      <c r="I2" s="252"/>
      <c r="J2" s="143"/>
      <c r="K2" s="143"/>
      <c r="L2" s="143"/>
      <c r="M2" s="143"/>
      <c r="N2" s="143"/>
      <c r="O2" s="143"/>
    </row>
    <row r="3" spans="1:15" ht="15.75" customHeight="1">
      <c r="A3" s="253" t="s">
        <v>471</v>
      </c>
      <c r="B3" s="232"/>
      <c r="C3" s="232"/>
      <c r="D3" s="232"/>
      <c r="E3" s="232"/>
      <c r="F3" s="232"/>
      <c r="G3" s="232"/>
      <c r="H3" s="232"/>
      <c r="I3" s="252"/>
      <c r="J3" s="143"/>
      <c r="K3" s="143"/>
      <c r="L3" s="143"/>
      <c r="M3" s="143"/>
      <c r="N3" s="143"/>
      <c r="O3" s="143"/>
    </row>
    <row r="4" spans="1:15" ht="14.4">
      <c r="A4" s="145" t="s">
        <v>472</v>
      </c>
      <c r="B4" s="146"/>
      <c r="C4" s="254" t="str">
        <f>'S1'!$C$3</f>
        <v>2023-24(ODD-FASTRACK)</v>
      </c>
      <c r="D4" s="255"/>
      <c r="E4" s="146" t="s">
        <v>473</v>
      </c>
      <c r="F4" s="146" t="str">
        <f>'S1'!$C$4</f>
        <v>VII</v>
      </c>
      <c r="G4" s="146"/>
      <c r="H4" s="146"/>
      <c r="I4" s="147"/>
      <c r="J4" s="143"/>
      <c r="K4" s="143"/>
      <c r="L4" s="143"/>
      <c r="M4" s="143"/>
      <c r="N4" s="143"/>
      <c r="O4" s="143"/>
    </row>
    <row r="5" spans="1:15" ht="14.4">
      <c r="A5" s="256" t="s">
        <v>474</v>
      </c>
      <c r="B5" s="194"/>
      <c r="C5" s="148" t="str">
        <f>'S1'!$C$1</f>
        <v>CS8078</v>
      </c>
      <c r="D5" s="257" t="str">
        <f>'S1'!$C$2</f>
        <v>Green Computing</v>
      </c>
      <c r="E5" s="249"/>
      <c r="F5" s="249"/>
      <c r="G5" s="249"/>
      <c r="H5" s="249"/>
      <c r="I5" s="250"/>
      <c r="J5" s="143"/>
      <c r="K5" s="143"/>
      <c r="L5" s="143"/>
      <c r="M5" s="143"/>
      <c r="N5" s="143"/>
      <c r="O5" s="143"/>
    </row>
    <row r="6" spans="1:15" ht="15" customHeight="1">
      <c r="A6" s="149" t="s">
        <v>475</v>
      </c>
      <c r="B6" s="258" t="str">
        <f>'S1'!$B$14</f>
        <v>Acquire knowledge to adopt green computing practices to minimize negative impacts on the environment.</v>
      </c>
      <c r="C6" s="192"/>
      <c r="D6" s="192"/>
      <c r="E6" s="192"/>
      <c r="F6" s="192"/>
      <c r="G6" s="192"/>
      <c r="H6" s="192"/>
      <c r="I6" s="259"/>
      <c r="J6" s="143"/>
      <c r="K6" s="143"/>
      <c r="L6" s="143"/>
      <c r="M6" s="143"/>
      <c r="N6" s="143"/>
      <c r="O6" s="143"/>
    </row>
    <row r="7" spans="1:15" ht="15" customHeight="1">
      <c r="A7" s="149" t="s">
        <v>28</v>
      </c>
      <c r="B7" s="258" t="str">
        <f>'S1'!$B$15</f>
        <v>Enhance the skill in energy saving practices to minimize negative impacts on the environment.</v>
      </c>
      <c r="C7" s="192"/>
      <c r="D7" s="192"/>
      <c r="E7" s="192"/>
      <c r="F7" s="192"/>
      <c r="G7" s="192"/>
      <c r="H7" s="192"/>
      <c r="I7" s="259"/>
      <c r="J7" s="143"/>
      <c r="K7" s="143"/>
      <c r="L7" s="143"/>
      <c r="M7" s="143"/>
      <c r="N7" s="143"/>
      <c r="O7" s="143"/>
    </row>
    <row r="8" spans="1:15" ht="15" customHeight="1">
      <c r="A8" s="149" t="s">
        <v>30</v>
      </c>
      <c r="B8" s="258" t="str">
        <f>'S1'!$B$16</f>
        <v>Evaluate technology tools that can reduce paper waste and carbon footprint by the stakeholders.</v>
      </c>
      <c r="C8" s="192"/>
      <c r="D8" s="192"/>
      <c r="E8" s="192"/>
      <c r="F8" s="192"/>
      <c r="G8" s="192"/>
      <c r="H8" s="192"/>
      <c r="I8" s="259"/>
      <c r="J8" s="143"/>
      <c r="K8" s="143"/>
      <c r="L8" s="143"/>
      <c r="M8" s="143"/>
      <c r="N8" s="143"/>
      <c r="O8" s="143"/>
    </row>
    <row r="9" spans="1:15" ht="15" customHeight="1">
      <c r="A9" s="149" t="s">
        <v>32</v>
      </c>
      <c r="B9" s="258" t="str">
        <f>'S1'!$B$17</f>
        <v>Understand the issues related with green compliance.</v>
      </c>
      <c r="C9" s="192"/>
      <c r="D9" s="192"/>
      <c r="E9" s="192"/>
      <c r="F9" s="192"/>
      <c r="G9" s="192"/>
      <c r="H9" s="192"/>
      <c r="I9" s="259"/>
      <c r="J9" s="143"/>
      <c r="K9" s="143"/>
      <c r="L9" s="143"/>
      <c r="M9" s="143"/>
      <c r="N9" s="143"/>
      <c r="O9" s="143"/>
    </row>
    <row r="10" spans="1:15" ht="15" customHeight="1">
      <c r="A10" s="149" t="s">
        <v>34</v>
      </c>
      <c r="B10" s="258" t="str">
        <f>'S1'!$B$18</f>
        <v>Understand the ways to minimize equipment disposal requirements.</v>
      </c>
      <c r="C10" s="192"/>
      <c r="D10" s="192"/>
      <c r="E10" s="192"/>
      <c r="F10" s="192"/>
      <c r="G10" s="192"/>
      <c r="H10" s="192"/>
      <c r="I10" s="259"/>
      <c r="J10" s="143"/>
      <c r="K10" s="143"/>
      <c r="L10" s="143"/>
      <c r="M10" s="143"/>
      <c r="N10" s="143"/>
      <c r="O10" s="143"/>
    </row>
    <row r="11" spans="1:15" ht="15" customHeight="1">
      <c r="A11" s="149" t="s">
        <v>230</v>
      </c>
      <c r="B11" s="258">
        <f>'S1'!$B$19</f>
        <v>0</v>
      </c>
      <c r="C11" s="192"/>
      <c r="D11" s="192"/>
      <c r="E11" s="192"/>
      <c r="F11" s="192"/>
      <c r="G11" s="192"/>
      <c r="H11" s="192"/>
      <c r="I11" s="259"/>
      <c r="J11" s="143"/>
      <c r="K11" s="143"/>
      <c r="L11" s="143"/>
      <c r="M11" s="143"/>
      <c r="N11" s="143"/>
      <c r="O11" s="143"/>
    </row>
    <row r="12" spans="1:15" ht="15.75" customHeight="1">
      <c r="A12" s="260" t="s">
        <v>476</v>
      </c>
      <c r="B12" s="232"/>
      <c r="C12" s="232"/>
      <c r="D12" s="232"/>
      <c r="E12" s="232"/>
      <c r="F12" s="232"/>
      <c r="G12" s="232"/>
      <c r="H12" s="232"/>
      <c r="I12" s="252"/>
      <c r="J12" s="143"/>
      <c r="K12" s="143"/>
      <c r="L12" s="143"/>
      <c r="M12" s="143"/>
      <c r="N12" s="143"/>
      <c r="O12" s="143"/>
    </row>
    <row r="13" spans="1:15" ht="14.4">
      <c r="A13" s="150"/>
      <c r="B13" s="261" t="s">
        <v>38</v>
      </c>
      <c r="C13" s="194"/>
      <c r="D13" s="194"/>
      <c r="E13" s="194"/>
      <c r="F13" s="194"/>
      <c r="G13" s="194"/>
      <c r="H13" s="268" t="s">
        <v>39</v>
      </c>
      <c r="I13" s="250"/>
      <c r="J13" s="143"/>
      <c r="K13" s="143"/>
      <c r="L13" s="143"/>
      <c r="M13" s="143"/>
      <c r="N13" s="143"/>
      <c r="O13" s="143"/>
    </row>
    <row r="14" spans="1:15" ht="14.4">
      <c r="A14" s="151"/>
      <c r="B14" s="152" t="str">
        <f>'S1'!D13</f>
        <v>Serial Test 1</v>
      </c>
      <c r="C14" s="152" t="str">
        <f>'S1'!E13</f>
        <v>Serial Test 2</v>
      </c>
      <c r="D14" s="152" t="str">
        <f>'S1'!F13</f>
        <v>Serial Test 3</v>
      </c>
      <c r="E14" s="153" t="str">
        <f>'S1'!G13</f>
        <v>Assignment 1</v>
      </c>
      <c r="F14" s="152" t="str">
        <f>'S1'!H13</f>
        <v>Assignment 2</v>
      </c>
      <c r="G14" s="154" t="str">
        <f>'S1'!I13</f>
        <v>Total</v>
      </c>
      <c r="H14" s="269" t="s">
        <v>477</v>
      </c>
      <c r="I14" s="259"/>
      <c r="J14" s="143"/>
      <c r="K14" s="143"/>
      <c r="L14" s="143"/>
      <c r="M14" s="143"/>
      <c r="N14" s="143"/>
      <c r="O14" s="143"/>
    </row>
    <row r="15" spans="1:15" ht="14.4">
      <c r="A15" s="155" t="str">
        <f t="shared" ref="A15:A20" si="0">A6</f>
        <v xml:space="preserve">CO1 </v>
      </c>
      <c r="B15" s="152">
        <f>IF('S1'!$D$14&gt;0,'S1'!$D$14," ")</f>
        <v>22</v>
      </c>
      <c r="C15" s="152" t="str">
        <f>IF('S1'!$E$14&gt;0,'S1'!$E$14," ")</f>
        <v xml:space="preserve"> </v>
      </c>
      <c r="D15" s="152" t="str">
        <f>IF('S1'!$F$14&gt;0,'S1'!$F$14," ")</f>
        <v xml:space="preserve"> </v>
      </c>
      <c r="E15" s="152">
        <f>IF('S1'!$G$14&gt;0,'S1'!$G$14," ")</f>
        <v>26</v>
      </c>
      <c r="F15" s="152" t="str">
        <f>IF('S1'!$H$14&gt;0,'S1'!$H$14," ")</f>
        <v xml:space="preserve"> </v>
      </c>
      <c r="G15" s="154">
        <f>IF('S1'!$I$14&gt;0,'S1'!$I$14," ")</f>
        <v>48</v>
      </c>
      <c r="H15" s="270">
        <v>100</v>
      </c>
      <c r="I15" s="252"/>
      <c r="J15" s="143"/>
      <c r="K15" s="143"/>
      <c r="L15" s="143"/>
      <c r="M15" s="143"/>
      <c r="N15" s="143"/>
      <c r="O15" s="143"/>
    </row>
    <row r="16" spans="1:15" ht="14.4">
      <c r="A16" s="155" t="str">
        <f t="shared" si="0"/>
        <v>CO2</v>
      </c>
      <c r="B16" s="152">
        <f>IF('S1'!$D$15&gt;0,'S1'!$D$15," ")</f>
        <v>28</v>
      </c>
      <c r="C16" s="152" t="str">
        <f>IF('S1'!$E$15&gt;0,'S1'!$E$15," ")</f>
        <v xml:space="preserve"> </v>
      </c>
      <c r="D16" s="152" t="str">
        <f>IF('S1'!F15&gt;0,'S1'!F15," ")</f>
        <v xml:space="preserve"> </v>
      </c>
      <c r="E16" s="152">
        <f>IF('S1'!$G$15&gt;0,'S1'!$G$15," ")</f>
        <v>24</v>
      </c>
      <c r="F16" s="152" t="str">
        <f>IF('S1'!$H$15&gt;0,'S1'!$H$15," ")</f>
        <v xml:space="preserve"> </v>
      </c>
      <c r="G16" s="154">
        <f>IF('S1'!$I$15&gt;0,'S1'!$I$15," ")</f>
        <v>52</v>
      </c>
      <c r="H16" s="271"/>
      <c r="I16" s="252"/>
      <c r="J16" s="143"/>
      <c r="K16" s="143"/>
      <c r="L16" s="143"/>
      <c r="M16" s="143"/>
      <c r="N16" s="143"/>
      <c r="O16" s="143"/>
    </row>
    <row r="17" spans="1:15" ht="14.4">
      <c r="A17" s="155" t="str">
        <f t="shared" si="0"/>
        <v>CO3</v>
      </c>
      <c r="B17" s="152" t="str">
        <f>IF('S1'!$D$16&gt;0,'S1'!$D$16," ")</f>
        <v xml:space="preserve"> </v>
      </c>
      <c r="C17" s="152">
        <f>IF('S1'!$E$16&gt;0,'S1'!$E$16," ")</f>
        <v>32</v>
      </c>
      <c r="D17" s="152" t="str">
        <f>IF('S1'!$F$16&gt;0,'S1'!$F$16," ")</f>
        <v xml:space="preserve"> </v>
      </c>
      <c r="E17" s="152" t="str">
        <f>IF('S1'!$G$16&gt;0,'S1'!$G$16," ")</f>
        <v xml:space="preserve"> </v>
      </c>
      <c r="F17" s="152">
        <f>IF('S1'!$H$16&gt;0,'S1'!$H$16," ")</f>
        <v>18</v>
      </c>
      <c r="G17" s="154">
        <f>IF('S1'!$I$16&gt;0,'S1'!$I$16," ")</f>
        <v>50</v>
      </c>
      <c r="H17" s="271"/>
      <c r="I17" s="252"/>
      <c r="J17" s="143"/>
      <c r="K17" s="143"/>
      <c r="L17" s="143"/>
      <c r="M17" s="143"/>
      <c r="N17" s="143"/>
      <c r="O17" s="143"/>
    </row>
    <row r="18" spans="1:15" ht="14.4">
      <c r="A18" s="155" t="str">
        <f t="shared" si="0"/>
        <v>CO4</v>
      </c>
      <c r="B18" s="152" t="str">
        <f>IF('S1'!$D$17&gt;0,'S1'!$D$17," ")</f>
        <v xml:space="preserve"> </v>
      </c>
      <c r="C18" s="152">
        <f>IF('S1'!$E$17&gt;0,'S1'!$E$17," ")</f>
        <v>18</v>
      </c>
      <c r="D18" s="152">
        <f>IF('S1'!$F$17&gt;0,'S1'!$F$17," ")</f>
        <v>16</v>
      </c>
      <c r="E18" s="152" t="str">
        <f>IF('S1'!$G$17&gt;0,'S1'!$G$17," ")</f>
        <v xml:space="preserve"> </v>
      </c>
      <c r="F18" s="152">
        <f>IF('S1'!$H$17&gt;0,'S1'!$H$17," ")</f>
        <v>16</v>
      </c>
      <c r="G18" s="154">
        <f>IF('S1'!$I$17&gt;0,'S1'!$I$17," ")</f>
        <v>50</v>
      </c>
      <c r="H18" s="271"/>
      <c r="I18" s="252"/>
      <c r="J18" s="143"/>
      <c r="K18" s="143"/>
      <c r="L18" s="143"/>
      <c r="M18" s="143"/>
      <c r="N18" s="143"/>
      <c r="O18" s="143"/>
    </row>
    <row r="19" spans="1:15" ht="14.4">
      <c r="A19" s="155" t="str">
        <f t="shared" si="0"/>
        <v>CO5</v>
      </c>
      <c r="B19" s="152" t="str">
        <f>IF('S1'!$D$18&gt;0,'S1'!$D$18," ")</f>
        <v xml:space="preserve"> </v>
      </c>
      <c r="C19" s="152" t="str">
        <f>IF('S1'!$E$18&gt;0,'S1'!$E$18," ")</f>
        <v xml:space="preserve"> </v>
      </c>
      <c r="D19" s="152">
        <f>IF('S1'!$F$18&gt;0,'S1'!$F$18," ")</f>
        <v>34</v>
      </c>
      <c r="E19" s="152" t="str">
        <f>IF('S1'!$G$18&gt;0,'S1'!$G$18," ")</f>
        <v xml:space="preserve"> </v>
      </c>
      <c r="F19" s="152">
        <f>IF('S1'!$H$18&gt;0,'S1'!$H$18," ")</f>
        <v>16</v>
      </c>
      <c r="G19" s="154">
        <f>IF('S1'!$I$18&gt;0,'S1'!$I$18," ")</f>
        <v>50</v>
      </c>
      <c r="H19" s="271"/>
      <c r="I19" s="252"/>
      <c r="J19" s="143"/>
      <c r="K19" s="143"/>
      <c r="L19" s="143"/>
      <c r="M19" s="143"/>
      <c r="N19" s="143"/>
      <c r="O19" s="143"/>
    </row>
    <row r="20" spans="1:15" ht="14.4">
      <c r="A20" s="155" t="str">
        <f t="shared" si="0"/>
        <v>CO6</v>
      </c>
      <c r="B20" s="152" t="str">
        <f>IF('S1'!$D$19&gt;0,'S1'!$D$19," ")</f>
        <v xml:space="preserve"> </v>
      </c>
      <c r="C20" s="152" t="str">
        <f>IF('S1'!$E$19&gt;0,'S1'!$E$19," ")</f>
        <v xml:space="preserve"> </v>
      </c>
      <c r="D20" s="152" t="str">
        <f>IF('S1'!$F$19&gt;0,'S1'!$F$19," ")</f>
        <v xml:space="preserve"> </v>
      </c>
      <c r="E20" s="152" t="str">
        <f>IF('S1'!$G$19&gt;0,'S1'!$G$19," ")</f>
        <v xml:space="preserve"> </v>
      </c>
      <c r="F20" s="152" t="str">
        <f>IF('S1'!$H$19&gt;0,'S1'!$H$19," ")</f>
        <v xml:space="preserve"> </v>
      </c>
      <c r="G20" s="154" t="str">
        <f>IF('S1'!$I$19&gt;0,'S1'!$I$19," ")</f>
        <v xml:space="preserve"> </v>
      </c>
      <c r="H20" s="271"/>
      <c r="I20" s="252"/>
      <c r="J20" s="143"/>
      <c r="K20" s="143"/>
      <c r="L20" s="143"/>
      <c r="M20" s="143"/>
      <c r="N20" s="143"/>
      <c r="O20" s="143"/>
    </row>
    <row r="21" spans="1:15" ht="15.75" customHeight="1">
      <c r="A21" s="156" t="s">
        <v>19</v>
      </c>
      <c r="B21" s="152">
        <f>IF('S1'!$D$20&gt;0,'S1'!$D$20," ")</f>
        <v>50</v>
      </c>
      <c r="C21" s="152">
        <f>IF('S1'!$E$20&gt;0,'S1'!$E$20," ")</f>
        <v>50</v>
      </c>
      <c r="D21" s="152">
        <f>IF('S1'!$F$20&gt;0,'S1'!$F$20," ")</f>
        <v>50</v>
      </c>
      <c r="E21" s="152">
        <f>IF('S1'!$G$20&gt;0,'S1'!$G$20," ")</f>
        <v>50</v>
      </c>
      <c r="F21" s="152">
        <f>IF('S1'!H20&gt;0,'S1'!H20," ")</f>
        <v>50</v>
      </c>
      <c r="G21" s="154">
        <f>IF('S1'!$I$20&gt;0,'S1'!$I$20," ")</f>
        <v>250</v>
      </c>
      <c r="H21" s="272">
        <f>SUM(H15:H20)</f>
        <v>100</v>
      </c>
      <c r="I21" s="259"/>
      <c r="J21" s="143"/>
      <c r="K21" s="143"/>
      <c r="L21" s="143"/>
      <c r="M21" s="143"/>
      <c r="N21" s="143"/>
      <c r="O21" s="143"/>
    </row>
    <row r="22" spans="1:15" ht="15" customHeight="1">
      <c r="A22" s="274" t="s">
        <v>228</v>
      </c>
      <c r="B22" s="194"/>
      <c r="C22" s="194"/>
      <c r="D22" s="194"/>
      <c r="E22" s="194"/>
      <c r="F22" s="194"/>
      <c r="G22" s="195"/>
      <c r="H22" s="275" t="s">
        <v>40</v>
      </c>
      <c r="I22" s="195"/>
      <c r="J22" s="143"/>
      <c r="K22" s="143"/>
      <c r="L22" s="143"/>
      <c r="M22" s="143"/>
      <c r="N22" s="143"/>
      <c r="O22" s="143"/>
    </row>
    <row r="23" spans="1:15" ht="15.75" customHeight="1">
      <c r="A23" s="149"/>
      <c r="B23" s="159" t="s">
        <v>26</v>
      </c>
      <c r="C23" s="160" t="s">
        <v>28</v>
      </c>
      <c r="D23" s="159" t="s">
        <v>30</v>
      </c>
      <c r="E23" s="159" t="s">
        <v>32</v>
      </c>
      <c r="F23" s="159" t="s">
        <v>34</v>
      </c>
      <c r="G23" s="161"/>
      <c r="H23" s="162" t="s">
        <v>43</v>
      </c>
      <c r="I23" s="163" t="str">
        <f>CONCATENATE('S1'!$B$27," -",'S1'!$C$27)</f>
        <v>60 -69</v>
      </c>
      <c r="J23" s="143"/>
      <c r="K23" s="143"/>
      <c r="L23" s="143"/>
      <c r="M23" s="143"/>
      <c r="N23" s="143"/>
      <c r="O23" s="143"/>
    </row>
    <row r="24" spans="1:15" ht="18" customHeight="1">
      <c r="A24" s="164" t="s">
        <v>38</v>
      </c>
      <c r="B24" s="159">
        <f>'S1'!E22</f>
        <v>70</v>
      </c>
      <c r="C24" s="159">
        <f>'S1'!E23</f>
        <v>70</v>
      </c>
      <c r="D24" s="159">
        <f>'S1'!E24</f>
        <v>70</v>
      </c>
      <c r="E24" s="159">
        <f>'S1'!E25</f>
        <v>70</v>
      </c>
      <c r="F24" s="159">
        <f>'S1'!E26</f>
        <v>70</v>
      </c>
      <c r="G24" s="161">
        <f>'S1'!E27</f>
        <v>0</v>
      </c>
      <c r="H24" s="162" t="s">
        <v>44</v>
      </c>
      <c r="I24" s="163" t="str">
        <f>CONCATENATE('S1'!$B$28," -",'S1'!$C$28)</f>
        <v>70 -79</v>
      </c>
      <c r="J24" s="143"/>
      <c r="K24" s="143"/>
      <c r="L24" s="143"/>
      <c r="M24" s="143"/>
      <c r="N24" s="143"/>
      <c r="O24" s="143"/>
    </row>
    <row r="25" spans="1:15" ht="15" customHeight="1">
      <c r="A25" s="165" t="s">
        <v>39</v>
      </c>
      <c r="B25" s="166" t="str">
        <f>'S1'!$E$28</f>
        <v>B+</v>
      </c>
      <c r="C25" s="166" t="str">
        <f>'S1'!$E$28</f>
        <v>B+</v>
      </c>
      <c r="D25" s="166" t="str">
        <f>'S1'!$E$28</f>
        <v>B+</v>
      </c>
      <c r="E25" s="166" t="str">
        <f>'S1'!$E$28</f>
        <v>B+</v>
      </c>
      <c r="F25" s="166" t="str">
        <f>'S1'!$E$28</f>
        <v>B+</v>
      </c>
      <c r="G25" s="167"/>
      <c r="H25" s="168" t="s">
        <v>478</v>
      </c>
      <c r="I25" s="167" t="str">
        <f>CONCATENATE('S1'!$B$29," -",'S1'!$C$29)</f>
        <v>80 -100</v>
      </c>
      <c r="J25" s="143"/>
      <c r="K25" s="143"/>
      <c r="L25" s="143"/>
      <c r="M25" s="143"/>
      <c r="N25" s="143"/>
      <c r="O25" s="143"/>
    </row>
    <row r="26" spans="1:15" ht="15.75" customHeight="1">
      <c r="A26" s="262" t="s">
        <v>479</v>
      </c>
      <c r="B26" s="232"/>
      <c r="C26" s="232"/>
      <c r="D26" s="232"/>
      <c r="E26" s="232"/>
      <c r="F26" s="232"/>
      <c r="G26" s="232"/>
      <c r="H26" s="232"/>
      <c r="I26" s="173"/>
      <c r="J26" s="143"/>
      <c r="K26" s="143"/>
      <c r="L26" s="143"/>
      <c r="M26" s="143"/>
      <c r="N26" s="143"/>
      <c r="O26" s="143"/>
    </row>
    <row r="27" spans="1:15" ht="15" customHeight="1">
      <c r="A27" s="264" t="str">
        <f>CONCATENATE("Direct Assesment = ",'S1'!C22,"% Internal Mark + ",'S1'!C23,"% External Mark")</f>
        <v>Direct Assesment = 60% Internal Mark + 40% External Mark</v>
      </c>
      <c r="B27" s="192"/>
      <c r="C27" s="192"/>
      <c r="D27" s="192"/>
      <c r="E27" s="192"/>
      <c r="F27" s="192"/>
      <c r="G27" s="192"/>
      <c r="H27" s="209"/>
      <c r="I27" s="173"/>
      <c r="J27" s="143"/>
      <c r="K27" s="143"/>
      <c r="L27" s="143"/>
      <c r="M27" s="143"/>
      <c r="N27" s="143"/>
      <c r="O27" s="143"/>
    </row>
    <row r="28" spans="1:15" ht="15.75" customHeight="1">
      <c r="A28" s="277" t="s">
        <v>485</v>
      </c>
      <c r="B28" s="209"/>
      <c r="C28" s="159" t="s">
        <v>26</v>
      </c>
      <c r="D28" s="159" t="s">
        <v>28</v>
      </c>
      <c r="E28" s="159" t="s">
        <v>30</v>
      </c>
      <c r="F28" s="159" t="s">
        <v>32</v>
      </c>
      <c r="G28" s="159" t="s">
        <v>34</v>
      </c>
      <c r="H28" s="159"/>
      <c r="I28" s="173"/>
      <c r="J28" s="143"/>
      <c r="K28" s="143"/>
      <c r="L28" s="143"/>
      <c r="M28" s="143"/>
      <c r="N28" s="143"/>
      <c r="O28" s="143"/>
    </row>
    <row r="29" spans="1:15" ht="15.75" customHeight="1">
      <c r="A29" s="265" t="s">
        <v>39</v>
      </c>
      <c r="B29" s="209"/>
      <c r="C29" s="176">
        <f>'S2'!$AE$113</f>
        <v>70</v>
      </c>
      <c r="D29" s="176">
        <f>'S2'!$AE$113</f>
        <v>70</v>
      </c>
      <c r="E29" s="176">
        <f>'S2'!$AE$113</f>
        <v>70</v>
      </c>
      <c r="F29" s="176">
        <f>'S2'!$AE$113</f>
        <v>70</v>
      </c>
      <c r="G29" s="176">
        <f>'S2'!$AE$113</f>
        <v>70</v>
      </c>
      <c r="H29" s="176"/>
      <c r="I29" s="173"/>
      <c r="J29" s="143"/>
      <c r="K29" s="143"/>
      <c r="L29" s="143"/>
      <c r="M29" s="143"/>
      <c r="N29" s="143"/>
      <c r="O29" s="143"/>
    </row>
    <row r="30" spans="1:15" ht="15.75" customHeight="1">
      <c r="A30" s="265" t="s">
        <v>38</v>
      </c>
      <c r="B30" s="209"/>
      <c r="C30" s="176">
        <f ca="1">'S2'!$AF$174</f>
        <v>3</v>
      </c>
      <c r="D30" s="176">
        <f ca="1">'S2'!$AG$174</f>
        <v>3</v>
      </c>
      <c r="E30" s="176">
        <f ca="1">'S2'!$AH$174</f>
        <v>3</v>
      </c>
      <c r="F30" s="176">
        <f ca="1">'S2'!$AI$174</f>
        <v>3</v>
      </c>
      <c r="G30" s="176">
        <f ca="1">'S2'!$AJ$174</f>
        <v>3</v>
      </c>
      <c r="H30" s="176" t="e">
        <f t="shared" ref="H30:H31" si="1">#REF!</f>
        <v>#REF!</v>
      </c>
      <c r="I30" s="173"/>
      <c r="J30" s="143"/>
      <c r="K30" s="143"/>
      <c r="L30" s="143"/>
      <c r="M30" s="143"/>
      <c r="N30" s="143"/>
      <c r="O30" s="143"/>
    </row>
    <row r="31" spans="1:15" ht="15.75" customHeight="1">
      <c r="A31" s="265" t="s">
        <v>480</v>
      </c>
      <c r="B31" s="209"/>
      <c r="C31" s="177">
        <f ca="1">'S2'!AF175</f>
        <v>3</v>
      </c>
      <c r="D31" s="177">
        <f ca="1">'S2'!AG175</f>
        <v>3</v>
      </c>
      <c r="E31" s="177">
        <f ca="1">'S2'!AH175</f>
        <v>3</v>
      </c>
      <c r="F31" s="177">
        <f ca="1">'S2'!AI175</f>
        <v>3</v>
      </c>
      <c r="G31" s="177">
        <f ca="1">'S2'!AJ175</f>
        <v>3</v>
      </c>
      <c r="H31" s="177" t="e">
        <f t="shared" si="1"/>
        <v>#REF!</v>
      </c>
      <c r="I31" s="173"/>
      <c r="J31" s="143"/>
      <c r="K31" s="143"/>
      <c r="L31" s="143"/>
      <c r="M31" s="143"/>
      <c r="N31" s="143"/>
      <c r="O31" s="143"/>
    </row>
    <row r="32" spans="1:15" ht="15.75" customHeight="1">
      <c r="A32" s="277" t="s">
        <v>489</v>
      </c>
      <c r="B32" s="209"/>
      <c r="C32" s="187" t="s">
        <v>487</v>
      </c>
      <c r="D32" s="188" t="str">
        <f>'S1'!B8</f>
        <v>Mrs.V.Priya</v>
      </c>
      <c r="E32" s="189"/>
      <c r="F32" s="189"/>
      <c r="G32" s="189"/>
      <c r="H32" s="190"/>
      <c r="I32" s="173"/>
      <c r="J32" s="143"/>
      <c r="K32" s="143"/>
      <c r="L32" s="143"/>
      <c r="M32" s="143"/>
      <c r="N32" s="143"/>
      <c r="O32" s="143"/>
    </row>
    <row r="33" spans="1:15" ht="15.75" customHeight="1">
      <c r="A33" s="265" t="s">
        <v>39</v>
      </c>
      <c r="B33" s="209"/>
      <c r="C33" s="176">
        <f>'S2'!AE186</f>
        <v>3</v>
      </c>
      <c r="D33" s="176">
        <f>'S2'!AE186</f>
        <v>3</v>
      </c>
      <c r="E33" s="176">
        <f>'S2'!AE186</f>
        <v>3</v>
      </c>
      <c r="F33" s="176">
        <f>'S2'!AE186</f>
        <v>3</v>
      </c>
      <c r="G33" s="176">
        <f>'S2'!AE186</f>
        <v>3</v>
      </c>
      <c r="H33" s="159"/>
      <c r="I33" s="173"/>
      <c r="J33" s="143"/>
      <c r="K33" s="143"/>
      <c r="L33" s="143"/>
      <c r="M33" s="143"/>
      <c r="N33" s="143"/>
      <c r="O33" s="143"/>
    </row>
    <row r="34" spans="1:15" ht="15.75" customHeight="1">
      <c r="A34" s="265" t="s">
        <v>38</v>
      </c>
      <c r="B34" s="209"/>
      <c r="C34" s="176">
        <f ca="1">'S2'!AF186</f>
        <v>3</v>
      </c>
      <c r="D34" s="176">
        <f ca="1">'S2'!AF186</f>
        <v>3</v>
      </c>
      <c r="E34" s="176">
        <f ca="1">'S2'!AF186</f>
        <v>3</v>
      </c>
      <c r="F34" s="176">
        <f ca="1">'S2'!AF186</f>
        <v>3</v>
      </c>
      <c r="G34" s="176">
        <f ca="1">'S2'!AF186</f>
        <v>3</v>
      </c>
      <c r="H34" s="159"/>
      <c r="I34" s="173"/>
      <c r="J34" s="143"/>
      <c r="K34" s="143"/>
      <c r="L34" s="143"/>
      <c r="M34" s="143"/>
      <c r="N34" s="143"/>
      <c r="O34" s="143"/>
    </row>
    <row r="35" spans="1:15" ht="15.75" customHeight="1">
      <c r="A35" s="265" t="s">
        <v>480</v>
      </c>
      <c r="B35" s="209"/>
      <c r="C35" s="176">
        <f ca="1">'S2'!AF190</f>
        <v>3</v>
      </c>
      <c r="D35" s="176">
        <f ca="1">'S2'!AG190</f>
        <v>3</v>
      </c>
      <c r="E35" s="176">
        <f ca="1">'S2'!AH190</f>
        <v>3</v>
      </c>
      <c r="F35" s="176">
        <f ca="1">'S2'!AI190</f>
        <v>3</v>
      </c>
      <c r="G35" s="176">
        <f ca="1">'S2'!AJ190</f>
        <v>3</v>
      </c>
      <c r="H35" s="159" t="e">
        <f>#REF!</f>
        <v>#REF!</v>
      </c>
      <c r="I35" s="173"/>
      <c r="J35" s="143"/>
      <c r="K35" s="143"/>
      <c r="L35" s="143"/>
      <c r="M35" s="143"/>
      <c r="N35" s="143"/>
      <c r="O35" s="143"/>
    </row>
    <row r="36" spans="1:15" ht="15.75" customHeight="1">
      <c r="A36" s="178"/>
      <c r="B36" s="143"/>
      <c r="C36" s="143"/>
      <c r="D36" s="143"/>
      <c r="E36" s="143"/>
      <c r="F36" s="143"/>
      <c r="G36" s="143"/>
      <c r="H36" s="173"/>
      <c r="I36" s="173"/>
      <c r="J36" s="143"/>
      <c r="K36" s="143"/>
      <c r="L36" s="143"/>
      <c r="M36" s="143"/>
      <c r="N36" s="143"/>
      <c r="O36" s="143"/>
    </row>
    <row r="37" spans="1:15" ht="15.75" customHeight="1">
      <c r="A37" s="178"/>
      <c r="B37" s="143"/>
      <c r="C37" s="143"/>
      <c r="D37" s="143"/>
      <c r="E37" s="143"/>
      <c r="F37" s="143"/>
      <c r="G37" s="143"/>
      <c r="H37" s="173"/>
      <c r="I37" s="173"/>
      <c r="J37" s="143"/>
      <c r="K37" s="143"/>
      <c r="L37" s="143"/>
      <c r="M37" s="143"/>
      <c r="N37" s="143"/>
      <c r="O37" s="143"/>
    </row>
    <row r="38" spans="1:15" ht="15.75" customHeight="1">
      <c r="A38" s="178"/>
      <c r="B38" s="143"/>
      <c r="C38" s="143"/>
      <c r="D38" s="143"/>
      <c r="E38" s="143"/>
      <c r="F38" s="143"/>
      <c r="G38" s="143"/>
      <c r="H38" s="173"/>
      <c r="I38" s="173"/>
      <c r="J38" s="143"/>
      <c r="K38" s="143"/>
      <c r="L38" s="143"/>
      <c r="M38" s="143"/>
      <c r="N38" s="143"/>
      <c r="O38" s="143"/>
    </row>
    <row r="39" spans="1:15" ht="15.75" customHeight="1">
      <c r="A39" s="178"/>
      <c r="B39" s="143"/>
      <c r="C39" s="143"/>
      <c r="D39" s="143"/>
      <c r="E39" s="143"/>
      <c r="F39" s="143"/>
      <c r="G39" s="143"/>
      <c r="H39" s="173"/>
      <c r="I39" s="173"/>
      <c r="J39" s="143"/>
      <c r="K39" s="143"/>
      <c r="L39" s="143"/>
      <c r="M39" s="143"/>
      <c r="N39" s="143"/>
      <c r="O39" s="143"/>
    </row>
    <row r="40" spans="1:15" ht="15.75" customHeight="1">
      <c r="A40" s="178"/>
      <c r="B40" s="143"/>
      <c r="C40" s="143"/>
      <c r="D40" s="143"/>
      <c r="E40" s="143"/>
      <c r="F40" s="143"/>
      <c r="G40" s="143"/>
      <c r="H40" s="173"/>
      <c r="I40" s="173"/>
      <c r="J40" s="143"/>
      <c r="K40" s="143"/>
      <c r="L40" s="143"/>
      <c r="M40" s="143"/>
      <c r="N40" s="143"/>
      <c r="O40" s="143"/>
    </row>
    <row r="41" spans="1:15" ht="15.75" customHeight="1">
      <c r="A41" s="178"/>
      <c r="B41" s="143"/>
      <c r="C41" s="143"/>
      <c r="D41" s="143"/>
      <c r="E41" s="143"/>
      <c r="F41" s="143"/>
      <c r="G41" s="143"/>
      <c r="H41" s="143"/>
      <c r="I41" s="173"/>
      <c r="J41" s="143"/>
      <c r="K41" s="143"/>
      <c r="L41" s="143"/>
      <c r="M41" s="143"/>
      <c r="N41" s="143"/>
      <c r="O41" s="143"/>
    </row>
    <row r="42" spans="1:15" ht="15.75" customHeight="1">
      <c r="A42" s="178"/>
      <c r="B42" s="143"/>
      <c r="C42" s="143"/>
      <c r="D42" s="143"/>
      <c r="E42" s="143"/>
      <c r="F42" s="143"/>
      <c r="G42" s="143"/>
      <c r="H42" s="143"/>
      <c r="I42" s="173"/>
      <c r="J42" s="143"/>
      <c r="K42" s="143"/>
      <c r="L42" s="143"/>
      <c r="M42" s="143"/>
      <c r="N42" s="143"/>
      <c r="O42" s="143"/>
    </row>
    <row r="43" spans="1:15" ht="15.75" customHeight="1">
      <c r="A43" s="178"/>
      <c r="B43" s="143"/>
      <c r="C43" s="143"/>
      <c r="D43" s="143"/>
      <c r="E43" s="143"/>
      <c r="F43" s="143"/>
      <c r="G43" s="143"/>
      <c r="H43" s="143"/>
      <c r="I43" s="173"/>
      <c r="J43" s="143"/>
      <c r="K43" s="143"/>
      <c r="L43" s="143"/>
      <c r="M43" s="143"/>
      <c r="N43" s="143"/>
      <c r="O43" s="143"/>
    </row>
    <row r="44" spans="1:15" ht="15.75" customHeight="1">
      <c r="A44" s="262" t="s">
        <v>481</v>
      </c>
      <c r="B44" s="232"/>
      <c r="C44" s="143"/>
      <c r="D44" s="143"/>
      <c r="E44" s="143"/>
      <c r="F44" s="143"/>
      <c r="G44" s="143"/>
      <c r="H44" s="143"/>
      <c r="I44" s="173"/>
      <c r="J44" s="143"/>
      <c r="K44" s="143"/>
      <c r="L44" s="143"/>
      <c r="M44" s="143"/>
      <c r="N44" s="143"/>
      <c r="O44" s="143"/>
    </row>
    <row r="45" spans="1:15" ht="15.75" customHeight="1">
      <c r="A45" s="178"/>
      <c r="B45" s="143"/>
      <c r="C45" s="143"/>
      <c r="D45" s="143"/>
      <c r="E45" s="143"/>
      <c r="F45" s="143"/>
      <c r="G45" s="143"/>
      <c r="H45" s="143"/>
      <c r="I45" s="173"/>
      <c r="J45" s="143"/>
      <c r="K45" s="143"/>
      <c r="L45" s="143"/>
      <c r="M45" s="143"/>
      <c r="N45" s="143"/>
      <c r="O45" s="143"/>
    </row>
    <row r="46" spans="1:15" ht="15.75" customHeight="1">
      <c r="A46" s="178"/>
      <c r="B46" s="143"/>
      <c r="C46" s="143"/>
      <c r="D46" s="143"/>
      <c r="E46" s="143"/>
      <c r="F46" s="143"/>
      <c r="G46" s="143"/>
      <c r="H46" s="143"/>
      <c r="I46" s="173"/>
      <c r="J46" s="143"/>
      <c r="K46" s="143"/>
      <c r="L46" s="143"/>
      <c r="M46" s="143"/>
      <c r="N46" s="143"/>
      <c r="O46" s="143"/>
    </row>
    <row r="47" spans="1:15" ht="15.75" customHeight="1">
      <c r="A47" s="178"/>
      <c r="B47" s="143"/>
      <c r="C47" s="143"/>
      <c r="D47" s="143"/>
      <c r="E47" s="143"/>
      <c r="F47" s="143"/>
      <c r="G47" s="143"/>
      <c r="H47" s="143"/>
      <c r="I47" s="173"/>
      <c r="J47" s="143"/>
      <c r="K47" s="143"/>
      <c r="L47" s="143"/>
      <c r="M47" s="143"/>
      <c r="N47" s="143"/>
      <c r="O47" s="143"/>
    </row>
    <row r="48" spans="1:15" ht="15.75" customHeight="1">
      <c r="A48" s="178"/>
      <c r="B48" s="143"/>
      <c r="C48" s="143"/>
      <c r="D48" s="143"/>
      <c r="E48" s="143"/>
      <c r="F48" s="143"/>
      <c r="G48" s="143"/>
      <c r="H48" s="143"/>
      <c r="I48" s="173"/>
      <c r="J48" s="143"/>
      <c r="K48" s="143"/>
      <c r="L48" s="143"/>
      <c r="M48" s="143"/>
      <c r="N48" s="143"/>
      <c r="O48" s="143"/>
    </row>
    <row r="49" spans="1:15" ht="15.75" customHeight="1">
      <c r="A49" s="276" t="s">
        <v>488</v>
      </c>
      <c r="B49" s="200"/>
      <c r="C49" s="267" t="s">
        <v>482</v>
      </c>
      <c r="D49" s="200"/>
      <c r="E49" s="183" t="s">
        <v>483</v>
      </c>
      <c r="F49" s="184"/>
      <c r="G49" s="185"/>
      <c r="H49" s="267" t="s">
        <v>484</v>
      </c>
      <c r="I49" s="201"/>
      <c r="J49" s="143"/>
      <c r="K49" s="143"/>
      <c r="L49" s="143"/>
      <c r="M49" s="143"/>
      <c r="N49" s="143"/>
      <c r="O49" s="143"/>
    </row>
    <row r="50" spans="1:15" ht="15.7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  <row r="51" spans="1:15" ht="15.7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</row>
    <row r="52" spans="1:15" ht="15.7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</row>
    <row r="53" spans="1:15" ht="15.7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</row>
    <row r="54" spans="1:15" ht="15.7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5" ht="15.7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5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</row>
    <row r="57" spans="1:15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</row>
    <row r="58" spans="1:15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</row>
    <row r="59" spans="1:15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</row>
    <row r="60" spans="1:15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</row>
    <row r="61" spans="1:15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</row>
    <row r="62" spans="1:15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</row>
    <row r="63" spans="1:15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5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</row>
    <row r="66" spans="1:10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</row>
    <row r="68" spans="1:10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</row>
    <row r="69" spans="1:10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</row>
    <row r="70" spans="1:10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</row>
    <row r="71" spans="1:10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</row>
    <row r="72" spans="1:10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</row>
    <row r="73" spans="1:10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  <row r="74" spans="1:10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</row>
    <row r="75" spans="1:10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</row>
    <row r="76" spans="1:10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</row>
    <row r="77" spans="1:10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</row>
    <row r="78" spans="1:10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</row>
    <row r="79" spans="1:10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</row>
    <row r="80" spans="1:10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</row>
    <row r="81" spans="1:10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</row>
    <row r="82" spans="1:10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</row>
    <row r="83" spans="1:10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</row>
    <row r="84" spans="1:10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</row>
    <row r="85" spans="1:10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</row>
    <row r="86" spans="1:10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</row>
    <row r="87" spans="1:10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</row>
    <row r="88" spans="1:10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</row>
    <row r="89" spans="1:10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</row>
    <row r="90" spans="1:10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</row>
    <row r="91" spans="1:10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</row>
    <row r="92" spans="1:10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</row>
    <row r="93" spans="1:10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</row>
    <row r="94" spans="1:10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</row>
    <row r="95" spans="1:10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</row>
    <row r="96" spans="1:10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1002"/>
  <sheetViews>
    <sheetView workbookViewId="0"/>
  </sheetViews>
  <sheetFormatPr defaultColWidth="12.59765625" defaultRowHeight="15" customHeight="1"/>
  <cols>
    <col min="1" max="1" width="7.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8" t="s">
        <v>469</v>
      </c>
      <c r="B1" s="249"/>
      <c r="C1" s="249"/>
      <c r="D1" s="249"/>
      <c r="E1" s="249"/>
      <c r="F1" s="249"/>
      <c r="G1" s="249"/>
      <c r="H1" s="249"/>
      <c r="I1" s="250"/>
      <c r="J1" s="143"/>
      <c r="K1" s="143"/>
      <c r="L1" s="143"/>
      <c r="M1" s="143"/>
      <c r="N1" s="143"/>
      <c r="O1" s="143"/>
    </row>
    <row r="2" spans="1:15" ht="15" customHeight="1">
      <c r="A2" s="251" t="s">
        <v>470</v>
      </c>
      <c r="B2" s="232"/>
      <c r="C2" s="232"/>
      <c r="D2" s="232"/>
      <c r="E2" s="232"/>
      <c r="F2" s="232"/>
      <c r="G2" s="232"/>
      <c r="H2" s="232"/>
      <c r="I2" s="252"/>
      <c r="J2" s="143"/>
      <c r="K2" s="143"/>
      <c r="L2" s="143"/>
      <c r="M2" s="143"/>
      <c r="N2" s="143"/>
      <c r="O2" s="143"/>
    </row>
    <row r="3" spans="1:15" ht="15.75" customHeight="1">
      <c r="A3" s="253" t="s">
        <v>471</v>
      </c>
      <c r="B3" s="232"/>
      <c r="C3" s="232"/>
      <c r="D3" s="232"/>
      <c r="E3" s="232"/>
      <c r="F3" s="232"/>
      <c r="G3" s="232"/>
      <c r="H3" s="232"/>
      <c r="I3" s="252"/>
      <c r="J3" s="143"/>
      <c r="K3" s="143"/>
      <c r="L3" s="143"/>
      <c r="M3" s="143"/>
      <c r="N3" s="143"/>
      <c r="O3" s="143"/>
    </row>
    <row r="4" spans="1:15" ht="14.4">
      <c r="A4" s="145" t="s">
        <v>472</v>
      </c>
      <c r="B4" s="146"/>
      <c r="C4" s="254" t="str">
        <f>'S1'!$C$3</f>
        <v>2023-24(ODD-FASTRACK)</v>
      </c>
      <c r="D4" s="255"/>
      <c r="E4" s="146" t="s">
        <v>473</v>
      </c>
      <c r="F4" s="146" t="str">
        <f>'S1'!$C$4</f>
        <v>VII</v>
      </c>
      <c r="G4" s="146"/>
      <c r="H4" s="146"/>
      <c r="I4" s="147"/>
      <c r="J4" s="143"/>
      <c r="K4" s="143"/>
      <c r="L4" s="143"/>
      <c r="M4" s="143"/>
      <c r="N4" s="143"/>
      <c r="O4" s="143"/>
    </row>
    <row r="5" spans="1:15" ht="14.4">
      <c r="A5" s="256" t="s">
        <v>474</v>
      </c>
      <c r="B5" s="194"/>
      <c r="C5" s="148" t="str">
        <f>'S1'!$C$1</f>
        <v>CS8078</v>
      </c>
      <c r="D5" s="257" t="str">
        <f>'S1'!$C$2</f>
        <v>Green Computing</v>
      </c>
      <c r="E5" s="249"/>
      <c r="F5" s="249"/>
      <c r="G5" s="249"/>
      <c r="H5" s="249"/>
      <c r="I5" s="250"/>
      <c r="J5" s="143"/>
      <c r="K5" s="143"/>
      <c r="L5" s="143"/>
      <c r="M5" s="143"/>
      <c r="N5" s="143"/>
      <c r="O5" s="143"/>
    </row>
    <row r="6" spans="1:15" ht="15" customHeight="1">
      <c r="A6" s="149" t="s">
        <v>475</v>
      </c>
      <c r="B6" s="258" t="str">
        <f>'S1'!$B$14</f>
        <v>Acquire knowledge to adopt green computing practices to minimize negative impacts on the environment.</v>
      </c>
      <c r="C6" s="192"/>
      <c r="D6" s="192"/>
      <c r="E6" s="192"/>
      <c r="F6" s="192"/>
      <c r="G6" s="192"/>
      <c r="H6" s="192"/>
      <c r="I6" s="259"/>
      <c r="J6" s="143"/>
      <c r="K6" s="143"/>
      <c r="L6" s="143"/>
      <c r="M6" s="143"/>
      <c r="N6" s="143"/>
      <c r="O6" s="143"/>
    </row>
    <row r="7" spans="1:15" ht="15" customHeight="1">
      <c r="A7" s="149" t="s">
        <v>28</v>
      </c>
      <c r="B7" s="258" t="str">
        <f>'S1'!$B$15</f>
        <v>Enhance the skill in energy saving practices to minimize negative impacts on the environment.</v>
      </c>
      <c r="C7" s="192"/>
      <c r="D7" s="192"/>
      <c r="E7" s="192"/>
      <c r="F7" s="192"/>
      <c r="G7" s="192"/>
      <c r="H7" s="192"/>
      <c r="I7" s="259"/>
      <c r="J7" s="143"/>
      <c r="K7" s="143"/>
      <c r="L7" s="143"/>
      <c r="M7" s="143"/>
      <c r="N7" s="143"/>
      <c r="O7" s="143"/>
    </row>
    <row r="8" spans="1:15" ht="15" customHeight="1">
      <c r="A8" s="149" t="s">
        <v>30</v>
      </c>
      <c r="B8" s="258" t="str">
        <f>'S1'!$B$16</f>
        <v>Evaluate technology tools that can reduce paper waste and carbon footprint by the stakeholders.</v>
      </c>
      <c r="C8" s="192"/>
      <c r="D8" s="192"/>
      <c r="E8" s="192"/>
      <c r="F8" s="192"/>
      <c r="G8" s="192"/>
      <c r="H8" s="192"/>
      <c r="I8" s="259"/>
      <c r="J8" s="143"/>
      <c r="K8" s="143"/>
      <c r="L8" s="143"/>
      <c r="M8" s="143"/>
      <c r="N8" s="143"/>
      <c r="O8" s="143"/>
    </row>
    <row r="9" spans="1:15" ht="15" customHeight="1">
      <c r="A9" s="149" t="s">
        <v>32</v>
      </c>
      <c r="B9" s="258" t="str">
        <f>'S1'!$B$17</f>
        <v>Understand the issues related with green compliance.</v>
      </c>
      <c r="C9" s="192"/>
      <c r="D9" s="192"/>
      <c r="E9" s="192"/>
      <c r="F9" s="192"/>
      <c r="G9" s="192"/>
      <c r="H9" s="192"/>
      <c r="I9" s="259"/>
      <c r="J9" s="143"/>
      <c r="K9" s="143"/>
      <c r="L9" s="143"/>
      <c r="M9" s="143"/>
      <c r="N9" s="143"/>
      <c r="O9" s="143"/>
    </row>
    <row r="10" spans="1:15" ht="15" customHeight="1">
      <c r="A10" s="149" t="s">
        <v>34</v>
      </c>
      <c r="B10" s="258" t="str">
        <f>'S1'!$B$18</f>
        <v>Understand the ways to minimize equipment disposal requirements.</v>
      </c>
      <c r="C10" s="192"/>
      <c r="D10" s="192"/>
      <c r="E10" s="192"/>
      <c r="F10" s="192"/>
      <c r="G10" s="192"/>
      <c r="H10" s="192"/>
      <c r="I10" s="259"/>
      <c r="J10" s="143"/>
      <c r="K10" s="143"/>
      <c r="L10" s="143"/>
      <c r="M10" s="143"/>
      <c r="N10" s="143"/>
      <c r="O10" s="143"/>
    </row>
    <row r="11" spans="1:15" ht="15" customHeight="1">
      <c r="A11" s="149" t="s">
        <v>230</v>
      </c>
      <c r="B11" s="258">
        <f>'S1'!$B$19</f>
        <v>0</v>
      </c>
      <c r="C11" s="192"/>
      <c r="D11" s="192"/>
      <c r="E11" s="192"/>
      <c r="F11" s="192"/>
      <c r="G11" s="192"/>
      <c r="H11" s="192"/>
      <c r="I11" s="259"/>
      <c r="J11" s="143"/>
      <c r="K11" s="143"/>
      <c r="L11" s="143"/>
      <c r="M11" s="143"/>
      <c r="N11" s="143"/>
      <c r="O11" s="143"/>
    </row>
    <row r="12" spans="1:15" ht="15.75" customHeight="1">
      <c r="A12" s="260" t="s">
        <v>476</v>
      </c>
      <c r="B12" s="232"/>
      <c r="C12" s="232"/>
      <c r="D12" s="232"/>
      <c r="E12" s="232"/>
      <c r="F12" s="232"/>
      <c r="G12" s="232"/>
      <c r="H12" s="232"/>
      <c r="I12" s="252"/>
      <c r="J12" s="143"/>
      <c r="K12" s="143"/>
      <c r="L12" s="143"/>
      <c r="M12" s="143"/>
      <c r="N12" s="143"/>
      <c r="O12" s="143"/>
    </row>
    <row r="13" spans="1:15" ht="14.4">
      <c r="A13" s="150"/>
      <c r="B13" s="261" t="s">
        <v>38</v>
      </c>
      <c r="C13" s="194"/>
      <c r="D13" s="194"/>
      <c r="E13" s="194"/>
      <c r="F13" s="194"/>
      <c r="G13" s="194"/>
      <c r="H13" s="268" t="s">
        <v>39</v>
      </c>
      <c r="I13" s="250"/>
      <c r="J13" s="143"/>
      <c r="K13" s="143"/>
      <c r="L13" s="143"/>
      <c r="M13" s="143"/>
      <c r="N13" s="143"/>
      <c r="O13" s="143"/>
    </row>
    <row r="14" spans="1:15" ht="14.4">
      <c r="A14" s="151"/>
      <c r="B14" s="152" t="str">
        <f>'S1'!D13</f>
        <v>Serial Test 1</v>
      </c>
      <c r="C14" s="152" t="str">
        <f>'S1'!E13</f>
        <v>Serial Test 2</v>
      </c>
      <c r="D14" s="152" t="str">
        <f>'S1'!F13</f>
        <v>Serial Test 3</v>
      </c>
      <c r="E14" s="153" t="str">
        <f>'S1'!G13</f>
        <v>Assignment 1</v>
      </c>
      <c r="F14" s="152" t="str">
        <f>'S1'!H13</f>
        <v>Assignment 2</v>
      </c>
      <c r="G14" s="154" t="str">
        <f>'S1'!I13</f>
        <v>Total</v>
      </c>
      <c r="H14" s="269" t="s">
        <v>477</v>
      </c>
      <c r="I14" s="259"/>
      <c r="J14" s="143"/>
      <c r="K14" s="143"/>
      <c r="L14" s="143"/>
      <c r="M14" s="143"/>
      <c r="N14" s="143"/>
      <c r="O14" s="143"/>
    </row>
    <row r="15" spans="1:15" ht="14.4">
      <c r="A15" s="155" t="str">
        <f t="shared" ref="A15:A20" si="0">A6</f>
        <v xml:space="preserve">CO1 </v>
      </c>
      <c r="B15" s="152">
        <f>IF('S1'!$D$14&gt;0,'S1'!$D$14," ")</f>
        <v>22</v>
      </c>
      <c r="C15" s="152" t="str">
        <f>IF('S1'!$E$14&gt;0,'S1'!$E$14," ")</f>
        <v xml:space="preserve"> </v>
      </c>
      <c r="D15" s="152" t="str">
        <f>IF('S1'!$F$14&gt;0,'S1'!$F$14," ")</f>
        <v xml:space="preserve"> </v>
      </c>
      <c r="E15" s="152">
        <f>IF('S1'!$G$14&gt;0,'S1'!$G$14," ")</f>
        <v>26</v>
      </c>
      <c r="F15" s="152" t="str">
        <f>IF('S1'!$H$14&gt;0,'S1'!$H$14," ")</f>
        <v xml:space="preserve"> </v>
      </c>
      <c r="G15" s="154">
        <f>IF('S1'!$I$14&gt;0,'S1'!$I$14," ")</f>
        <v>48</v>
      </c>
      <c r="H15" s="270">
        <v>100</v>
      </c>
      <c r="I15" s="252"/>
      <c r="J15" s="143"/>
      <c r="K15" s="143"/>
      <c r="L15" s="143"/>
      <c r="M15" s="143"/>
      <c r="N15" s="143"/>
      <c r="O15" s="143"/>
    </row>
    <row r="16" spans="1:15" ht="14.4">
      <c r="A16" s="155" t="str">
        <f t="shared" si="0"/>
        <v>CO2</v>
      </c>
      <c r="B16" s="152">
        <f>IF('S1'!$D$15&gt;0,'S1'!$D$15," ")</f>
        <v>28</v>
      </c>
      <c r="C16" s="152" t="str">
        <f>IF('S1'!$E$15&gt;0,'S1'!$E$15," ")</f>
        <v xml:space="preserve"> </v>
      </c>
      <c r="D16" s="152" t="str">
        <f>IF('S1'!F15&gt;0,'S1'!F15," ")</f>
        <v xml:space="preserve"> </v>
      </c>
      <c r="E16" s="152">
        <f>IF('S1'!$G$15&gt;0,'S1'!$G$15," ")</f>
        <v>24</v>
      </c>
      <c r="F16" s="152" t="str">
        <f>IF('S1'!$H$15&gt;0,'S1'!$H$15," ")</f>
        <v xml:space="preserve"> </v>
      </c>
      <c r="G16" s="154">
        <f>IF('S1'!$I$15&gt;0,'S1'!$I$15," ")</f>
        <v>52</v>
      </c>
      <c r="H16" s="271"/>
      <c r="I16" s="252"/>
      <c r="J16" s="143"/>
      <c r="K16" s="143"/>
      <c r="L16" s="143"/>
      <c r="M16" s="143"/>
      <c r="N16" s="143"/>
      <c r="O16" s="143"/>
    </row>
    <row r="17" spans="1:15" ht="14.4">
      <c r="A17" s="155" t="str">
        <f t="shared" si="0"/>
        <v>CO3</v>
      </c>
      <c r="B17" s="152" t="str">
        <f>IF('S1'!$D$16&gt;0,'S1'!$D$16," ")</f>
        <v xml:space="preserve"> </v>
      </c>
      <c r="C17" s="152">
        <f>IF('S1'!$E$16&gt;0,'S1'!$E$16," ")</f>
        <v>32</v>
      </c>
      <c r="D17" s="152" t="str">
        <f>IF('S1'!$F$16&gt;0,'S1'!$F$16," ")</f>
        <v xml:space="preserve"> </v>
      </c>
      <c r="E17" s="152" t="str">
        <f>IF('S1'!$G$16&gt;0,'S1'!$G$16," ")</f>
        <v xml:space="preserve"> </v>
      </c>
      <c r="F17" s="152">
        <f>IF('S1'!$H$16&gt;0,'S1'!$H$16," ")</f>
        <v>18</v>
      </c>
      <c r="G17" s="154">
        <f>IF('S1'!$I$16&gt;0,'S1'!$I$16," ")</f>
        <v>50</v>
      </c>
      <c r="H17" s="271"/>
      <c r="I17" s="252"/>
      <c r="J17" s="143"/>
      <c r="K17" s="143"/>
      <c r="L17" s="143"/>
      <c r="M17" s="143"/>
      <c r="N17" s="143"/>
      <c r="O17" s="143"/>
    </row>
    <row r="18" spans="1:15" ht="14.4">
      <c r="A18" s="155" t="str">
        <f t="shared" si="0"/>
        <v>CO4</v>
      </c>
      <c r="B18" s="152" t="str">
        <f>IF('S1'!$D$17&gt;0,'S1'!$D$17," ")</f>
        <v xml:space="preserve"> </v>
      </c>
      <c r="C18" s="152">
        <f>IF('S1'!$E$17&gt;0,'S1'!$E$17," ")</f>
        <v>18</v>
      </c>
      <c r="D18" s="152">
        <f>IF('S1'!$F$17&gt;0,'S1'!$F$17," ")</f>
        <v>16</v>
      </c>
      <c r="E18" s="152" t="str">
        <f>IF('S1'!$G$17&gt;0,'S1'!$G$17," ")</f>
        <v xml:space="preserve"> </v>
      </c>
      <c r="F18" s="152">
        <f>IF('S1'!$H$17&gt;0,'S1'!$H$17," ")</f>
        <v>16</v>
      </c>
      <c r="G18" s="154">
        <f>IF('S1'!$I$17&gt;0,'S1'!$I$17," ")</f>
        <v>50</v>
      </c>
      <c r="H18" s="271"/>
      <c r="I18" s="252"/>
      <c r="J18" s="143"/>
      <c r="K18" s="143"/>
      <c r="L18" s="143"/>
      <c r="M18" s="143"/>
      <c r="N18" s="143"/>
      <c r="O18" s="143"/>
    </row>
    <row r="19" spans="1:15" ht="14.4">
      <c r="A19" s="155" t="str">
        <f t="shared" si="0"/>
        <v>CO5</v>
      </c>
      <c r="B19" s="152" t="str">
        <f>IF('S1'!$D$18&gt;0,'S1'!$D$18," ")</f>
        <v xml:space="preserve"> </v>
      </c>
      <c r="C19" s="152" t="str">
        <f>IF('S1'!$E$18&gt;0,'S1'!$E$18," ")</f>
        <v xml:space="preserve"> </v>
      </c>
      <c r="D19" s="152">
        <f>IF('S1'!$F$18&gt;0,'S1'!$F$18," ")</f>
        <v>34</v>
      </c>
      <c r="E19" s="152" t="str">
        <f>IF('S1'!$G$18&gt;0,'S1'!$G$18," ")</f>
        <v xml:space="preserve"> </v>
      </c>
      <c r="F19" s="152">
        <f>IF('S1'!$H$18&gt;0,'S1'!$H$18," ")</f>
        <v>16</v>
      </c>
      <c r="G19" s="154">
        <f>IF('S1'!$I$18&gt;0,'S1'!$I$18," ")</f>
        <v>50</v>
      </c>
      <c r="H19" s="271"/>
      <c r="I19" s="252"/>
      <c r="J19" s="143"/>
      <c r="K19" s="143"/>
      <c r="L19" s="143"/>
      <c r="M19" s="143"/>
      <c r="N19" s="143"/>
      <c r="O19" s="143"/>
    </row>
    <row r="20" spans="1:15" ht="14.4">
      <c r="A20" s="155" t="str">
        <f t="shared" si="0"/>
        <v>CO6</v>
      </c>
      <c r="B20" s="152" t="str">
        <f>IF('S1'!$D$19&gt;0,'S1'!$D$19," ")</f>
        <v xml:space="preserve"> </v>
      </c>
      <c r="C20" s="152" t="str">
        <f>IF('S1'!$E$19&gt;0,'S1'!$E$19," ")</f>
        <v xml:space="preserve"> </v>
      </c>
      <c r="D20" s="152" t="str">
        <f>IF('S1'!$F$19&gt;0,'S1'!$F$19," ")</f>
        <v xml:space="preserve"> </v>
      </c>
      <c r="E20" s="152" t="str">
        <f>IF('S1'!$G$19&gt;0,'S1'!$G$19," ")</f>
        <v xml:space="preserve"> </v>
      </c>
      <c r="F20" s="152" t="str">
        <f>IF('S1'!$H$19&gt;0,'S1'!$H$19," ")</f>
        <v xml:space="preserve"> </v>
      </c>
      <c r="G20" s="154" t="str">
        <f>IF('S1'!$I$19&gt;0,'S1'!$I$19," ")</f>
        <v xml:space="preserve"> </v>
      </c>
      <c r="H20" s="271"/>
      <c r="I20" s="252"/>
      <c r="J20" s="143"/>
      <c r="K20" s="143"/>
      <c r="L20" s="143"/>
      <c r="M20" s="143"/>
      <c r="N20" s="143"/>
      <c r="O20" s="143"/>
    </row>
    <row r="21" spans="1:15" ht="15.75" customHeight="1">
      <c r="A21" s="156" t="s">
        <v>19</v>
      </c>
      <c r="B21" s="152">
        <f>IF('S1'!$D$20&gt;0,'S1'!$D$20," ")</f>
        <v>50</v>
      </c>
      <c r="C21" s="152">
        <f>IF('S1'!$E$20&gt;0,'S1'!$E$20," ")</f>
        <v>50</v>
      </c>
      <c r="D21" s="152">
        <f>IF('S1'!$F$20&gt;0,'S1'!$F$20," ")</f>
        <v>50</v>
      </c>
      <c r="E21" s="152">
        <f>IF('S1'!$G$20&gt;0,'S1'!$G$20," ")</f>
        <v>50</v>
      </c>
      <c r="F21" s="152">
        <f>IF('S1'!H20&gt;0,'S1'!H20," ")</f>
        <v>50</v>
      </c>
      <c r="G21" s="154">
        <f>IF('S1'!$I$20&gt;0,'S1'!$I$20," ")</f>
        <v>250</v>
      </c>
      <c r="H21" s="272">
        <f>SUM(H15:H20)</f>
        <v>100</v>
      </c>
      <c r="I21" s="259"/>
      <c r="J21" s="143"/>
      <c r="K21" s="143"/>
      <c r="L21" s="143"/>
      <c r="M21" s="143"/>
      <c r="N21" s="143"/>
      <c r="O21" s="143"/>
    </row>
    <row r="22" spans="1:15" ht="15" customHeight="1">
      <c r="A22" s="274" t="s">
        <v>228</v>
      </c>
      <c r="B22" s="194"/>
      <c r="C22" s="194"/>
      <c r="D22" s="194"/>
      <c r="E22" s="194"/>
      <c r="F22" s="194"/>
      <c r="G22" s="195"/>
      <c r="H22" s="275" t="s">
        <v>40</v>
      </c>
      <c r="I22" s="195"/>
      <c r="J22" s="143"/>
      <c r="K22" s="143"/>
      <c r="L22" s="143"/>
      <c r="M22" s="143"/>
      <c r="N22" s="143"/>
      <c r="O22" s="143"/>
    </row>
    <row r="23" spans="1:15" ht="15.75" customHeight="1">
      <c r="A23" s="149"/>
      <c r="B23" s="159" t="s">
        <v>26</v>
      </c>
      <c r="C23" s="160" t="s">
        <v>28</v>
      </c>
      <c r="D23" s="159" t="s">
        <v>30</v>
      </c>
      <c r="E23" s="159" t="s">
        <v>32</v>
      </c>
      <c r="F23" s="159" t="s">
        <v>34</v>
      </c>
      <c r="G23" s="161"/>
      <c r="H23" s="162" t="s">
        <v>43</v>
      </c>
      <c r="I23" s="163" t="str">
        <f>CONCATENATE('S1'!$B$27," -",'S1'!$C$27)</f>
        <v>60 -69</v>
      </c>
      <c r="J23" s="143"/>
      <c r="K23" s="143"/>
      <c r="L23" s="143"/>
      <c r="M23" s="143"/>
      <c r="N23" s="143"/>
      <c r="O23" s="143"/>
    </row>
    <row r="24" spans="1:15" ht="18" customHeight="1">
      <c r="A24" s="164" t="s">
        <v>38</v>
      </c>
      <c r="B24" s="159">
        <f>'S1'!E22</f>
        <v>70</v>
      </c>
      <c r="C24" s="159">
        <f>'S1'!E23</f>
        <v>70</v>
      </c>
      <c r="D24" s="159">
        <f>'S1'!E24</f>
        <v>70</v>
      </c>
      <c r="E24" s="159">
        <f>'S1'!E25</f>
        <v>70</v>
      </c>
      <c r="F24" s="159">
        <f>'S1'!E26</f>
        <v>70</v>
      </c>
      <c r="G24" s="161">
        <f>'S1'!E27</f>
        <v>0</v>
      </c>
      <c r="H24" s="162" t="s">
        <v>44</v>
      </c>
      <c r="I24" s="163" t="str">
        <f>CONCATENATE('S1'!$B$28," -",'S1'!$C$28)</f>
        <v>70 -79</v>
      </c>
      <c r="J24" s="143"/>
      <c r="K24" s="143"/>
      <c r="L24" s="143"/>
      <c r="M24" s="143"/>
      <c r="N24" s="143"/>
      <c r="O24" s="143"/>
    </row>
    <row r="25" spans="1:15" ht="15" customHeight="1">
      <c r="A25" s="165" t="s">
        <v>39</v>
      </c>
      <c r="B25" s="166" t="str">
        <f>'S1'!$E$28</f>
        <v>B+</v>
      </c>
      <c r="C25" s="166" t="str">
        <f>'S1'!$E$28</f>
        <v>B+</v>
      </c>
      <c r="D25" s="166" t="str">
        <f>'S1'!$E$28</f>
        <v>B+</v>
      </c>
      <c r="E25" s="166" t="str">
        <f>'S1'!$E$28</f>
        <v>B+</v>
      </c>
      <c r="F25" s="166" t="str">
        <f>'S1'!$E$28</f>
        <v>B+</v>
      </c>
      <c r="G25" s="167"/>
      <c r="H25" s="168" t="s">
        <v>478</v>
      </c>
      <c r="I25" s="167" t="str">
        <f>CONCATENATE('S1'!$B$29," -",'S1'!$C$29)</f>
        <v>80 -100</v>
      </c>
      <c r="J25" s="143"/>
      <c r="K25" s="143"/>
      <c r="L25" s="143"/>
      <c r="M25" s="143"/>
      <c r="N25" s="143"/>
      <c r="O25" s="143"/>
    </row>
    <row r="26" spans="1:15" ht="15.75" customHeight="1">
      <c r="A26" s="262" t="s">
        <v>479</v>
      </c>
      <c r="B26" s="232"/>
      <c r="C26" s="232"/>
      <c r="D26" s="232"/>
      <c r="E26" s="232"/>
      <c r="F26" s="232"/>
      <c r="G26" s="232"/>
      <c r="H26" s="232"/>
      <c r="I26" s="173"/>
      <c r="J26" s="143"/>
      <c r="K26" s="143"/>
      <c r="L26" s="143"/>
      <c r="M26" s="143"/>
      <c r="N26" s="143"/>
      <c r="O26" s="143"/>
    </row>
    <row r="27" spans="1:15" ht="15" customHeight="1">
      <c r="A27" s="264" t="str">
        <f>CONCATENATE("Direct Assesment = ",'S1'!C22,"% Internal Mark + ",'S1'!C23,"% External Mark")</f>
        <v>Direct Assesment = 60% Internal Mark + 40% External Mark</v>
      </c>
      <c r="B27" s="192"/>
      <c r="C27" s="192"/>
      <c r="D27" s="192"/>
      <c r="E27" s="192"/>
      <c r="F27" s="192"/>
      <c r="G27" s="192"/>
      <c r="H27" s="209"/>
      <c r="I27" s="173"/>
      <c r="J27" s="143"/>
      <c r="K27" s="143"/>
      <c r="L27" s="143"/>
      <c r="M27" s="143"/>
      <c r="N27" s="143"/>
      <c r="O27" s="143"/>
    </row>
    <row r="28" spans="1:15" ht="15.75" customHeight="1">
      <c r="A28" s="277" t="s">
        <v>485</v>
      </c>
      <c r="B28" s="209"/>
      <c r="C28" s="159" t="s">
        <v>26</v>
      </c>
      <c r="D28" s="159" t="s">
        <v>28</v>
      </c>
      <c r="E28" s="159" t="s">
        <v>30</v>
      </c>
      <c r="F28" s="159" t="s">
        <v>32</v>
      </c>
      <c r="G28" s="159" t="s">
        <v>34</v>
      </c>
      <c r="H28" s="159"/>
      <c r="I28" s="173"/>
      <c r="J28" s="143"/>
      <c r="K28" s="143"/>
      <c r="L28" s="143"/>
      <c r="M28" s="143"/>
      <c r="N28" s="143"/>
      <c r="O28" s="143"/>
    </row>
    <row r="29" spans="1:15" ht="15.75" customHeight="1">
      <c r="A29" s="265" t="s">
        <v>39</v>
      </c>
      <c r="B29" s="209"/>
      <c r="C29" s="176">
        <f>'S2'!$AE$113</f>
        <v>70</v>
      </c>
      <c r="D29" s="176">
        <f>'S2'!$AE$113</f>
        <v>70</v>
      </c>
      <c r="E29" s="176">
        <f>'S2'!$AE$113</f>
        <v>70</v>
      </c>
      <c r="F29" s="176">
        <f>'S2'!$AE$113</f>
        <v>70</v>
      </c>
      <c r="G29" s="176">
        <f>'S2'!$AE$113</f>
        <v>70</v>
      </c>
      <c r="H29" s="176"/>
      <c r="I29" s="173"/>
      <c r="J29" s="143"/>
      <c r="K29" s="143"/>
      <c r="L29" s="143"/>
      <c r="M29" s="143"/>
      <c r="N29" s="143"/>
      <c r="O29" s="143"/>
    </row>
    <row r="30" spans="1:15" ht="15.75" customHeight="1">
      <c r="A30" s="265" t="s">
        <v>38</v>
      </c>
      <c r="B30" s="209"/>
      <c r="C30" s="176">
        <f ca="1">'S2'!$AF$174</f>
        <v>3</v>
      </c>
      <c r="D30" s="176">
        <f ca="1">'S2'!$AG$174</f>
        <v>3</v>
      </c>
      <c r="E30" s="176">
        <f ca="1">'S2'!$AH$174</f>
        <v>3</v>
      </c>
      <c r="F30" s="176">
        <f ca="1">'S2'!$AI$174</f>
        <v>3</v>
      </c>
      <c r="G30" s="176">
        <f ca="1">'S2'!$AJ$174</f>
        <v>3</v>
      </c>
      <c r="H30" s="176" t="e">
        <f t="shared" ref="H30:H31" si="1">#REF!</f>
        <v>#REF!</v>
      </c>
      <c r="I30" s="173"/>
      <c r="J30" s="143"/>
      <c r="K30" s="143"/>
      <c r="L30" s="143"/>
      <c r="M30" s="143"/>
      <c r="N30" s="143"/>
      <c r="O30" s="143"/>
    </row>
    <row r="31" spans="1:15" ht="15.75" customHeight="1">
      <c r="A31" s="265" t="s">
        <v>480</v>
      </c>
      <c r="B31" s="209"/>
      <c r="C31" s="177">
        <f ca="1">'S2'!AF175</f>
        <v>3</v>
      </c>
      <c r="D31" s="177">
        <f ca="1">'S2'!AG175</f>
        <v>3</v>
      </c>
      <c r="E31" s="177">
        <f ca="1">'S2'!AH175</f>
        <v>3</v>
      </c>
      <c r="F31" s="177">
        <f ca="1">'S2'!AI175</f>
        <v>3</v>
      </c>
      <c r="G31" s="177">
        <f ca="1">'S2'!AJ175</f>
        <v>3</v>
      </c>
      <c r="H31" s="177" t="e">
        <f t="shared" si="1"/>
        <v>#REF!</v>
      </c>
      <c r="I31" s="173"/>
      <c r="J31" s="143"/>
      <c r="K31" s="143"/>
      <c r="L31" s="143"/>
      <c r="M31" s="143"/>
      <c r="N31" s="143"/>
      <c r="O31" s="143"/>
    </row>
    <row r="32" spans="1:15" ht="15.75" customHeight="1">
      <c r="A32" s="277" t="s">
        <v>489</v>
      </c>
      <c r="B32" s="209"/>
      <c r="C32" s="187" t="s">
        <v>487</v>
      </c>
      <c r="D32" s="188" t="str">
        <f>'S1'!B9</f>
        <v>Mrs.K.Gayathri</v>
      </c>
      <c r="E32" s="189"/>
      <c r="F32" s="189"/>
      <c r="G32" s="189"/>
      <c r="H32" s="190"/>
      <c r="I32" s="173"/>
      <c r="J32" s="143"/>
      <c r="K32" s="143"/>
      <c r="L32" s="143"/>
      <c r="M32" s="143"/>
      <c r="N32" s="143"/>
      <c r="O32" s="143"/>
    </row>
    <row r="33" spans="1:15" ht="15.75" customHeight="1">
      <c r="A33" s="265" t="s">
        <v>39</v>
      </c>
      <c r="B33" s="209"/>
      <c r="C33" s="176">
        <f>'S2'!AE186</f>
        <v>3</v>
      </c>
      <c r="D33" s="176">
        <f>'S2'!AE186</f>
        <v>3</v>
      </c>
      <c r="E33" s="176">
        <f>'S2'!AE186</f>
        <v>3</v>
      </c>
      <c r="F33" s="176">
        <f>'S2'!AE186</f>
        <v>3</v>
      </c>
      <c r="G33" s="176">
        <f>'S2'!AE186</f>
        <v>3</v>
      </c>
      <c r="H33" s="159"/>
      <c r="I33" s="173"/>
      <c r="J33" s="143"/>
      <c r="K33" s="143"/>
      <c r="L33" s="143"/>
      <c r="M33" s="143"/>
      <c r="N33" s="143"/>
      <c r="O33" s="143"/>
    </row>
    <row r="34" spans="1:15" ht="15.75" customHeight="1">
      <c r="A34" s="265" t="s">
        <v>38</v>
      </c>
      <c r="B34" s="209"/>
      <c r="C34" s="176">
        <f ca="1">'S2'!AF186</f>
        <v>3</v>
      </c>
      <c r="D34" s="176">
        <f ca="1">'S2'!AF186</f>
        <v>3</v>
      </c>
      <c r="E34" s="176">
        <f ca="1">'S2'!AF186</f>
        <v>3</v>
      </c>
      <c r="F34" s="176">
        <f ca="1">'S2'!AF186</f>
        <v>3</v>
      </c>
      <c r="G34" s="176">
        <f ca="1">'S2'!AF186</f>
        <v>3</v>
      </c>
      <c r="H34" s="159"/>
      <c r="I34" s="173"/>
      <c r="J34" s="143"/>
      <c r="K34" s="143"/>
      <c r="L34" s="143"/>
      <c r="M34" s="143"/>
      <c r="N34" s="143"/>
      <c r="O34" s="143"/>
    </row>
    <row r="35" spans="1:15" ht="15.75" customHeight="1">
      <c r="A35" s="265" t="s">
        <v>480</v>
      </c>
      <c r="B35" s="209"/>
      <c r="C35" s="176">
        <f ca="1">'S2'!AF190</f>
        <v>3</v>
      </c>
      <c r="D35" s="176">
        <f ca="1">'S2'!AG190</f>
        <v>3</v>
      </c>
      <c r="E35" s="176">
        <f ca="1">'S2'!AH190</f>
        <v>3</v>
      </c>
      <c r="F35" s="176">
        <f ca="1">'S2'!AI190</f>
        <v>3</v>
      </c>
      <c r="G35" s="176">
        <f ca="1">'S2'!AJ190</f>
        <v>3</v>
      </c>
      <c r="H35" s="159" t="e">
        <f>#REF!</f>
        <v>#REF!</v>
      </c>
      <c r="I35" s="173"/>
      <c r="J35" s="143"/>
      <c r="K35" s="143"/>
      <c r="L35" s="143"/>
      <c r="M35" s="143"/>
      <c r="N35" s="143"/>
      <c r="O35" s="143"/>
    </row>
    <row r="36" spans="1:15" ht="15.75" customHeight="1">
      <c r="A36" s="178"/>
      <c r="B36" s="143"/>
      <c r="C36" s="143"/>
      <c r="D36" s="143"/>
      <c r="E36" s="143"/>
      <c r="F36" s="143"/>
      <c r="G36" s="143"/>
      <c r="H36" s="173"/>
      <c r="I36" s="173"/>
      <c r="J36" s="143"/>
      <c r="K36" s="143"/>
      <c r="L36" s="143"/>
      <c r="M36" s="143"/>
      <c r="N36" s="143"/>
      <c r="O36" s="143"/>
    </row>
    <row r="37" spans="1:15" ht="15.75" customHeight="1">
      <c r="A37" s="178"/>
      <c r="B37" s="143"/>
      <c r="C37" s="143"/>
      <c r="D37" s="143"/>
      <c r="E37" s="143"/>
      <c r="F37" s="143"/>
      <c r="G37" s="143"/>
      <c r="H37" s="173"/>
      <c r="I37" s="173"/>
      <c r="J37" s="143"/>
      <c r="K37" s="143"/>
      <c r="L37" s="143"/>
      <c r="M37" s="143"/>
      <c r="N37" s="143"/>
      <c r="O37" s="143"/>
    </row>
    <row r="38" spans="1:15" ht="15.75" customHeight="1">
      <c r="A38" s="178"/>
      <c r="B38" s="143"/>
      <c r="C38" s="143"/>
      <c r="D38" s="143"/>
      <c r="E38" s="143"/>
      <c r="F38" s="143"/>
      <c r="G38" s="143"/>
      <c r="H38" s="173"/>
      <c r="I38" s="173"/>
      <c r="J38" s="143"/>
      <c r="K38" s="143"/>
      <c r="L38" s="143"/>
      <c r="M38" s="143"/>
      <c r="N38" s="143"/>
      <c r="O38" s="143"/>
    </row>
    <row r="39" spans="1:15" ht="15.75" customHeight="1">
      <c r="A39" s="178"/>
      <c r="B39" s="143"/>
      <c r="C39" s="143"/>
      <c r="D39" s="143"/>
      <c r="E39" s="143"/>
      <c r="F39" s="143"/>
      <c r="G39" s="143"/>
      <c r="H39" s="173"/>
      <c r="I39" s="173"/>
      <c r="J39" s="143"/>
      <c r="K39" s="143"/>
      <c r="L39" s="143"/>
      <c r="M39" s="143"/>
      <c r="N39" s="143"/>
      <c r="O39" s="143"/>
    </row>
    <row r="40" spans="1:15" ht="15.75" customHeight="1">
      <c r="A40" s="178"/>
      <c r="B40" s="143"/>
      <c r="C40" s="143"/>
      <c r="D40" s="143"/>
      <c r="E40" s="143"/>
      <c r="F40" s="143"/>
      <c r="G40" s="143"/>
      <c r="H40" s="173"/>
      <c r="I40" s="173"/>
      <c r="J40" s="143"/>
      <c r="K40" s="143"/>
      <c r="L40" s="143"/>
      <c r="M40" s="143"/>
      <c r="N40" s="143"/>
      <c r="O40" s="143"/>
    </row>
    <row r="41" spans="1:15" ht="15.75" customHeight="1">
      <c r="A41" s="178"/>
      <c r="B41" s="143"/>
      <c r="C41" s="143"/>
      <c r="D41" s="143"/>
      <c r="E41" s="143"/>
      <c r="F41" s="143"/>
      <c r="G41" s="143"/>
      <c r="H41" s="143"/>
      <c r="I41" s="173"/>
      <c r="J41" s="143"/>
      <c r="K41" s="143"/>
      <c r="L41" s="143"/>
      <c r="M41" s="143"/>
      <c r="N41" s="143"/>
      <c r="O41" s="143"/>
    </row>
    <row r="42" spans="1:15" ht="15.75" customHeight="1">
      <c r="A42" s="178"/>
      <c r="B42" s="143"/>
      <c r="C42" s="143"/>
      <c r="D42" s="143"/>
      <c r="E42" s="143"/>
      <c r="F42" s="143"/>
      <c r="G42" s="143"/>
      <c r="H42" s="143"/>
      <c r="I42" s="173"/>
      <c r="J42" s="143"/>
      <c r="K42" s="143"/>
      <c r="L42" s="143"/>
      <c r="M42" s="143"/>
      <c r="N42" s="143"/>
      <c r="O42" s="143"/>
    </row>
    <row r="43" spans="1:15" ht="15.75" customHeight="1">
      <c r="A43" s="178"/>
      <c r="B43" s="143"/>
      <c r="C43" s="143"/>
      <c r="D43" s="143"/>
      <c r="E43" s="143"/>
      <c r="F43" s="143"/>
      <c r="G43" s="143"/>
      <c r="H43" s="143"/>
      <c r="I43" s="173"/>
      <c r="J43" s="143"/>
      <c r="K43" s="143"/>
      <c r="L43" s="143"/>
      <c r="M43" s="143"/>
      <c r="N43" s="143"/>
      <c r="O43" s="143"/>
    </row>
    <row r="44" spans="1:15" ht="15.75" customHeight="1">
      <c r="A44" s="262" t="s">
        <v>481</v>
      </c>
      <c r="B44" s="232"/>
      <c r="C44" s="143"/>
      <c r="D44" s="143"/>
      <c r="E44" s="143"/>
      <c r="F44" s="143"/>
      <c r="G44" s="143"/>
      <c r="H44" s="143"/>
      <c r="I44" s="173"/>
      <c r="J44" s="143"/>
      <c r="K44" s="143"/>
      <c r="L44" s="143"/>
      <c r="M44" s="143"/>
      <c r="N44" s="143"/>
      <c r="O44" s="143"/>
    </row>
    <row r="45" spans="1:15" ht="15.75" customHeight="1">
      <c r="A45" s="178"/>
      <c r="B45" s="143"/>
      <c r="C45" s="143"/>
      <c r="D45" s="143"/>
      <c r="E45" s="143"/>
      <c r="F45" s="143"/>
      <c r="G45" s="143"/>
      <c r="H45" s="143"/>
      <c r="I45" s="173"/>
      <c r="J45" s="143"/>
      <c r="K45" s="143"/>
      <c r="L45" s="143"/>
      <c r="M45" s="143"/>
      <c r="N45" s="143"/>
      <c r="O45" s="143"/>
    </row>
    <row r="46" spans="1:15" ht="15.75" customHeight="1">
      <c r="A46" s="178"/>
      <c r="B46" s="143"/>
      <c r="C46" s="143"/>
      <c r="D46" s="143"/>
      <c r="E46" s="143"/>
      <c r="F46" s="143"/>
      <c r="G46" s="143"/>
      <c r="H46" s="143"/>
      <c r="I46" s="173"/>
      <c r="J46" s="143"/>
      <c r="K46" s="143"/>
      <c r="L46" s="143"/>
      <c r="M46" s="143"/>
      <c r="N46" s="143"/>
      <c r="O46" s="143"/>
    </row>
    <row r="47" spans="1:15" ht="15.75" customHeight="1">
      <c r="A47" s="178"/>
      <c r="B47" s="143"/>
      <c r="C47" s="143"/>
      <c r="D47" s="143"/>
      <c r="E47" s="143"/>
      <c r="F47" s="143"/>
      <c r="G47" s="143"/>
      <c r="H47" s="143"/>
      <c r="I47" s="173"/>
      <c r="J47" s="143"/>
      <c r="K47" s="143"/>
      <c r="L47" s="143"/>
      <c r="M47" s="143"/>
      <c r="N47" s="143"/>
      <c r="O47" s="143"/>
    </row>
    <row r="48" spans="1:15" ht="15.75" customHeight="1">
      <c r="A48" s="178"/>
      <c r="B48" s="143"/>
      <c r="C48" s="143"/>
      <c r="D48" s="143"/>
      <c r="E48" s="143"/>
      <c r="F48" s="143"/>
      <c r="G48" s="143"/>
      <c r="H48" s="143"/>
      <c r="I48" s="173"/>
      <c r="J48" s="143"/>
      <c r="K48" s="143"/>
      <c r="L48" s="143"/>
      <c r="M48" s="143"/>
      <c r="N48" s="143"/>
      <c r="O48" s="143"/>
    </row>
    <row r="49" spans="1:15" ht="15.75" customHeight="1">
      <c r="A49" s="276" t="s">
        <v>488</v>
      </c>
      <c r="B49" s="200"/>
      <c r="C49" s="267" t="s">
        <v>482</v>
      </c>
      <c r="D49" s="200"/>
      <c r="E49" s="183" t="s">
        <v>483</v>
      </c>
      <c r="F49" s="184"/>
      <c r="G49" s="185"/>
      <c r="H49" s="267" t="s">
        <v>484</v>
      </c>
      <c r="I49" s="201"/>
      <c r="J49" s="143"/>
      <c r="K49" s="143"/>
      <c r="L49" s="143"/>
      <c r="M49" s="143"/>
      <c r="N49" s="143"/>
      <c r="O49" s="143"/>
    </row>
    <row r="50" spans="1:15" ht="15.7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  <row r="51" spans="1:15" ht="15.7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</row>
    <row r="52" spans="1:15" ht="15.7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</row>
    <row r="53" spans="1:15" ht="15.7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</row>
    <row r="54" spans="1:15" ht="15.7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5" ht="15.7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5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</row>
    <row r="57" spans="1:15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</row>
    <row r="58" spans="1:15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</row>
    <row r="59" spans="1:15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</row>
    <row r="60" spans="1:15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</row>
    <row r="61" spans="1:15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</row>
    <row r="62" spans="1:15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</row>
    <row r="63" spans="1:15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5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</row>
    <row r="66" spans="1:10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</row>
    <row r="68" spans="1:10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</row>
    <row r="69" spans="1:10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</row>
    <row r="70" spans="1:10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</row>
    <row r="71" spans="1:10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</row>
    <row r="72" spans="1:10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</row>
    <row r="73" spans="1:10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  <row r="74" spans="1:10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</row>
    <row r="75" spans="1:10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</row>
    <row r="76" spans="1:10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</row>
    <row r="77" spans="1:10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</row>
    <row r="78" spans="1:10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</row>
    <row r="79" spans="1:10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</row>
    <row r="80" spans="1:10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</row>
    <row r="81" spans="1:10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</row>
    <row r="82" spans="1:10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</row>
    <row r="83" spans="1:10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</row>
    <row r="84" spans="1:10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</row>
    <row r="85" spans="1:10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</row>
    <row r="86" spans="1:10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</row>
    <row r="87" spans="1:10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</row>
    <row r="88" spans="1:10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</row>
    <row r="89" spans="1:10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</row>
    <row r="90" spans="1:10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</row>
    <row r="91" spans="1:10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</row>
    <row r="92" spans="1:10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</row>
    <row r="93" spans="1:10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</row>
    <row r="94" spans="1:10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</row>
    <row r="95" spans="1:10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</row>
    <row r="96" spans="1:10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X</vt:lpstr>
      <vt:lpstr>Y</vt:lpstr>
      <vt:lpstr>Z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Dharshana Deepthi L</cp:lastModifiedBy>
  <dcterms:modified xsi:type="dcterms:W3CDTF">2025-02-23T13:30:37Z</dcterms:modified>
</cp:coreProperties>
</file>